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G:\令和元年度1人あたり医療費\"/>
    </mc:Choice>
  </mc:AlternateContent>
  <xr:revisionPtr revIDLastSave="0" documentId="8_{1A910679-9B59-4D31-AFAC-1A7F08D9AE7E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人当たりの医療費" sheetId="1" r:id="rId1"/>
    <sheet name="被保険者数" sheetId="10" r:id="rId2"/>
    <sheet name="医療費集約" sheetId="11" r:id="rId3"/>
  </sheets>
  <definedNames>
    <definedName name="_xlnm._FilterDatabase" localSheetId="0" hidden="1">'1人当たりの医療費'!$A$4:$BO$4</definedName>
    <definedName name="_xlnm._FilterDatabase" localSheetId="1" hidden="1">被保険者数!$A$2:$B$45</definedName>
    <definedName name="_xlnm.Print_Area" localSheetId="0">'1人当たりの医療費'!$A$1:$T$48</definedName>
    <definedName name="_xlnm.Print_Titles" localSheetId="2">医療費集約!$A:$A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E45" i="11" l="1"/>
  <c r="B45" i="10" l="1"/>
  <c r="EU45" i="11"/>
  <c r="DV45" i="11" l="1"/>
  <c r="DU45" i="11"/>
  <c r="DT45" i="11"/>
  <c r="DS45" i="11"/>
  <c r="DR45" i="11"/>
  <c r="DE45" i="11"/>
  <c r="DD45" i="11"/>
  <c r="DC45" i="11"/>
  <c r="DB45" i="11"/>
  <c r="DA45" i="11"/>
  <c r="CZ45" i="11"/>
  <c r="CY45" i="11"/>
  <c r="CX45" i="11"/>
  <c r="CW45" i="11"/>
  <c r="CV45" i="11"/>
  <c r="CU45" i="11"/>
  <c r="CT45" i="11"/>
  <c r="CS45" i="11"/>
  <c r="CR45" i="11"/>
  <c r="CQ45" i="11"/>
  <c r="CP45" i="11"/>
  <c r="CO45" i="11"/>
  <c r="CN45" i="11"/>
  <c r="CA45" i="11"/>
  <c r="BZ45" i="11"/>
  <c r="BY45" i="11"/>
  <c r="BX45" i="11"/>
  <c r="BW45" i="11"/>
  <c r="BV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AW45" i="11"/>
  <c r="AV45" i="11"/>
  <c r="AU45" i="11"/>
  <c r="AT45" i="11"/>
  <c r="AS45" i="11"/>
  <c r="AR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DQ44" i="11"/>
  <c r="DK44" i="11"/>
  <c r="DJ44" i="11"/>
  <c r="DI44" i="11"/>
  <c r="DH44" i="11"/>
  <c r="DG44" i="11"/>
  <c r="DF44" i="11"/>
  <c r="BU44" i="11"/>
  <c r="BT44" i="11"/>
  <c r="BS44" i="11"/>
  <c r="BR44" i="11"/>
  <c r="BQ44" i="11"/>
  <c r="BP44" i="11"/>
  <c r="AK44" i="11"/>
  <c r="AQ44" i="11" s="1"/>
  <c r="BC44" i="11" s="1"/>
  <c r="CG44" i="11" s="1"/>
  <c r="AJ44" i="11"/>
  <c r="AI44" i="11"/>
  <c r="AH44" i="11"/>
  <c r="AG44" i="11"/>
  <c r="AF44" i="11"/>
  <c r="S44" i="11"/>
  <c r="R44" i="11"/>
  <c r="Q44" i="11"/>
  <c r="AO44" i="11" s="1"/>
  <c r="BA44" i="11" s="1"/>
  <c r="CE44" i="11" s="1"/>
  <c r="DO44" i="11" s="1"/>
  <c r="P44" i="11"/>
  <c r="O44" i="11"/>
  <c r="N44" i="11"/>
  <c r="DK43" i="11"/>
  <c r="DJ43" i="11"/>
  <c r="DI43" i="11"/>
  <c r="DH43" i="11"/>
  <c r="DG43" i="11"/>
  <c r="DF43" i="11"/>
  <c r="BU43" i="11"/>
  <c r="BT43" i="11"/>
  <c r="BS43" i="11"/>
  <c r="BR43" i="11"/>
  <c r="BQ43" i="11"/>
  <c r="BP43" i="11"/>
  <c r="AX43" i="11"/>
  <c r="CB43" i="11" s="1"/>
  <c r="DL43" i="11" s="1"/>
  <c r="AK43" i="11"/>
  <c r="AJ43" i="11"/>
  <c r="AP43" i="11" s="1"/>
  <c r="BB43" i="11" s="1"/>
  <c r="AI43" i="11"/>
  <c r="AO43" i="11" s="1"/>
  <c r="BA43" i="11" s="1"/>
  <c r="AH43" i="11"/>
  <c r="AN43" i="11" s="1"/>
  <c r="AZ43" i="11" s="1"/>
  <c r="CD43" i="11" s="1"/>
  <c r="DN43" i="11" s="1"/>
  <c r="AG43" i="11"/>
  <c r="AF43" i="11"/>
  <c r="AL43" i="11" s="1"/>
  <c r="S43" i="11"/>
  <c r="R43" i="11"/>
  <c r="Q43" i="11"/>
  <c r="P43" i="11"/>
  <c r="O43" i="11"/>
  <c r="AM43" i="11" s="1"/>
  <c r="AY43" i="11" s="1"/>
  <c r="CC43" i="11" s="1"/>
  <c r="N43" i="11"/>
  <c r="DK42" i="11"/>
  <c r="DJ42" i="11"/>
  <c r="DI42" i="11"/>
  <c r="DH42" i="11"/>
  <c r="DG42" i="11"/>
  <c r="DF42" i="11"/>
  <c r="BU42" i="11"/>
  <c r="BT42" i="11"/>
  <c r="BS42" i="11"/>
  <c r="BR42" i="11"/>
  <c r="BQ42" i="11"/>
  <c r="BP42" i="11"/>
  <c r="AK42" i="11"/>
  <c r="AJ42" i="11"/>
  <c r="AI42" i="11"/>
  <c r="AO42" i="11" s="1"/>
  <c r="BA42" i="11" s="1"/>
  <c r="AH42" i="11"/>
  <c r="AG42" i="11"/>
  <c r="AF42" i="11"/>
  <c r="S42" i="11"/>
  <c r="R42" i="11"/>
  <c r="Q42" i="11"/>
  <c r="P42" i="11"/>
  <c r="O42" i="11"/>
  <c r="AM42" i="11" s="1"/>
  <c r="AY42" i="11" s="1"/>
  <c r="CC42" i="11" s="1"/>
  <c r="DM42" i="11" s="1"/>
  <c r="N42" i="11"/>
  <c r="DK41" i="11"/>
  <c r="DJ41" i="11"/>
  <c r="DI41" i="11"/>
  <c r="DH41" i="11"/>
  <c r="DG41" i="11"/>
  <c r="DF41" i="11"/>
  <c r="BU41" i="11"/>
  <c r="BT41" i="11"/>
  <c r="BS41" i="11"/>
  <c r="BR41" i="11"/>
  <c r="BQ41" i="11"/>
  <c r="BP41" i="11"/>
  <c r="AQ41" i="11"/>
  <c r="BC41" i="11" s="1"/>
  <c r="CG41" i="11" s="1"/>
  <c r="DQ41" i="11" s="1"/>
  <c r="AK41" i="11"/>
  <c r="AJ41" i="11"/>
  <c r="AI41" i="11"/>
  <c r="AH41" i="11"/>
  <c r="AG41" i="11"/>
  <c r="AF41" i="11"/>
  <c r="S41" i="11"/>
  <c r="R41" i="11"/>
  <c r="Q41" i="11"/>
  <c r="P41" i="11"/>
  <c r="O41" i="11"/>
  <c r="N41" i="11"/>
  <c r="DK40" i="11"/>
  <c r="DJ40" i="11"/>
  <c r="DI40" i="11"/>
  <c r="DH40" i="11"/>
  <c r="DG40" i="11"/>
  <c r="DF40" i="11"/>
  <c r="BU40" i="11"/>
  <c r="BT40" i="11"/>
  <c r="BS40" i="11"/>
  <c r="BR40" i="11"/>
  <c r="BQ40" i="11"/>
  <c r="BP40" i="11"/>
  <c r="AK40" i="11"/>
  <c r="AJ40" i="11"/>
  <c r="AP40" i="11" s="1"/>
  <c r="BB40" i="11" s="1"/>
  <c r="CF40" i="11" s="1"/>
  <c r="DP40" i="11" s="1"/>
  <c r="AI40" i="11"/>
  <c r="AH40" i="11"/>
  <c r="AG40" i="11"/>
  <c r="AF40" i="11"/>
  <c r="AL40" i="11" s="1"/>
  <c r="AX40" i="11" s="1"/>
  <c r="CB40" i="11" s="1"/>
  <c r="DL40" i="11" s="1"/>
  <c r="S40" i="11"/>
  <c r="R40" i="11"/>
  <c r="Q40" i="11"/>
  <c r="P40" i="11"/>
  <c r="O40" i="11"/>
  <c r="N40" i="11"/>
  <c r="DK39" i="11"/>
  <c r="DJ39" i="11"/>
  <c r="DI39" i="11"/>
  <c r="DH39" i="11"/>
  <c r="DG39" i="11"/>
  <c r="DF39" i="11"/>
  <c r="BU39" i="11"/>
  <c r="BT39" i="11"/>
  <c r="BS39" i="11"/>
  <c r="BR39" i="11"/>
  <c r="BQ39" i="11"/>
  <c r="BP39" i="11"/>
  <c r="AK39" i="11"/>
  <c r="AJ39" i="11"/>
  <c r="AI39" i="11"/>
  <c r="AO39" i="11" s="1"/>
  <c r="BA39" i="11" s="1"/>
  <c r="CE39" i="11" s="1"/>
  <c r="DO39" i="11" s="1"/>
  <c r="AH39" i="11"/>
  <c r="AN39" i="11" s="1"/>
  <c r="AZ39" i="11" s="1"/>
  <c r="CD39" i="11" s="1"/>
  <c r="DN39" i="11" s="1"/>
  <c r="AG39" i="11"/>
  <c r="AF39" i="11"/>
  <c r="S39" i="11"/>
  <c r="R39" i="11"/>
  <c r="Q39" i="11"/>
  <c r="P39" i="11"/>
  <c r="O39" i="11"/>
  <c r="AM39" i="11" s="1"/>
  <c r="AY39" i="11" s="1"/>
  <c r="CC39" i="11" s="1"/>
  <c r="DM39" i="11" s="1"/>
  <c r="N39" i="11"/>
  <c r="DK38" i="11"/>
  <c r="DJ38" i="11"/>
  <c r="DI38" i="11"/>
  <c r="DH38" i="11"/>
  <c r="DG38" i="11"/>
  <c r="DF38" i="11"/>
  <c r="BU38" i="11"/>
  <c r="BT38" i="11"/>
  <c r="BS38" i="11"/>
  <c r="BR38" i="11"/>
  <c r="BQ38" i="11"/>
  <c r="BP38" i="11"/>
  <c r="AX38" i="11"/>
  <c r="CB38" i="11" s="1"/>
  <c r="DL38" i="11" s="1"/>
  <c r="AQ38" i="11"/>
  <c r="BC38" i="11" s="1"/>
  <c r="CG38" i="11" s="1"/>
  <c r="DQ38" i="11" s="1"/>
  <c r="AK38" i="11"/>
  <c r="AJ38" i="11"/>
  <c r="AP38" i="11" s="1"/>
  <c r="BB38" i="11" s="1"/>
  <c r="CF38" i="11" s="1"/>
  <c r="DP38" i="11" s="1"/>
  <c r="AI38" i="11"/>
  <c r="AO38" i="11" s="1"/>
  <c r="BA38" i="11" s="1"/>
  <c r="AH38" i="11"/>
  <c r="AG38" i="11"/>
  <c r="AF38" i="11"/>
  <c r="AL38" i="11" s="1"/>
  <c r="S38" i="11"/>
  <c r="R38" i="11"/>
  <c r="Q38" i="11"/>
  <c r="P38" i="11"/>
  <c r="AN38" i="11" s="1"/>
  <c r="AZ38" i="11" s="1"/>
  <c r="O38" i="11"/>
  <c r="N38" i="11"/>
  <c r="DK37" i="11"/>
  <c r="DJ37" i="11"/>
  <c r="DI37" i="11"/>
  <c r="DH37" i="11"/>
  <c r="DG37" i="11"/>
  <c r="DF37" i="11"/>
  <c r="BU37" i="11"/>
  <c r="BT37" i="11"/>
  <c r="BS37" i="11"/>
  <c r="BR37" i="11"/>
  <c r="BQ37" i="11"/>
  <c r="BP37" i="11"/>
  <c r="AK37" i="11"/>
  <c r="AJ37" i="11"/>
  <c r="AP37" i="11" s="1"/>
  <c r="BB37" i="11" s="1"/>
  <c r="CF37" i="11" s="1"/>
  <c r="DP37" i="11" s="1"/>
  <c r="AI37" i="11"/>
  <c r="AH37" i="11"/>
  <c r="AG37" i="11"/>
  <c r="AF37" i="11"/>
  <c r="AL37" i="11" s="1"/>
  <c r="AX37" i="11" s="1"/>
  <c r="CB37" i="11" s="1"/>
  <c r="DL37" i="11" s="1"/>
  <c r="S37" i="11"/>
  <c r="R37" i="11"/>
  <c r="Q37" i="11"/>
  <c r="P37" i="11"/>
  <c r="AN37" i="11" s="1"/>
  <c r="AZ37" i="11" s="1"/>
  <c r="CD37" i="11" s="1"/>
  <c r="DN37" i="11" s="1"/>
  <c r="O37" i="11"/>
  <c r="N37" i="11"/>
  <c r="DK36" i="11"/>
  <c r="DJ36" i="11"/>
  <c r="DI36" i="11"/>
  <c r="DH36" i="11"/>
  <c r="DG36" i="11"/>
  <c r="DF36" i="11"/>
  <c r="BU36" i="11"/>
  <c r="BT36" i="11"/>
  <c r="BS36" i="11"/>
  <c r="BR36" i="11"/>
  <c r="BQ36" i="11"/>
  <c r="BP36" i="11"/>
  <c r="AK36" i="11"/>
  <c r="AQ36" i="11" s="1"/>
  <c r="BC36" i="11" s="1"/>
  <c r="AJ36" i="11"/>
  <c r="AP36" i="11" s="1"/>
  <c r="BB36" i="11" s="1"/>
  <c r="CF36" i="11" s="1"/>
  <c r="DP36" i="11" s="1"/>
  <c r="AI36" i="11"/>
  <c r="AH36" i="11"/>
  <c r="AG36" i="11"/>
  <c r="AF36" i="11"/>
  <c r="AL36" i="11" s="1"/>
  <c r="AX36" i="11" s="1"/>
  <c r="CB36" i="11" s="1"/>
  <c r="DL36" i="11" s="1"/>
  <c r="S36" i="11"/>
  <c r="R36" i="11"/>
  <c r="Q36" i="11"/>
  <c r="P36" i="11"/>
  <c r="O36" i="11"/>
  <c r="N36" i="11"/>
  <c r="DK35" i="11"/>
  <c r="DJ35" i="11"/>
  <c r="DI35" i="11"/>
  <c r="DH35" i="11"/>
  <c r="DG35" i="11"/>
  <c r="DF35" i="11"/>
  <c r="BU35" i="11"/>
  <c r="BT35" i="11"/>
  <c r="BS35" i="11"/>
  <c r="BR35" i="11"/>
  <c r="BQ35" i="11"/>
  <c r="BP35" i="11"/>
  <c r="BB35" i="11"/>
  <c r="CF35" i="11" s="1"/>
  <c r="DP35" i="11" s="1"/>
  <c r="AK35" i="11"/>
  <c r="AJ35" i="11"/>
  <c r="AP35" i="11" s="1"/>
  <c r="AI35" i="11"/>
  <c r="AO35" i="11" s="1"/>
  <c r="BA35" i="11" s="1"/>
  <c r="CE35" i="11" s="1"/>
  <c r="DO35" i="11" s="1"/>
  <c r="AH35" i="11"/>
  <c r="AG35" i="11"/>
  <c r="AF35" i="11"/>
  <c r="AL35" i="11" s="1"/>
  <c r="AX35" i="11" s="1"/>
  <c r="CB35" i="11" s="1"/>
  <c r="DL35" i="11" s="1"/>
  <c r="S35" i="11"/>
  <c r="R35" i="11"/>
  <c r="Q35" i="11"/>
  <c r="P35" i="11"/>
  <c r="O35" i="11"/>
  <c r="AM35" i="11" s="1"/>
  <c r="AY35" i="11" s="1"/>
  <c r="CC35" i="11" s="1"/>
  <c r="DM35" i="11" s="1"/>
  <c r="N35" i="11"/>
  <c r="DK34" i="11"/>
  <c r="DJ34" i="11"/>
  <c r="DI34" i="11"/>
  <c r="DH34" i="11"/>
  <c r="DG34" i="11"/>
  <c r="DF34" i="11"/>
  <c r="BU34" i="11"/>
  <c r="BT34" i="11"/>
  <c r="BS34" i="11"/>
  <c r="BR34" i="11"/>
  <c r="BQ34" i="11"/>
  <c r="BP34" i="11"/>
  <c r="BB34" i="11"/>
  <c r="CF34" i="11" s="1"/>
  <c r="DP34" i="11" s="1"/>
  <c r="AX34" i="11"/>
  <c r="CB34" i="11" s="1"/>
  <c r="DL34" i="11" s="1"/>
  <c r="AK34" i="11"/>
  <c r="AJ34" i="11"/>
  <c r="AP34" i="11" s="1"/>
  <c r="AI34" i="11"/>
  <c r="AH34" i="11"/>
  <c r="AG34" i="11"/>
  <c r="AF34" i="11"/>
  <c r="AL34" i="11" s="1"/>
  <c r="S34" i="11"/>
  <c r="R34" i="11"/>
  <c r="Q34" i="11"/>
  <c r="P34" i="11"/>
  <c r="AN34" i="11" s="1"/>
  <c r="AZ34" i="11" s="1"/>
  <c r="O34" i="11"/>
  <c r="N34" i="11"/>
  <c r="DK33" i="11"/>
  <c r="DJ33" i="11"/>
  <c r="DI33" i="11"/>
  <c r="DH33" i="11"/>
  <c r="DG33" i="11"/>
  <c r="DF33" i="11"/>
  <c r="CB33" i="11"/>
  <c r="DL33" i="11" s="1"/>
  <c r="BU33" i="11"/>
  <c r="BT33" i="11"/>
  <c r="BS33" i="11"/>
  <c r="BR33" i="11"/>
  <c r="BQ33" i="11"/>
  <c r="BP33" i="11"/>
  <c r="AK33" i="11"/>
  <c r="AQ33" i="11" s="1"/>
  <c r="BC33" i="11" s="1"/>
  <c r="CG33" i="11" s="1"/>
  <c r="DQ33" i="11" s="1"/>
  <c r="AJ33" i="11"/>
  <c r="AP33" i="11" s="1"/>
  <c r="BB33" i="11" s="1"/>
  <c r="CF33" i="11" s="1"/>
  <c r="AI33" i="11"/>
  <c r="AH33" i="11"/>
  <c r="AG33" i="11"/>
  <c r="AM33" i="11" s="1"/>
  <c r="AY33" i="11" s="1"/>
  <c r="AF33" i="11"/>
  <c r="AL33" i="11" s="1"/>
  <c r="AX33" i="11" s="1"/>
  <c r="S33" i="11"/>
  <c r="R33" i="11"/>
  <c r="Q33" i="11"/>
  <c r="P33" i="11"/>
  <c r="AN33" i="11" s="1"/>
  <c r="AZ33" i="11" s="1"/>
  <c r="O33" i="11"/>
  <c r="N33" i="11"/>
  <c r="DL32" i="11"/>
  <c r="DK32" i="11"/>
  <c r="DJ32" i="11"/>
  <c r="DI32" i="11"/>
  <c r="DH32" i="11"/>
  <c r="DG32" i="11"/>
  <c r="DF32" i="11"/>
  <c r="BU32" i="11"/>
  <c r="BT32" i="11"/>
  <c r="BS32" i="11"/>
  <c r="BR32" i="11"/>
  <c r="BQ32" i="11"/>
  <c r="BP32" i="11"/>
  <c r="AK32" i="11"/>
  <c r="AJ32" i="11"/>
  <c r="AP32" i="11" s="1"/>
  <c r="BB32" i="11" s="1"/>
  <c r="AI32" i="11"/>
  <c r="AO32" i="11" s="1"/>
  <c r="BA32" i="11" s="1"/>
  <c r="CE32" i="11" s="1"/>
  <c r="DO32" i="11" s="1"/>
  <c r="AH32" i="11"/>
  <c r="AG32" i="11"/>
  <c r="AF32" i="11"/>
  <c r="AL32" i="11" s="1"/>
  <c r="AX32" i="11" s="1"/>
  <c r="CB32" i="11" s="1"/>
  <c r="S32" i="11"/>
  <c r="R32" i="11"/>
  <c r="Q32" i="11"/>
  <c r="P32" i="11"/>
  <c r="AN32" i="11" s="1"/>
  <c r="AZ32" i="11" s="1"/>
  <c r="CD32" i="11" s="1"/>
  <c r="O32" i="11"/>
  <c r="AM32" i="11" s="1"/>
  <c r="AY32" i="11" s="1"/>
  <c r="CC32" i="11" s="1"/>
  <c r="DM32" i="11" s="1"/>
  <c r="N32" i="11"/>
  <c r="DK31" i="11"/>
  <c r="DJ31" i="11"/>
  <c r="DI31" i="11"/>
  <c r="DH31" i="11"/>
  <c r="DG31" i="11"/>
  <c r="DF31" i="11"/>
  <c r="BU31" i="11"/>
  <c r="BT31" i="11"/>
  <c r="BS31" i="11"/>
  <c r="BR31" i="11"/>
  <c r="BQ31" i="11"/>
  <c r="BP31" i="11"/>
  <c r="BC31" i="11"/>
  <c r="CG31" i="11" s="1"/>
  <c r="DQ31" i="11" s="1"/>
  <c r="AX31" i="11"/>
  <c r="CB31" i="11" s="1"/>
  <c r="DL31" i="11" s="1"/>
  <c r="AK31" i="11"/>
  <c r="AQ31" i="11" s="1"/>
  <c r="AJ31" i="11"/>
  <c r="AP31" i="11" s="1"/>
  <c r="BB31" i="11" s="1"/>
  <c r="CF31" i="11" s="1"/>
  <c r="DP31" i="11" s="1"/>
  <c r="AI31" i="11"/>
  <c r="AH31" i="11"/>
  <c r="AG31" i="11"/>
  <c r="AM31" i="11" s="1"/>
  <c r="AY31" i="11" s="1"/>
  <c r="CC31" i="11" s="1"/>
  <c r="DM31" i="11" s="1"/>
  <c r="AF31" i="11"/>
  <c r="AL31" i="11" s="1"/>
  <c r="S31" i="11"/>
  <c r="R31" i="11"/>
  <c r="Q31" i="11"/>
  <c r="P31" i="11"/>
  <c r="O31" i="11"/>
  <c r="N31" i="11"/>
  <c r="DK30" i="11"/>
  <c r="DJ30" i="11"/>
  <c r="DI30" i="11"/>
  <c r="DH30" i="11"/>
  <c r="DG30" i="11"/>
  <c r="DF30" i="11"/>
  <c r="BU30" i="11"/>
  <c r="BT30" i="11"/>
  <c r="BS30" i="11"/>
  <c r="BR30" i="11"/>
  <c r="BQ30" i="11"/>
  <c r="BP30" i="11"/>
  <c r="AQ30" i="11"/>
  <c r="BC30" i="11" s="1"/>
  <c r="CG30" i="11" s="1"/>
  <c r="DQ30" i="11" s="1"/>
  <c r="AK30" i="11"/>
  <c r="AJ30" i="11"/>
  <c r="AI30" i="11"/>
  <c r="AO30" i="11" s="1"/>
  <c r="BA30" i="11" s="1"/>
  <c r="CE30" i="11" s="1"/>
  <c r="AH30" i="11"/>
  <c r="AG30" i="11"/>
  <c r="AF30" i="11"/>
  <c r="S30" i="11"/>
  <c r="R30" i="11"/>
  <c r="Q30" i="11"/>
  <c r="P30" i="11"/>
  <c r="O30" i="11"/>
  <c r="AM30" i="11" s="1"/>
  <c r="AY30" i="11" s="1"/>
  <c r="CC30" i="11" s="1"/>
  <c r="DM30" i="11" s="1"/>
  <c r="N30" i="11"/>
  <c r="DK29" i="11"/>
  <c r="DJ29" i="11"/>
  <c r="DI29" i="11"/>
  <c r="DH29" i="11"/>
  <c r="DG29" i="11"/>
  <c r="DF29" i="11"/>
  <c r="BU29" i="11"/>
  <c r="BT29" i="11"/>
  <c r="BS29" i="11"/>
  <c r="BR29" i="11"/>
  <c r="BQ29" i="11"/>
  <c r="BP29" i="11"/>
  <c r="AK29" i="11"/>
  <c r="AJ29" i="11"/>
  <c r="AI29" i="11"/>
  <c r="AH29" i="11"/>
  <c r="AN29" i="11" s="1"/>
  <c r="AZ29" i="11" s="1"/>
  <c r="CD29" i="11" s="1"/>
  <c r="DN29" i="11" s="1"/>
  <c r="AG29" i="11"/>
  <c r="AF29" i="11"/>
  <c r="S29" i="11"/>
  <c r="R29" i="11"/>
  <c r="Q29" i="11"/>
  <c r="P29" i="11"/>
  <c r="O29" i="11"/>
  <c r="N29" i="11"/>
  <c r="DK28" i="11"/>
  <c r="DJ28" i="11"/>
  <c r="DI28" i="11"/>
  <c r="DH28" i="11"/>
  <c r="DG28" i="11"/>
  <c r="DF28" i="11"/>
  <c r="BU28" i="11"/>
  <c r="BT28" i="11"/>
  <c r="BS28" i="11"/>
  <c r="BR28" i="11"/>
  <c r="BQ28" i="11"/>
  <c r="BP28" i="11"/>
  <c r="AK28" i="11"/>
  <c r="AQ28" i="11" s="1"/>
  <c r="BC28" i="11" s="1"/>
  <c r="CG28" i="11" s="1"/>
  <c r="DQ28" i="11" s="1"/>
  <c r="AJ28" i="11"/>
  <c r="AI28" i="11"/>
  <c r="AH28" i="11"/>
  <c r="AG28" i="11"/>
  <c r="AM28" i="11" s="1"/>
  <c r="AY28" i="11" s="1"/>
  <c r="CC28" i="11" s="1"/>
  <c r="DM28" i="11" s="1"/>
  <c r="AF28" i="11"/>
  <c r="S28" i="11"/>
  <c r="R28" i="11"/>
  <c r="Q28" i="11"/>
  <c r="AO28" i="11" s="1"/>
  <c r="BA28" i="11" s="1"/>
  <c r="CE28" i="11" s="1"/>
  <c r="DO28" i="11" s="1"/>
  <c r="P28" i="11"/>
  <c r="O28" i="11"/>
  <c r="N28" i="11"/>
  <c r="DK27" i="11"/>
  <c r="DJ27" i="11"/>
  <c r="DI27" i="11"/>
  <c r="DH27" i="11"/>
  <c r="DG27" i="11"/>
  <c r="DF27" i="11"/>
  <c r="BU27" i="11"/>
  <c r="BT27" i="11"/>
  <c r="BS27" i="11"/>
  <c r="BR27" i="11"/>
  <c r="BQ27" i="11"/>
  <c r="BP27" i="11"/>
  <c r="AK27" i="11"/>
  <c r="AQ27" i="11" s="1"/>
  <c r="BC27" i="11" s="1"/>
  <c r="AJ27" i="11"/>
  <c r="AI27" i="11"/>
  <c r="AH27" i="11"/>
  <c r="AN27" i="11" s="1"/>
  <c r="AZ27" i="11" s="1"/>
  <c r="CD27" i="11" s="1"/>
  <c r="DN27" i="11" s="1"/>
  <c r="AG27" i="11"/>
  <c r="AM27" i="11" s="1"/>
  <c r="AY27" i="11" s="1"/>
  <c r="AF27" i="11"/>
  <c r="S27" i="11"/>
  <c r="R27" i="11"/>
  <c r="AP27" i="11" s="1"/>
  <c r="BB27" i="11" s="1"/>
  <c r="CF27" i="11" s="1"/>
  <c r="DP27" i="11" s="1"/>
  <c r="Q27" i="11"/>
  <c r="AO27" i="11" s="1"/>
  <c r="BA27" i="11" s="1"/>
  <c r="P27" i="11"/>
  <c r="O27" i="11"/>
  <c r="N27" i="11"/>
  <c r="AL27" i="11" s="1"/>
  <c r="AX27" i="11" s="1"/>
  <c r="CB27" i="11" s="1"/>
  <c r="DL27" i="11" s="1"/>
  <c r="DK26" i="11"/>
  <c r="DJ26" i="11"/>
  <c r="DI26" i="11"/>
  <c r="DH26" i="11"/>
  <c r="DG26" i="11"/>
  <c r="DF26" i="11"/>
  <c r="BU26" i="11"/>
  <c r="BT26" i="11"/>
  <c r="BS26" i="11"/>
  <c r="BR26" i="11"/>
  <c r="BQ26" i="11"/>
  <c r="BP26" i="11"/>
  <c r="AK26" i="11"/>
  <c r="AJ26" i="11"/>
  <c r="AI26" i="11"/>
  <c r="AH26" i="11"/>
  <c r="AN26" i="11" s="1"/>
  <c r="AZ26" i="11" s="1"/>
  <c r="CD26" i="11" s="1"/>
  <c r="DN26" i="11" s="1"/>
  <c r="AG26" i="11"/>
  <c r="AF26" i="11"/>
  <c r="S26" i="11"/>
  <c r="R26" i="11"/>
  <c r="AP26" i="11" s="1"/>
  <c r="BB26" i="11" s="1"/>
  <c r="Q26" i="11"/>
  <c r="P26" i="11"/>
  <c r="O26" i="11"/>
  <c r="N26" i="11"/>
  <c r="AL26" i="11" s="1"/>
  <c r="AX26" i="11" s="1"/>
  <c r="CB26" i="11" s="1"/>
  <c r="DK25" i="11"/>
  <c r="DJ25" i="11"/>
  <c r="DI25" i="11"/>
  <c r="DH25" i="11"/>
  <c r="DG25" i="11"/>
  <c r="DF25" i="11"/>
  <c r="BU25" i="11"/>
  <c r="BT25" i="11"/>
  <c r="BS25" i="11"/>
  <c r="BR25" i="11"/>
  <c r="BQ25" i="11"/>
  <c r="BP25" i="11"/>
  <c r="AK25" i="11"/>
  <c r="AJ25" i="11"/>
  <c r="AI25" i="11"/>
  <c r="AH25" i="11"/>
  <c r="AG25" i="11"/>
  <c r="AF25" i="11"/>
  <c r="S25" i="11"/>
  <c r="R25" i="11"/>
  <c r="Q25" i="11"/>
  <c r="P25" i="11"/>
  <c r="O25" i="11"/>
  <c r="N25" i="11"/>
  <c r="DK24" i="11"/>
  <c r="DJ24" i="11"/>
  <c r="DI24" i="11"/>
  <c r="DH24" i="11"/>
  <c r="DG24" i="11"/>
  <c r="DF24" i="11"/>
  <c r="BU24" i="11"/>
  <c r="BT24" i="11"/>
  <c r="BS24" i="11"/>
  <c r="BR24" i="11"/>
  <c r="BQ24" i="11"/>
  <c r="BP24" i="11"/>
  <c r="AK24" i="11"/>
  <c r="AQ24" i="11" s="1"/>
  <c r="BC24" i="11" s="1"/>
  <c r="CG24" i="11" s="1"/>
  <c r="DQ24" i="11" s="1"/>
  <c r="AJ24" i="11"/>
  <c r="AI24" i="11"/>
  <c r="AH24" i="11"/>
  <c r="AG24" i="11"/>
  <c r="AM24" i="11" s="1"/>
  <c r="AY24" i="11" s="1"/>
  <c r="CC24" i="11" s="1"/>
  <c r="DM24" i="11" s="1"/>
  <c r="AF24" i="11"/>
  <c r="S24" i="11"/>
  <c r="R24" i="11"/>
  <c r="Q24" i="11"/>
  <c r="AO24" i="11" s="1"/>
  <c r="BA24" i="11" s="1"/>
  <c r="CE24" i="11" s="1"/>
  <c r="DO24" i="11" s="1"/>
  <c r="P24" i="11"/>
  <c r="O24" i="11"/>
  <c r="N24" i="11"/>
  <c r="DK23" i="11"/>
  <c r="DJ23" i="11"/>
  <c r="DI23" i="11"/>
  <c r="DH23" i="11"/>
  <c r="DG23" i="11"/>
  <c r="DF23" i="11"/>
  <c r="BU23" i="11"/>
  <c r="BT23" i="11"/>
  <c r="BS23" i="11"/>
  <c r="BR23" i="11"/>
  <c r="BQ23" i="11"/>
  <c r="BP23" i="11"/>
  <c r="AK23" i="11"/>
  <c r="AQ23" i="11" s="1"/>
  <c r="BC23" i="11" s="1"/>
  <c r="CG23" i="11" s="1"/>
  <c r="DQ23" i="11" s="1"/>
  <c r="AJ23" i="11"/>
  <c r="AI23" i="11"/>
  <c r="AH23" i="11"/>
  <c r="AN23" i="11" s="1"/>
  <c r="AZ23" i="11" s="1"/>
  <c r="CD23" i="11" s="1"/>
  <c r="DN23" i="11" s="1"/>
  <c r="AG23" i="11"/>
  <c r="AM23" i="11" s="1"/>
  <c r="AY23" i="11" s="1"/>
  <c r="CC23" i="11" s="1"/>
  <c r="DM23" i="11" s="1"/>
  <c r="AF23" i="11"/>
  <c r="S23" i="11"/>
  <c r="R23" i="11"/>
  <c r="AP23" i="11" s="1"/>
  <c r="BB23" i="11" s="1"/>
  <c r="CF23" i="11" s="1"/>
  <c r="Q23" i="11"/>
  <c r="AO23" i="11" s="1"/>
  <c r="BA23" i="11" s="1"/>
  <c r="CE23" i="11" s="1"/>
  <c r="DO23" i="11" s="1"/>
  <c r="P23" i="11"/>
  <c r="O23" i="11"/>
  <c r="N23" i="11"/>
  <c r="AL23" i="11" s="1"/>
  <c r="AX23" i="11" s="1"/>
  <c r="CB23" i="11" s="1"/>
  <c r="DK22" i="11"/>
  <c r="DJ22" i="11"/>
  <c r="DI22" i="11"/>
  <c r="DH22" i="11"/>
  <c r="DG22" i="11"/>
  <c r="DF22" i="11"/>
  <c r="BU22" i="11"/>
  <c r="BT22" i="11"/>
  <c r="BS22" i="11"/>
  <c r="BR22" i="11"/>
  <c r="BQ22" i="11"/>
  <c r="BP22" i="11"/>
  <c r="AK22" i="11"/>
  <c r="AJ22" i="11"/>
  <c r="AI22" i="11"/>
  <c r="AH22" i="11"/>
  <c r="AN22" i="11" s="1"/>
  <c r="AZ22" i="11" s="1"/>
  <c r="CD22" i="11" s="1"/>
  <c r="DN22" i="11" s="1"/>
  <c r="AG22" i="11"/>
  <c r="AF22" i="11"/>
  <c r="S22" i="11"/>
  <c r="R22" i="11"/>
  <c r="AP22" i="11" s="1"/>
  <c r="BB22" i="11" s="1"/>
  <c r="CF22" i="11" s="1"/>
  <c r="DP22" i="11" s="1"/>
  <c r="Q22" i="11"/>
  <c r="P22" i="11"/>
  <c r="O22" i="11"/>
  <c r="N22" i="11"/>
  <c r="AL22" i="11" s="1"/>
  <c r="AX22" i="11" s="1"/>
  <c r="CB22" i="11" s="1"/>
  <c r="DL22" i="11" s="1"/>
  <c r="DK21" i="11"/>
  <c r="DJ21" i="11"/>
  <c r="DI21" i="11"/>
  <c r="DH21" i="11"/>
  <c r="DG21" i="11"/>
  <c r="DF21" i="11"/>
  <c r="BU21" i="11"/>
  <c r="BT21" i="11"/>
  <c r="BS21" i="11"/>
  <c r="BR21" i="11"/>
  <c r="BQ21" i="11"/>
  <c r="BP21" i="11"/>
  <c r="AK21" i="11"/>
  <c r="AJ21" i="11"/>
  <c r="AI21" i="11"/>
  <c r="AH21" i="11"/>
  <c r="AG21" i="11"/>
  <c r="AF21" i="11"/>
  <c r="S21" i="11"/>
  <c r="R21" i="11"/>
  <c r="Q21" i="11"/>
  <c r="P21" i="11"/>
  <c r="O21" i="11"/>
  <c r="N21" i="11"/>
  <c r="DK20" i="11"/>
  <c r="DJ20" i="11"/>
  <c r="DI20" i="11"/>
  <c r="DH20" i="11"/>
  <c r="DG20" i="11"/>
  <c r="DF20" i="11"/>
  <c r="BU20" i="11"/>
  <c r="BT20" i="11"/>
  <c r="BS20" i="11"/>
  <c r="BR20" i="11"/>
  <c r="BQ20" i="11"/>
  <c r="BP20" i="11"/>
  <c r="AK20" i="11"/>
  <c r="AJ20" i="11"/>
  <c r="AI20" i="11"/>
  <c r="AH20" i="11"/>
  <c r="AG20" i="11"/>
  <c r="AF20" i="11"/>
  <c r="S20" i="11"/>
  <c r="R20" i="11"/>
  <c r="Q20" i="11"/>
  <c r="P20" i="11"/>
  <c r="O20" i="11"/>
  <c r="N20" i="11"/>
  <c r="DK19" i="11"/>
  <c r="DJ19" i="11"/>
  <c r="DI19" i="11"/>
  <c r="DH19" i="11"/>
  <c r="DG19" i="11"/>
  <c r="DF19" i="11"/>
  <c r="BU19" i="11"/>
  <c r="BT19" i="11"/>
  <c r="BS19" i="11"/>
  <c r="BR19" i="11"/>
  <c r="BQ19" i="11"/>
  <c r="BP19" i="11"/>
  <c r="AK19" i="11"/>
  <c r="AQ19" i="11" s="1"/>
  <c r="BC19" i="11" s="1"/>
  <c r="AJ19" i="11"/>
  <c r="AI19" i="11"/>
  <c r="AH19" i="11"/>
  <c r="AG19" i="11"/>
  <c r="AM19" i="11" s="1"/>
  <c r="AY19" i="11" s="1"/>
  <c r="AF19" i="11"/>
  <c r="S19" i="11"/>
  <c r="R19" i="11"/>
  <c r="Q19" i="11"/>
  <c r="AO19" i="11" s="1"/>
  <c r="BA19" i="11" s="1"/>
  <c r="CE19" i="11" s="1"/>
  <c r="P19" i="11"/>
  <c r="O19" i="11"/>
  <c r="N19" i="11"/>
  <c r="DK18" i="11"/>
  <c r="DJ18" i="11"/>
  <c r="DI18" i="11"/>
  <c r="DH18" i="11"/>
  <c r="DG18" i="11"/>
  <c r="DF18" i="11"/>
  <c r="BU18" i="11"/>
  <c r="BT18" i="11"/>
  <c r="BS18" i="11"/>
  <c r="BR18" i="11"/>
  <c r="BQ18" i="11"/>
  <c r="BP18" i="11"/>
  <c r="AK18" i="11"/>
  <c r="AQ18" i="11" s="1"/>
  <c r="BC18" i="11" s="1"/>
  <c r="CG18" i="11" s="1"/>
  <c r="DQ18" i="11" s="1"/>
  <c r="AJ18" i="11"/>
  <c r="AI18" i="11"/>
  <c r="AH18" i="11"/>
  <c r="AN18" i="11" s="1"/>
  <c r="AZ18" i="11" s="1"/>
  <c r="CD18" i="11" s="1"/>
  <c r="DN18" i="11" s="1"/>
  <c r="AG18" i="11"/>
  <c r="AM18" i="11" s="1"/>
  <c r="AY18" i="11" s="1"/>
  <c r="CC18" i="11" s="1"/>
  <c r="DM18" i="11" s="1"/>
  <c r="AF18" i="11"/>
  <c r="S18" i="11"/>
  <c r="R18" i="11"/>
  <c r="AP18" i="11" s="1"/>
  <c r="BB18" i="11" s="1"/>
  <c r="CF18" i="11" s="1"/>
  <c r="Q18" i="11"/>
  <c r="AO18" i="11" s="1"/>
  <c r="BA18" i="11" s="1"/>
  <c r="CE18" i="11" s="1"/>
  <c r="DO18" i="11" s="1"/>
  <c r="P18" i="11"/>
  <c r="O18" i="11"/>
  <c r="N18" i="11"/>
  <c r="AL18" i="11" s="1"/>
  <c r="AX18" i="11" s="1"/>
  <c r="CB18" i="11" s="1"/>
  <c r="DK17" i="11"/>
  <c r="DJ17" i="11"/>
  <c r="DI17" i="11"/>
  <c r="DH17" i="11"/>
  <c r="DG17" i="11"/>
  <c r="DF17" i="11"/>
  <c r="BU17" i="11"/>
  <c r="BT17" i="11"/>
  <c r="BS17" i="11"/>
  <c r="BR17" i="11"/>
  <c r="BQ17" i="11"/>
  <c r="BP17" i="11"/>
  <c r="AK17" i="11"/>
  <c r="AJ17" i="11"/>
  <c r="AI17" i="11"/>
  <c r="AH17" i="11"/>
  <c r="AN17" i="11" s="1"/>
  <c r="AZ17" i="11" s="1"/>
  <c r="CD17" i="11" s="1"/>
  <c r="DN17" i="11" s="1"/>
  <c r="AG17" i="11"/>
  <c r="AF17" i="11"/>
  <c r="S17" i="11"/>
  <c r="R17" i="11"/>
  <c r="AP17" i="11" s="1"/>
  <c r="BB17" i="11" s="1"/>
  <c r="CF17" i="11" s="1"/>
  <c r="DP17" i="11" s="1"/>
  <c r="Q17" i="11"/>
  <c r="P17" i="11"/>
  <c r="O17" i="11"/>
  <c r="N17" i="11"/>
  <c r="AL17" i="11" s="1"/>
  <c r="AX17" i="11" s="1"/>
  <c r="CB17" i="11" s="1"/>
  <c r="DL17" i="11" s="1"/>
  <c r="DK16" i="11"/>
  <c r="DJ16" i="11"/>
  <c r="DI16" i="11"/>
  <c r="DH16" i="11"/>
  <c r="DG16" i="11"/>
  <c r="DF16" i="11"/>
  <c r="BU16" i="11"/>
  <c r="BT16" i="11"/>
  <c r="BS16" i="11"/>
  <c r="BR16" i="11"/>
  <c r="BQ16" i="11"/>
  <c r="BP16" i="11"/>
  <c r="AK16" i="11"/>
  <c r="AJ16" i="11"/>
  <c r="AP16" i="11" s="1"/>
  <c r="BB16" i="11" s="1"/>
  <c r="AI16" i="11"/>
  <c r="AO16" i="11" s="1"/>
  <c r="BA16" i="11" s="1"/>
  <c r="CE16" i="11" s="1"/>
  <c r="DO16" i="11" s="1"/>
  <c r="AH16" i="11"/>
  <c r="AG16" i="11"/>
  <c r="AF16" i="11"/>
  <c r="AL16" i="11" s="1"/>
  <c r="AX16" i="11" s="1"/>
  <c r="CB16" i="11" s="1"/>
  <c r="DL16" i="11" s="1"/>
  <c r="S16" i="11"/>
  <c r="R16" i="11"/>
  <c r="Q16" i="11"/>
  <c r="P16" i="11"/>
  <c r="AN16" i="11" s="1"/>
  <c r="AZ16" i="11" s="1"/>
  <c r="CD16" i="11" s="1"/>
  <c r="O16" i="11"/>
  <c r="N16" i="11"/>
  <c r="DK15" i="11"/>
  <c r="DJ15" i="11"/>
  <c r="DI15" i="11"/>
  <c r="DH15" i="11"/>
  <c r="DG15" i="11"/>
  <c r="DF15" i="11"/>
  <c r="BU15" i="11"/>
  <c r="BT15" i="11"/>
  <c r="BS15" i="11"/>
  <c r="BR15" i="11"/>
  <c r="BQ15" i="11"/>
  <c r="BP15" i="11"/>
  <c r="AK15" i="11"/>
  <c r="AQ15" i="11" s="1"/>
  <c r="BC15" i="11" s="1"/>
  <c r="CG15" i="11" s="1"/>
  <c r="DQ15" i="11" s="1"/>
  <c r="AJ15" i="11"/>
  <c r="AI15" i="11"/>
  <c r="AH15" i="11"/>
  <c r="AG15" i="11"/>
  <c r="AM15" i="11" s="1"/>
  <c r="AY15" i="11" s="1"/>
  <c r="CC15" i="11" s="1"/>
  <c r="DM15" i="11" s="1"/>
  <c r="AF15" i="11"/>
  <c r="S15" i="11"/>
  <c r="R15" i="11"/>
  <c r="Q15" i="11"/>
  <c r="P15" i="11"/>
  <c r="O15" i="11"/>
  <c r="N15" i="11"/>
  <c r="DK14" i="11"/>
  <c r="DJ14" i="11"/>
  <c r="DI14" i="11"/>
  <c r="DH14" i="11"/>
  <c r="DG14" i="11"/>
  <c r="DF14" i="11"/>
  <c r="BU14" i="11"/>
  <c r="BT14" i="11"/>
  <c r="BS14" i="11"/>
  <c r="BR14" i="11"/>
  <c r="BQ14" i="11"/>
  <c r="BP14" i="11"/>
  <c r="BC14" i="11"/>
  <c r="CG14" i="11" s="1"/>
  <c r="DQ14" i="11" s="1"/>
  <c r="AK14" i="11"/>
  <c r="AQ14" i="11" s="1"/>
  <c r="AJ14" i="11"/>
  <c r="AP14" i="11" s="1"/>
  <c r="BB14" i="11" s="1"/>
  <c r="CF14" i="11" s="1"/>
  <c r="DP14" i="11" s="1"/>
  <c r="AI14" i="11"/>
  <c r="AH14" i="11"/>
  <c r="AG14" i="11"/>
  <c r="AM14" i="11" s="1"/>
  <c r="AY14" i="11" s="1"/>
  <c r="CC14" i="11" s="1"/>
  <c r="AF14" i="11"/>
  <c r="S14" i="11"/>
  <c r="R14" i="11"/>
  <c r="Q14" i="11"/>
  <c r="AO14" i="11" s="1"/>
  <c r="BA14" i="11" s="1"/>
  <c r="P14" i="11"/>
  <c r="O14" i="11"/>
  <c r="N14" i="11"/>
  <c r="DK13" i="11"/>
  <c r="DJ13" i="11"/>
  <c r="DI13" i="11"/>
  <c r="DH13" i="11"/>
  <c r="DG13" i="11"/>
  <c r="DF13" i="11"/>
  <c r="BU13" i="11"/>
  <c r="BT13" i="11"/>
  <c r="BS13" i="11"/>
  <c r="BR13" i="11"/>
  <c r="BQ13" i="11"/>
  <c r="BP13" i="11"/>
  <c r="AK13" i="11"/>
  <c r="AQ13" i="11" s="1"/>
  <c r="BC13" i="11" s="1"/>
  <c r="AJ13" i="11"/>
  <c r="AP13" i="11" s="1"/>
  <c r="BB13" i="11" s="1"/>
  <c r="AI13" i="11"/>
  <c r="AH13" i="11"/>
  <c r="AG13" i="11"/>
  <c r="AM13" i="11" s="1"/>
  <c r="AY13" i="11" s="1"/>
  <c r="CC13" i="11" s="1"/>
  <c r="DM13" i="11" s="1"/>
  <c r="AF13" i="11"/>
  <c r="S13" i="11"/>
  <c r="R13" i="11"/>
  <c r="Q13" i="11"/>
  <c r="AO13" i="11" s="1"/>
  <c r="BA13" i="11" s="1"/>
  <c r="CE13" i="11" s="1"/>
  <c r="P13" i="11"/>
  <c r="O13" i="11"/>
  <c r="N13" i="11"/>
  <c r="DK12" i="11"/>
  <c r="DJ12" i="11"/>
  <c r="DI12" i="11"/>
  <c r="DH12" i="11"/>
  <c r="DG12" i="11"/>
  <c r="DF12" i="11"/>
  <c r="BU12" i="11"/>
  <c r="BT12" i="11"/>
  <c r="BS12" i="11"/>
  <c r="BR12" i="11"/>
  <c r="BQ12" i="11"/>
  <c r="BP12" i="11"/>
  <c r="AK12" i="11"/>
  <c r="AQ12" i="11" s="1"/>
  <c r="BC12" i="11" s="1"/>
  <c r="AJ12" i="11"/>
  <c r="AP12" i="11" s="1"/>
  <c r="BB12" i="11" s="1"/>
  <c r="CF12" i="11" s="1"/>
  <c r="DP12" i="11" s="1"/>
  <c r="AI12" i="11"/>
  <c r="AH12" i="11"/>
  <c r="AG12" i="11"/>
  <c r="AM12" i="11" s="1"/>
  <c r="AY12" i="11" s="1"/>
  <c r="CC12" i="11" s="1"/>
  <c r="DM12" i="11" s="1"/>
  <c r="AF12" i="11"/>
  <c r="S12" i="11"/>
  <c r="R12" i="11"/>
  <c r="Q12" i="11"/>
  <c r="P12" i="11"/>
  <c r="O12" i="11"/>
  <c r="N12" i="11"/>
  <c r="DK11" i="11"/>
  <c r="DJ11" i="11"/>
  <c r="DI11" i="11"/>
  <c r="DH11" i="11"/>
  <c r="DG11" i="11"/>
  <c r="DF11" i="11"/>
  <c r="BU11" i="11"/>
  <c r="BT11" i="11"/>
  <c r="BS11" i="11"/>
  <c r="BR11" i="11"/>
  <c r="BQ11" i="11"/>
  <c r="BP11" i="11"/>
  <c r="AK11" i="11"/>
  <c r="AQ11" i="11" s="1"/>
  <c r="BC11" i="11" s="1"/>
  <c r="CG11" i="11" s="1"/>
  <c r="DQ11" i="11" s="1"/>
  <c r="AJ11" i="11"/>
  <c r="AI11" i="11"/>
  <c r="AH11" i="11"/>
  <c r="AN11" i="11" s="1"/>
  <c r="AZ11" i="11" s="1"/>
  <c r="AG11" i="11"/>
  <c r="AM11" i="11" s="1"/>
  <c r="AY11" i="11" s="1"/>
  <c r="CC11" i="11" s="1"/>
  <c r="DM11" i="11" s="1"/>
  <c r="AF11" i="11"/>
  <c r="S11" i="11"/>
  <c r="R11" i="11"/>
  <c r="AP11" i="11" s="1"/>
  <c r="BB11" i="11" s="1"/>
  <c r="CF11" i="11" s="1"/>
  <c r="DP11" i="11" s="1"/>
  <c r="Q11" i="11"/>
  <c r="AO11" i="11" s="1"/>
  <c r="BA11" i="11" s="1"/>
  <c r="CE11" i="11" s="1"/>
  <c r="DO11" i="11" s="1"/>
  <c r="P11" i="11"/>
  <c r="O11" i="11"/>
  <c r="N11" i="11"/>
  <c r="AL11" i="11" s="1"/>
  <c r="AX11" i="11" s="1"/>
  <c r="CB11" i="11" s="1"/>
  <c r="DK10" i="11"/>
  <c r="DJ10" i="11"/>
  <c r="DI10" i="11"/>
  <c r="DH10" i="11"/>
  <c r="DG10" i="11"/>
  <c r="DF10" i="11"/>
  <c r="BU10" i="11"/>
  <c r="BT10" i="11"/>
  <c r="BS10" i="11"/>
  <c r="BR10" i="11"/>
  <c r="BQ10" i="11"/>
  <c r="BP10" i="11"/>
  <c r="AO10" i="11"/>
  <c r="BA10" i="11" s="1"/>
  <c r="CE10" i="11" s="1"/>
  <c r="DO10" i="11" s="1"/>
  <c r="AK10" i="11"/>
  <c r="AJ10" i="11"/>
  <c r="AI10" i="11"/>
  <c r="AH10" i="11"/>
  <c r="AN10" i="11" s="1"/>
  <c r="AZ10" i="11" s="1"/>
  <c r="CD10" i="11" s="1"/>
  <c r="DN10" i="11" s="1"/>
  <c r="AG10" i="11"/>
  <c r="AF10" i="11"/>
  <c r="S10" i="11"/>
  <c r="R10" i="11"/>
  <c r="Q10" i="11"/>
  <c r="P10" i="11"/>
  <c r="O10" i="11"/>
  <c r="N10" i="11"/>
  <c r="DK9" i="11"/>
  <c r="DJ9" i="11"/>
  <c r="DI9" i="11"/>
  <c r="DH9" i="11"/>
  <c r="DG9" i="11"/>
  <c r="DF9" i="11"/>
  <c r="BU9" i="11"/>
  <c r="BT9" i="11"/>
  <c r="BS9" i="11"/>
  <c r="BR9" i="11"/>
  <c r="BQ9" i="11"/>
  <c r="BP9" i="11"/>
  <c r="AK9" i="11"/>
  <c r="AQ9" i="11" s="1"/>
  <c r="BC9" i="11" s="1"/>
  <c r="CG9" i="11" s="1"/>
  <c r="DQ9" i="11" s="1"/>
  <c r="AJ9" i="11"/>
  <c r="AP9" i="11" s="1"/>
  <c r="BB9" i="11" s="1"/>
  <c r="CF9" i="11" s="1"/>
  <c r="DP9" i="11" s="1"/>
  <c r="AI9" i="11"/>
  <c r="AH9" i="11"/>
  <c r="AN9" i="11" s="1"/>
  <c r="AZ9" i="11" s="1"/>
  <c r="CD9" i="11" s="1"/>
  <c r="DN9" i="11" s="1"/>
  <c r="AG9" i="11"/>
  <c r="AM9" i="11" s="1"/>
  <c r="AY9" i="11" s="1"/>
  <c r="CC9" i="11" s="1"/>
  <c r="DM9" i="11" s="1"/>
  <c r="AF9" i="11"/>
  <c r="AL9" i="11" s="1"/>
  <c r="AX9" i="11" s="1"/>
  <c r="CB9" i="11" s="1"/>
  <c r="DL9" i="11" s="1"/>
  <c r="S9" i="11"/>
  <c r="R9" i="11"/>
  <c r="Q9" i="11"/>
  <c r="P9" i="11"/>
  <c r="O9" i="11"/>
  <c r="N9" i="11"/>
  <c r="DK8" i="11"/>
  <c r="DJ8" i="11"/>
  <c r="DI8" i="11"/>
  <c r="DH8" i="11"/>
  <c r="DG8" i="11"/>
  <c r="DF8" i="11"/>
  <c r="BU8" i="11"/>
  <c r="BT8" i="11"/>
  <c r="BS8" i="11"/>
  <c r="BR8" i="11"/>
  <c r="BQ8" i="11"/>
  <c r="BP8" i="11"/>
  <c r="BC8" i="11"/>
  <c r="CG8" i="11" s="1"/>
  <c r="DQ8" i="11" s="1"/>
  <c r="AO8" i="11"/>
  <c r="BA8" i="11" s="1"/>
  <c r="AK8" i="11"/>
  <c r="AQ8" i="11" s="1"/>
  <c r="AJ8" i="11"/>
  <c r="AI8" i="11"/>
  <c r="AH8" i="11"/>
  <c r="AN8" i="11" s="1"/>
  <c r="AZ8" i="11" s="1"/>
  <c r="CD8" i="11" s="1"/>
  <c r="DN8" i="11" s="1"/>
  <c r="AG8" i="11"/>
  <c r="AM8" i="11" s="1"/>
  <c r="AY8" i="11" s="1"/>
  <c r="CC8" i="11" s="1"/>
  <c r="AF8" i="11"/>
  <c r="S8" i="11"/>
  <c r="R8" i="11"/>
  <c r="Q8" i="11"/>
  <c r="P8" i="11"/>
  <c r="O8" i="11"/>
  <c r="N8" i="11"/>
  <c r="AL8" i="11" s="1"/>
  <c r="AX8" i="11" s="1"/>
  <c r="CB8" i="11" s="1"/>
  <c r="DL8" i="11" s="1"/>
  <c r="DK7" i="11"/>
  <c r="DJ7" i="11"/>
  <c r="DI7" i="11"/>
  <c r="DH7" i="11"/>
  <c r="DG7" i="11"/>
  <c r="DF7" i="11"/>
  <c r="BU7" i="11"/>
  <c r="BT7" i="11"/>
  <c r="BS7" i="11"/>
  <c r="BR7" i="11"/>
  <c r="BQ7" i="11"/>
  <c r="BP7" i="11"/>
  <c r="AK7" i="11"/>
  <c r="AJ7" i="11"/>
  <c r="AI7" i="11"/>
  <c r="AH7" i="11"/>
  <c r="AN7" i="11" s="1"/>
  <c r="AZ7" i="11" s="1"/>
  <c r="AG7" i="11"/>
  <c r="AF7" i="11"/>
  <c r="S7" i="11"/>
  <c r="R7" i="11"/>
  <c r="AP7" i="11" s="1"/>
  <c r="BB7" i="11" s="1"/>
  <c r="CF7" i="11" s="1"/>
  <c r="DP7" i="11" s="1"/>
  <c r="Q7" i="11"/>
  <c r="P7" i="11"/>
  <c r="O7" i="11"/>
  <c r="N7" i="11"/>
  <c r="AL7" i="11" s="1"/>
  <c r="AX7" i="11" s="1"/>
  <c r="CB7" i="11" s="1"/>
  <c r="DK6" i="11"/>
  <c r="DJ6" i="11"/>
  <c r="DI6" i="11"/>
  <c r="DH6" i="11"/>
  <c r="DG6" i="11"/>
  <c r="DF6" i="11"/>
  <c r="BU6" i="11"/>
  <c r="BT6" i="11"/>
  <c r="BS6" i="11"/>
  <c r="BR6" i="11"/>
  <c r="BQ6" i="11"/>
  <c r="BP6" i="11"/>
  <c r="AO6" i="11"/>
  <c r="BA6" i="11" s="1"/>
  <c r="CE6" i="11" s="1"/>
  <c r="AK6" i="11"/>
  <c r="AJ6" i="11"/>
  <c r="AP6" i="11" s="1"/>
  <c r="BB6" i="11" s="1"/>
  <c r="CF6" i="11" s="1"/>
  <c r="DP6" i="11" s="1"/>
  <c r="AI6" i="11"/>
  <c r="AH6" i="11"/>
  <c r="AG6" i="11"/>
  <c r="AF6" i="11"/>
  <c r="AL6" i="11" s="1"/>
  <c r="AX6" i="11" s="1"/>
  <c r="CB6" i="11" s="1"/>
  <c r="DL6" i="11" s="1"/>
  <c r="S6" i="11"/>
  <c r="R6" i="11"/>
  <c r="Q6" i="11"/>
  <c r="P6" i="11"/>
  <c r="O6" i="11"/>
  <c r="N6" i="11"/>
  <c r="DK5" i="11"/>
  <c r="DJ5" i="11"/>
  <c r="DI5" i="11"/>
  <c r="DH5" i="11"/>
  <c r="DG5" i="11"/>
  <c r="DF5" i="11"/>
  <c r="BU5" i="11"/>
  <c r="BT5" i="11"/>
  <c r="BS5" i="11"/>
  <c r="BR5" i="11"/>
  <c r="BQ5" i="11"/>
  <c r="BP5" i="11"/>
  <c r="AK5" i="11"/>
  <c r="AJ5" i="11"/>
  <c r="AI5" i="11"/>
  <c r="AO5" i="11" s="1"/>
  <c r="BA5" i="11" s="1"/>
  <c r="CE5" i="11" s="1"/>
  <c r="DO5" i="11" s="1"/>
  <c r="AH5" i="11"/>
  <c r="AN5" i="11" s="1"/>
  <c r="AZ5" i="11" s="1"/>
  <c r="CD5" i="11" s="1"/>
  <c r="DN5" i="11" s="1"/>
  <c r="AG5" i="11"/>
  <c r="AF5" i="11"/>
  <c r="S5" i="11"/>
  <c r="R5" i="11"/>
  <c r="Q5" i="11"/>
  <c r="P5" i="11"/>
  <c r="O5" i="11"/>
  <c r="N5" i="11"/>
  <c r="DK4" i="11"/>
  <c r="DJ4" i="11"/>
  <c r="DI4" i="11"/>
  <c r="DH4" i="11"/>
  <c r="DG4" i="11"/>
  <c r="DF4" i="11"/>
  <c r="BU4" i="11"/>
  <c r="BT4" i="11"/>
  <c r="BS4" i="11"/>
  <c r="BR4" i="11"/>
  <c r="BQ4" i="11"/>
  <c r="BP4" i="11"/>
  <c r="AK4" i="11"/>
  <c r="AJ4" i="11"/>
  <c r="AI4" i="11"/>
  <c r="AO4" i="11" s="1"/>
  <c r="AH4" i="11"/>
  <c r="AG4" i="11"/>
  <c r="AF4" i="11"/>
  <c r="S4" i="11"/>
  <c r="R4" i="11"/>
  <c r="Q4" i="11"/>
  <c r="P4" i="11"/>
  <c r="O4" i="11"/>
  <c r="N4" i="11"/>
  <c r="S45" i="11" l="1"/>
  <c r="DL11" i="11"/>
  <c r="CD11" i="11"/>
  <c r="DN11" i="11" s="1"/>
  <c r="CG12" i="11"/>
  <c r="DQ12" i="11" s="1"/>
  <c r="CF13" i="11"/>
  <c r="DP13" i="11" s="1"/>
  <c r="DM14" i="11"/>
  <c r="DL18" i="11"/>
  <c r="DP18" i="11"/>
  <c r="DO19" i="11"/>
  <c r="CC19" i="11"/>
  <c r="DM19" i="11" s="1"/>
  <c r="CG19" i="11"/>
  <c r="DQ19" i="11" s="1"/>
  <c r="DL23" i="11"/>
  <c r="DP23" i="11"/>
  <c r="CF32" i="11"/>
  <c r="DP32" i="11" s="1"/>
  <c r="CG36" i="11"/>
  <c r="DQ36" i="11" s="1"/>
  <c r="AN6" i="11"/>
  <c r="AZ6" i="11" s="1"/>
  <c r="CD6" i="11" s="1"/>
  <c r="DN6" i="11" s="1"/>
  <c r="DO6" i="11"/>
  <c r="AO7" i="11"/>
  <c r="BA7" i="11" s="1"/>
  <c r="CE7" i="11" s="1"/>
  <c r="DO7" i="11" s="1"/>
  <c r="AM7" i="11"/>
  <c r="AY7" i="11" s="1"/>
  <c r="CC7" i="11" s="1"/>
  <c r="DM7" i="11" s="1"/>
  <c r="AQ7" i="11"/>
  <c r="BC7" i="11" s="1"/>
  <c r="CG7" i="11" s="1"/>
  <c r="DQ7" i="11" s="1"/>
  <c r="AP8" i="11"/>
  <c r="BB8" i="11" s="1"/>
  <c r="CF8" i="11" s="1"/>
  <c r="DP8" i="11" s="1"/>
  <c r="CG13" i="11"/>
  <c r="DQ13" i="11" s="1"/>
  <c r="AN14" i="11"/>
  <c r="AZ14" i="11" s="1"/>
  <c r="CD14" i="11" s="1"/>
  <c r="DN14" i="11" s="1"/>
  <c r="AO15" i="11"/>
  <c r="BA15" i="11" s="1"/>
  <c r="CE15" i="11" s="1"/>
  <c r="DO15" i="11" s="1"/>
  <c r="DN16" i="11"/>
  <c r="CF16" i="11"/>
  <c r="DP16" i="11" s="1"/>
  <c r="AL19" i="11"/>
  <c r="AX19" i="11" s="1"/>
  <c r="CB19" i="11" s="1"/>
  <c r="DL19" i="11" s="1"/>
  <c r="AP19" i="11"/>
  <c r="BB19" i="11" s="1"/>
  <c r="CF19" i="11" s="1"/>
  <c r="DP19" i="11" s="1"/>
  <c r="AN19" i="11"/>
  <c r="AZ19" i="11" s="1"/>
  <c r="CD19" i="11" s="1"/>
  <c r="DN19" i="11" s="1"/>
  <c r="AO20" i="11"/>
  <c r="BA20" i="11" s="1"/>
  <c r="CE20" i="11" s="1"/>
  <c r="DO20" i="11" s="1"/>
  <c r="AM20" i="11"/>
  <c r="AY20" i="11" s="1"/>
  <c r="CC20" i="11" s="1"/>
  <c r="DM20" i="11" s="1"/>
  <c r="AQ20" i="11"/>
  <c r="BC20" i="11" s="1"/>
  <c r="CG20" i="11" s="1"/>
  <c r="DQ20" i="11" s="1"/>
  <c r="AL25" i="11"/>
  <c r="AX25" i="11" s="1"/>
  <c r="CB25" i="11" s="1"/>
  <c r="DL25" i="11" s="1"/>
  <c r="AP25" i="11"/>
  <c r="BB25" i="11" s="1"/>
  <c r="CF25" i="11" s="1"/>
  <c r="DP25" i="11" s="1"/>
  <c r="AN25" i="11"/>
  <c r="AZ25" i="11" s="1"/>
  <c r="CD25" i="11" s="1"/>
  <c r="DN25" i="11" s="1"/>
  <c r="AO26" i="11"/>
  <c r="BA26" i="11" s="1"/>
  <c r="CE26" i="11" s="1"/>
  <c r="DO26" i="11" s="1"/>
  <c r="AM26" i="11"/>
  <c r="AY26" i="11" s="1"/>
  <c r="CC26" i="11" s="1"/>
  <c r="DM26" i="11" s="1"/>
  <c r="AQ26" i="11"/>
  <c r="BC26" i="11" s="1"/>
  <c r="CG26" i="11" s="1"/>
  <c r="DQ26" i="11" s="1"/>
  <c r="AO33" i="11"/>
  <c r="BA33" i="11" s="1"/>
  <c r="CE33" i="11" s="1"/>
  <c r="DO33" i="11" s="1"/>
  <c r="AN36" i="11"/>
  <c r="AZ36" i="11" s="1"/>
  <c r="CD36" i="11" s="1"/>
  <c r="DN36" i="11" s="1"/>
  <c r="DM43" i="11"/>
  <c r="CE43" i="11"/>
  <c r="DO43" i="11" s="1"/>
  <c r="N45" i="11"/>
  <c r="R45" i="11"/>
  <c r="BS45" i="11"/>
  <c r="AM5" i="11"/>
  <c r="AY5" i="11" s="1"/>
  <c r="CC5" i="11" s="1"/>
  <c r="DM5" i="11" s="1"/>
  <c r="AQ5" i="11"/>
  <c r="BC5" i="11" s="1"/>
  <c r="CG5" i="11" s="1"/>
  <c r="DQ5" i="11" s="1"/>
  <c r="DL7" i="11"/>
  <c r="CD7" i="11"/>
  <c r="DN7" i="11" s="1"/>
  <c r="DM8" i="11"/>
  <c r="AO9" i="11"/>
  <c r="BA9" i="11" s="1"/>
  <c r="CE9" i="11" s="1"/>
  <c r="DO9" i="11" s="1"/>
  <c r="AM10" i="11"/>
  <c r="AY10" i="11" s="1"/>
  <c r="CC10" i="11" s="1"/>
  <c r="DM10" i="11" s="1"/>
  <c r="AQ10" i="11"/>
  <c r="BC10" i="11" s="1"/>
  <c r="CG10" i="11" s="1"/>
  <c r="DQ10" i="11" s="1"/>
  <c r="AO12" i="11"/>
  <c r="BA12" i="11" s="1"/>
  <c r="CE12" i="11" s="1"/>
  <c r="AL13" i="11"/>
  <c r="AX13" i="11" s="1"/>
  <c r="CB13" i="11" s="1"/>
  <c r="DL13" i="11" s="1"/>
  <c r="AN13" i="11"/>
  <c r="AZ13" i="11" s="1"/>
  <c r="CD13" i="11" s="1"/>
  <c r="DN13" i="11" s="1"/>
  <c r="AM16" i="11"/>
  <c r="AY16" i="11" s="1"/>
  <c r="CC16" i="11" s="1"/>
  <c r="DM16" i="11" s="1"/>
  <c r="AQ16" i="11"/>
  <c r="BC16" i="11" s="1"/>
  <c r="CG16" i="11" s="1"/>
  <c r="DQ16" i="11" s="1"/>
  <c r="AL21" i="11"/>
  <c r="AX21" i="11" s="1"/>
  <c r="CB21" i="11" s="1"/>
  <c r="DL21" i="11" s="1"/>
  <c r="AP21" i="11"/>
  <c r="BB21" i="11" s="1"/>
  <c r="CF21" i="11" s="1"/>
  <c r="DP21" i="11" s="1"/>
  <c r="AN21" i="11"/>
  <c r="AZ21" i="11" s="1"/>
  <c r="CD21" i="11" s="1"/>
  <c r="DN21" i="11" s="1"/>
  <c r="AO22" i="11"/>
  <c r="BA22" i="11" s="1"/>
  <c r="CE22" i="11" s="1"/>
  <c r="DO22" i="11" s="1"/>
  <c r="AM22" i="11"/>
  <c r="AY22" i="11" s="1"/>
  <c r="CC22" i="11" s="1"/>
  <c r="DM22" i="11" s="1"/>
  <c r="AQ22" i="11"/>
  <c r="BC22" i="11" s="1"/>
  <c r="CG22" i="11" s="1"/>
  <c r="DQ22" i="11" s="1"/>
  <c r="DL26" i="11"/>
  <c r="CF26" i="11"/>
  <c r="DP26" i="11" s="1"/>
  <c r="CE27" i="11"/>
  <c r="DO27" i="11" s="1"/>
  <c r="CC27" i="11"/>
  <c r="DM27" i="11" s="1"/>
  <c r="CG27" i="11"/>
  <c r="DQ27" i="11" s="1"/>
  <c r="AN30" i="11"/>
  <c r="AZ30" i="11" s="1"/>
  <c r="CD30" i="11" s="1"/>
  <c r="DN30" i="11" s="1"/>
  <c r="AL30" i="11"/>
  <c r="AX30" i="11" s="1"/>
  <c r="CB30" i="11" s="1"/>
  <c r="DL30" i="11" s="1"/>
  <c r="AP30" i="11"/>
  <c r="BB30" i="11" s="1"/>
  <c r="CF30" i="11" s="1"/>
  <c r="DP30" i="11" s="1"/>
  <c r="AN31" i="11"/>
  <c r="AZ31" i="11" s="1"/>
  <c r="CD31" i="11" s="1"/>
  <c r="DN31" i="11" s="1"/>
  <c r="DP33" i="11"/>
  <c r="AO34" i="11"/>
  <c r="BA34" i="11" s="1"/>
  <c r="CE34" i="11" s="1"/>
  <c r="DO34" i="11" s="1"/>
  <c r="AM34" i="11"/>
  <c r="AY34" i="11" s="1"/>
  <c r="CC34" i="11" s="1"/>
  <c r="DM34" i="11" s="1"/>
  <c r="AQ34" i="11"/>
  <c r="BC34" i="11" s="1"/>
  <c r="CG34" i="11" s="1"/>
  <c r="DQ34" i="11" s="1"/>
  <c r="AN35" i="11"/>
  <c r="AZ35" i="11" s="1"/>
  <c r="CD35" i="11" s="1"/>
  <c r="DN35" i="11" s="1"/>
  <c r="AM36" i="11"/>
  <c r="AY36" i="11" s="1"/>
  <c r="CC36" i="11" s="1"/>
  <c r="DM36" i="11" s="1"/>
  <c r="AO36" i="11"/>
  <c r="BA36" i="11" s="1"/>
  <c r="CE36" i="11" s="1"/>
  <c r="DO36" i="11" s="1"/>
  <c r="AO37" i="11"/>
  <c r="BA37" i="11" s="1"/>
  <c r="CE37" i="11" s="1"/>
  <c r="DO37" i="11" s="1"/>
  <c r="AM37" i="11"/>
  <c r="AY37" i="11" s="1"/>
  <c r="CC37" i="11" s="1"/>
  <c r="DM37" i="11" s="1"/>
  <c r="AQ37" i="11"/>
  <c r="BC37" i="11" s="1"/>
  <c r="CG37" i="11" s="1"/>
  <c r="DQ37" i="11" s="1"/>
  <c r="AM38" i="11"/>
  <c r="AY38" i="11" s="1"/>
  <c r="CC38" i="11" s="1"/>
  <c r="DM38" i="11" s="1"/>
  <c r="AQ39" i="11"/>
  <c r="BC39" i="11" s="1"/>
  <c r="CG39" i="11" s="1"/>
  <c r="DQ39" i="11" s="1"/>
  <c r="AN40" i="11"/>
  <c r="AZ40" i="11" s="1"/>
  <c r="CD40" i="11" s="1"/>
  <c r="DN40" i="11" s="1"/>
  <c r="CF43" i="11"/>
  <c r="DP43" i="11" s="1"/>
  <c r="AN41" i="11"/>
  <c r="AZ41" i="11" s="1"/>
  <c r="CD41" i="11" s="1"/>
  <c r="DN41" i="11" s="1"/>
  <c r="AL41" i="11"/>
  <c r="AX41" i="11" s="1"/>
  <c r="CB41" i="11" s="1"/>
  <c r="DL41" i="11" s="1"/>
  <c r="AP41" i="11"/>
  <c r="BB41" i="11" s="1"/>
  <c r="CF41" i="11" s="1"/>
  <c r="DP41" i="11" s="1"/>
  <c r="AN42" i="11"/>
  <c r="AZ42" i="11" s="1"/>
  <c r="CD42" i="11" s="1"/>
  <c r="DN42" i="11" s="1"/>
  <c r="AL42" i="11"/>
  <c r="AX42" i="11" s="1"/>
  <c r="CB42" i="11" s="1"/>
  <c r="DL42" i="11" s="1"/>
  <c r="AP42" i="11"/>
  <c r="BB42" i="11" s="1"/>
  <c r="CF42" i="11" s="1"/>
  <c r="DP42" i="11" s="1"/>
  <c r="AM44" i="11"/>
  <c r="AY44" i="11" s="1"/>
  <c r="CC44" i="11" s="1"/>
  <c r="DM44" i="11" s="1"/>
  <c r="DF45" i="11"/>
  <c r="DJ45" i="11"/>
  <c r="AL5" i="11"/>
  <c r="AX5" i="11" s="1"/>
  <c r="CB5" i="11" s="1"/>
  <c r="DL5" i="11" s="1"/>
  <c r="AP5" i="11"/>
  <c r="BB5" i="11" s="1"/>
  <c r="AM6" i="11"/>
  <c r="AY6" i="11" s="1"/>
  <c r="CC6" i="11" s="1"/>
  <c r="DM6" i="11" s="1"/>
  <c r="AQ6" i="11"/>
  <c r="BC6" i="11" s="1"/>
  <c r="CG6" i="11" s="1"/>
  <c r="DQ6" i="11" s="1"/>
  <c r="AL10" i="11"/>
  <c r="AX10" i="11" s="1"/>
  <c r="CB10" i="11" s="1"/>
  <c r="DL10" i="11" s="1"/>
  <c r="AP10" i="11"/>
  <c r="BB10" i="11" s="1"/>
  <c r="CF10" i="11" s="1"/>
  <c r="DP10" i="11" s="1"/>
  <c r="AL12" i="11"/>
  <c r="AX12" i="11" s="1"/>
  <c r="CB12" i="11" s="1"/>
  <c r="DL12" i="11" s="1"/>
  <c r="AN12" i="11"/>
  <c r="AZ12" i="11" s="1"/>
  <c r="CD12" i="11" s="1"/>
  <c r="DN12" i="11" s="1"/>
  <c r="AL14" i="11"/>
  <c r="AX14" i="11" s="1"/>
  <c r="CB14" i="11" s="1"/>
  <c r="DL14" i="11" s="1"/>
  <c r="AL15" i="11"/>
  <c r="AX15" i="11" s="1"/>
  <c r="CB15" i="11" s="1"/>
  <c r="DL15" i="11" s="1"/>
  <c r="AN15" i="11"/>
  <c r="AZ15" i="11" s="1"/>
  <c r="CD15" i="11" s="1"/>
  <c r="DN15" i="11" s="1"/>
  <c r="AO17" i="11"/>
  <c r="BA17" i="11" s="1"/>
  <c r="CE17" i="11" s="1"/>
  <c r="DO17" i="11" s="1"/>
  <c r="AM17" i="11"/>
  <c r="AY17" i="11" s="1"/>
  <c r="CC17" i="11" s="1"/>
  <c r="DM17" i="11" s="1"/>
  <c r="AQ17" i="11"/>
  <c r="BC17" i="11" s="1"/>
  <c r="CG17" i="11" s="1"/>
  <c r="DQ17" i="11" s="1"/>
  <c r="AL20" i="11"/>
  <c r="AX20" i="11" s="1"/>
  <c r="CB20" i="11" s="1"/>
  <c r="DL20" i="11" s="1"/>
  <c r="AP20" i="11"/>
  <c r="BB20" i="11" s="1"/>
  <c r="CF20" i="11" s="1"/>
  <c r="DP20" i="11" s="1"/>
  <c r="AN20" i="11"/>
  <c r="AZ20" i="11" s="1"/>
  <c r="CD20" i="11" s="1"/>
  <c r="DN20" i="11" s="1"/>
  <c r="AO21" i="11"/>
  <c r="BA21" i="11" s="1"/>
  <c r="CE21" i="11" s="1"/>
  <c r="DO21" i="11" s="1"/>
  <c r="AM21" i="11"/>
  <c r="AY21" i="11" s="1"/>
  <c r="CC21" i="11" s="1"/>
  <c r="DM21" i="11" s="1"/>
  <c r="AQ21" i="11"/>
  <c r="BC21" i="11" s="1"/>
  <c r="CG21" i="11" s="1"/>
  <c r="DQ21" i="11" s="1"/>
  <c r="AL24" i="11"/>
  <c r="AX24" i="11" s="1"/>
  <c r="CB24" i="11" s="1"/>
  <c r="DL24" i="11" s="1"/>
  <c r="AP24" i="11"/>
  <c r="BB24" i="11" s="1"/>
  <c r="CF24" i="11" s="1"/>
  <c r="DP24" i="11" s="1"/>
  <c r="AN24" i="11"/>
  <c r="AZ24" i="11" s="1"/>
  <c r="CD24" i="11" s="1"/>
  <c r="DN24" i="11" s="1"/>
  <c r="AO25" i="11"/>
  <c r="BA25" i="11" s="1"/>
  <c r="CE25" i="11" s="1"/>
  <c r="DO25" i="11" s="1"/>
  <c r="AM25" i="11"/>
  <c r="AY25" i="11" s="1"/>
  <c r="CC25" i="11" s="1"/>
  <c r="DM25" i="11" s="1"/>
  <c r="AQ25" i="11"/>
  <c r="BC25" i="11" s="1"/>
  <c r="CG25" i="11" s="1"/>
  <c r="DQ25" i="11" s="1"/>
  <c r="AL28" i="11"/>
  <c r="AX28" i="11" s="1"/>
  <c r="CB28" i="11" s="1"/>
  <c r="DL28" i="11" s="1"/>
  <c r="AP28" i="11"/>
  <c r="BB28" i="11" s="1"/>
  <c r="CF28" i="11" s="1"/>
  <c r="DP28" i="11" s="1"/>
  <c r="AN28" i="11"/>
  <c r="AZ28" i="11" s="1"/>
  <c r="CD28" i="11" s="1"/>
  <c r="DN28" i="11" s="1"/>
  <c r="AO29" i="11"/>
  <c r="BA29" i="11" s="1"/>
  <c r="CE29" i="11" s="1"/>
  <c r="DO29" i="11" s="1"/>
  <c r="AM29" i="11"/>
  <c r="AY29" i="11" s="1"/>
  <c r="CC29" i="11" s="1"/>
  <c r="DM29" i="11" s="1"/>
  <c r="AQ29" i="11"/>
  <c r="BC29" i="11" s="1"/>
  <c r="CG29" i="11" s="1"/>
  <c r="DQ29" i="11" s="1"/>
  <c r="DO30" i="11"/>
  <c r="AO31" i="11"/>
  <c r="BA31" i="11" s="1"/>
  <c r="CE31" i="11" s="1"/>
  <c r="DO31" i="11" s="1"/>
  <c r="AQ32" i="11"/>
  <c r="BC32" i="11" s="1"/>
  <c r="CG32" i="11" s="1"/>
  <c r="DQ32" i="11" s="1"/>
  <c r="AL39" i="11"/>
  <c r="AX39" i="11" s="1"/>
  <c r="CB39" i="11" s="1"/>
  <c r="DL39" i="11" s="1"/>
  <c r="AP39" i="11"/>
  <c r="BB39" i="11" s="1"/>
  <c r="CF39" i="11" s="1"/>
  <c r="DP39" i="11" s="1"/>
  <c r="AM40" i="11"/>
  <c r="AY40" i="11" s="1"/>
  <c r="CC40" i="11" s="1"/>
  <c r="DM40" i="11" s="1"/>
  <c r="AO40" i="11"/>
  <c r="BA40" i="11" s="1"/>
  <c r="CE40" i="11" s="1"/>
  <c r="DO40" i="11" s="1"/>
  <c r="AO41" i="11"/>
  <c r="BA41" i="11" s="1"/>
  <c r="CE41" i="11" s="1"/>
  <c r="DO41" i="11" s="1"/>
  <c r="AM41" i="11"/>
  <c r="AY41" i="11" s="1"/>
  <c r="CC41" i="11" s="1"/>
  <c r="DM41" i="11" s="1"/>
  <c r="AQ42" i="11"/>
  <c r="BC42" i="11" s="1"/>
  <c r="CG42" i="11" s="1"/>
  <c r="DQ42" i="11" s="1"/>
  <c r="AN44" i="11"/>
  <c r="AZ44" i="11" s="1"/>
  <c r="CD44" i="11" s="1"/>
  <c r="DN44" i="11" s="1"/>
  <c r="AL44" i="11"/>
  <c r="AX44" i="11" s="1"/>
  <c r="CB44" i="11" s="1"/>
  <c r="DL44" i="11" s="1"/>
  <c r="AP44" i="11"/>
  <c r="BB44" i="11" s="1"/>
  <c r="CF44" i="11" s="1"/>
  <c r="DP44" i="11" s="1"/>
  <c r="AH45" i="11"/>
  <c r="AN4" i="11"/>
  <c r="AL4" i="11"/>
  <c r="CF5" i="11"/>
  <c r="DP5" i="11" s="1"/>
  <c r="BT45" i="11"/>
  <c r="DO13" i="11"/>
  <c r="P45" i="11"/>
  <c r="BU45" i="11"/>
  <c r="DO12" i="11"/>
  <c r="CE14" i="11"/>
  <c r="DO14" i="11" s="1"/>
  <c r="CE38" i="11"/>
  <c r="DO38" i="11" s="1"/>
  <c r="BP45" i="11"/>
  <c r="CD33" i="11"/>
  <c r="DN33" i="11" s="1"/>
  <c r="AF45" i="11"/>
  <c r="AJ45" i="11"/>
  <c r="BA4" i="11"/>
  <c r="DH45" i="11"/>
  <c r="CE8" i="11"/>
  <c r="DO8" i="11" s="1"/>
  <c r="Q45" i="11"/>
  <c r="AG45" i="11"/>
  <c r="AM4" i="11"/>
  <c r="AK45" i="11"/>
  <c r="AQ4" i="11"/>
  <c r="AP4" i="11"/>
  <c r="BR45" i="11"/>
  <c r="DI45" i="11"/>
  <c r="AP15" i="11"/>
  <c r="BB15" i="11" s="1"/>
  <c r="CF15" i="11" s="1"/>
  <c r="DP15" i="11" s="1"/>
  <c r="DN32" i="11"/>
  <c r="O45" i="11"/>
  <c r="AI45" i="11"/>
  <c r="BQ45" i="11"/>
  <c r="DG45" i="11"/>
  <c r="DK45" i="11"/>
  <c r="CC33" i="11"/>
  <c r="DM33" i="11" s="1"/>
  <c r="AQ35" i="11"/>
  <c r="BC35" i="11" s="1"/>
  <c r="CG35" i="11" s="1"/>
  <c r="DQ35" i="11" s="1"/>
  <c r="CD38" i="11"/>
  <c r="DN38" i="11" s="1"/>
  <c r="CE42" i="11"/>
  <c r="DO42" i="11" s="1"/>
  <c r="AQ43" i="11"/>
  <c r="BC43" i="11" s="1"/>
  <c r="CG43" i="11" s="1"/>
  <c r="DQ43" i="11" s="1"/>
  <c r="AL29" i="11"/>
  <c r="AX29" i="11" s="1"/>
  <c r="CB29" i="11" s="1"/>
  <c r="DL29" i="11" s="1"/>
  <c r="AP29" i="11"/>
  <c r="BB29" i="11" s="1"/>
  <c r="CF29" i="11" s="1"/>
  <c r="DP29" i="11" s="1"/>
  <c r="CD34" i="11"/>
  <c r="DN34" i="11" s="1"/>
  <c r="AQ40" i="11"/>
  <c r="BC40" i="11" s="1"/>
  <c r="CG40" i="11" s="1"/>
  <c r="DQ40" i="11" s="1"/>
  <c r="AO45" i="11" l="1"/>
  <c r="AQ45" i="11"/>
  <c r="BC4" i="11"/>
  <c r="AL45" i="11"/>
  <c r="AX4" i="11"/>
  <c r="AM45" i="11"/>
  <c r="AY4" i="11"/>
  <c r="AN45" i="11"/>
  <c r="AZ4" i="11"/>
  <c r="AP45" i="11"/>
  <c r="BB4" i="11"/>
  <c r="BA45" i="11"/>
  <c r="CE4" i="11"/>
  <c r="CE45" i="11" l="1"/>
  <c r="DO4" i="11"/>
  <c r="DO45" i="11" s="1"/>
  <c r="AX45" i="11"/>
  <c r="CB4" i="11"/>
  <c r="BB45" i="11"/>
  <c r="CF4" i="11"/>
  <c r="AY45" i="11"/>
  <c r="CC4" i="11"/>
  <c r="BC45" i="11"/>
  <c r="CG4" i="11"/>
  <c r="AZ45" i="11"/>
  <c r="CD4" i="11"/>
  <c r="CD45" i="11" l="1"/>
  <c r="DN4" i="11"/>
  <c r="DN45" i="11" s="1"/>
  <c r="CC45" i="11"/>
  <c r="DM4" i="11"/>
  <c r="DM45" i="11" s="1"/>
  <c r="CB45" i="11"/>
  <c r="DL4" i="11"/>
  <c r="DL45" i="11" s="1"/>
  <c r="CG45" i="11"/>
  <c r="DQ4" i="11"/>
  <c r="DQ45" i="11" s="1"/>
  <c r="CF45" i="11"/>
  <c r="DP4" i="11"/>
  <c r="DP45" i="11" s="1"/>
  <c r="EY4" i="11" l="1"/>
  <c r="EZ13" i="11" l="1"/>
  <c r="FD13" i="11"/>
  <c r="FB4" i="11"/>
  <c r="EY5" i="11"/>
  <c r="FB5" i="11" s="1"/>
  <c r="EZ5" i="11"/>
  <c r="FD5" i="11" s="1"/>
  <c r="EY6" i="11"/>
  <c r="FB6" i="11" s="1"/>
  <c r="EZ6" i="11"/>
  <c r="FD6" i="11" s="1"/>
  <c r="EY7" i="11"/>
  <c r="FB7" i="11" s="1"/>
  <c r="EZ7" i="11"/>
  <c r="FD7" i="11" s="1"/>
  <c r="EY8" i="11"/>
  <c r="FB8" i="11" s="1"/>
  <c r="EZ8" i="11"/>
  <c r="FD8" i="11" s="1"/>
  <c r="EY9" i="11"/>
  <c r="FB9" i="11" s="1"/>
  <c r="EZ9" i="11"/>
  <c r="FD9" i="11" s="1"/>
  <c r="EY10" i="11"/>
  <c r="FB10" i="11" s="1"/>
  <c r="EZ10" i="11"/>
  <c r="FD10" i="11" s="1"/>
  <c r="EY11" i="11"/>
  <c r="FB11" i="11" s="1"/>
  <c r="EZ11" i="11"/>
  <c r="FD11" i="11" s="1"/>
  <c r="EY12" i="11"/>
  <c r="FB12" i="11" s="1"/>
  <c r="EZ12" i="11"/>
  <c r="FD12" i="11" s="1"/>
  <c r="EY13" i="11"/>
  <c r="FB13" i="11" s="1"/>
  <c r="EY14" i="11"/>
  <c r="FB14" i="11" s="1"/>
  <c r="EZ14" i="11"/>
  <c r="FD14" i="11" s="1"/>
  <c r="EY15" i="11"/>
  <c r="FB15" i="11" s="1"/>
  <c r="EZ15" i="11"/>
  <c r="FD15" i="11" s="1"/>
  <c r="EY16" i="11"/>
  <c r="FB16" i="11" s="1"/>
  <c r="EZ16" i="11"/>
  <c r="FD16" i="11" s="1"/>
  <c r="EY17" i="11"/>
  <c r="FB17" i="11" s="1"/>
  <c r="EZ17" i="11"/>
  <c r="FD17" i="11" s="1"/>
  <c r="EY18" i="11"/>
  <c r="FB18" i="11" s="1"/>
  <c r="EZ18" i="11"/>
  <c r="FD18" i="11" s="1"/>
  <c r="EY19" i="11"/>
  <c r="FB19" i="11" s="1"/>
  <c r="EZ19" i="11"/>
  <c r="FD19" i="11" s="1"/>
  <c r="EY20" i="11"/>
  <c r="FB20" i="11" s="1"/>
  <c r="EZ20" i="11"/>
  <c r="FD20" i="11" s="1"/>
  <c r="EY21" i="11"/>
  <c r="FB21" i="11" s="1"/>
  <c r="EZ21" i="11"/>
  <c r="FD21" i="11" s="1"/>
  <c r="EY22" i="11"/>
  <c r="FB22" i="11" s="1"/>
  <c r="EZ22" i="11"/>
  <c r="FD22" i="11" s="1"/>
  <c r="EY23" i="11"/>
  <c r="FB23" i="11" s="1"/>
  <c r="EZ23" i="11"/>
  <c r="FD23" i="11" s="1"/>
  <c r="EY24" i="11"/>
  <c r="FB24" i="11" s="1"/>
  <c r="EZ24" i="11"/>
  <c r="FD24" i="11" s="1"/>
  <c r="EY25" i="11"/>
  <c r="FB25" i="11" s="1"/>
  <c r="EZ25" i="11"/>
  <c r="FD25" i="11" s="1"/>
  <c r="EY26" i="11"/>
  <c r="FB26" i="11" s="1"/>
  <c r="EZ26" i="11"/>
  <c r="FD26" i="11" s="1"/>
  <c r="EY27" i="11"/>
  <c r="FB27" i="11" s="1"/>
  <c r="EZ27" i="11"/>
  <c r="FD27" i="11" s="1"/>
  <c r="EY28" i="11"/>
  <c r="FB28" i="11" s="1"/>
  <c r="EZ28" i="11"/>
  <c r="FD28" i="11" s="1"/>
  <c r="EY29" i="11"/>
  <c r="FB29" i="11" s="1"/>
  <c r="EZ29" i="11"/>
  <c r="FD29" i="11" s="1"/>
  <c r="EY30" i="11"/>
  <c r="FB30" i="11" s="1"/>
  <c r="EZ30" i="11"/>
  <c r="FD30" i="11" s="1"/>
  <c r="EY31" i="11"/>
  <c r="FB31" i="11" s="1"/>
  <c r="EZ31" i="11"/>
  <c r="FD31" i="11" s="1"/>
  <c r="EY32" i="11"/>
  <c r="FB32" i="11" s="1"/>
  <c r="EZ32" i="11"/>
  <c r="FD32" i="11" s="1"/>
  <c r="EY33" i="11"/>
  <c r="FB33" i="11" s="1"/>
  <c r="EZ33" i="11"/>
  <c r="FD33" i="11" s="1"/>
  <c r="EY34" i="11"/>
  <c r="FB34" i="11" s="1"/>
  <c r="EZ34" i="11"/>
  <c r="FD34" i="11" s="1"/>
  <c r="EY35" i="11"/>
  <c r="FB35" i="11" s="1"/>
  <c r="EZ35" i="11"/>
  <c r="FD35" i="11" s="1"/>
  <c r="EY36" i="11"/>
  <c r="FB36" i="11" s="1"/>
  <c r="EZ36" i="11"/>
  <c r="FD36" i="11" s="1"/>
  <c r="EY37" i="11"/>
  <c r="FB37" i="11" s="1"/>
  <c r="EZ37" i="11"/>
  <c r="FD37" i="11" s="1"/>
  <c r="EY38" i="11"/>
  <c r="FB38" i="11" s="1"/>
  <c r="EZ38" i="11"/>
  <c r="FD38" i="11" s="1"/>
  <c r="EY39" i="11"/>
  <c r="FB39" i="11" s="1"/>
  <c r="EZ39" i="11"/>
  <c r="FD39" i="11" s="1"/>
  <c r="EY40" i="11"/>
  <c r="FB40" i="11" s="1"/>
  <c r="EZ40" i="11"/>
  <c r="FD40" i="11" s="1"/>
  <c r="EY41" i="11"/>
  <c r="FB41" i="11" s="1"/>
  <c r="EZ41" i="11"/>
  <c r="FD41" i="11" s="1"/>
  <c r="EY42" i="11"/>
  <c r="FB42" i="11" s="1"/>
  <c r="EZ42" i="11"/>
  <c r="FD42" i="11" s="1"/>
  <c r="EY43" i="11"/>
  <c r="FB43" i="11" s="1"/>
  <c r="EZ43" i="11"/>
  <c r="FD43" i="11" s="1"/>
  <c r="EY44" i="11"/>
  <c r="FB44" i="11" s="1"/>
  <c r="EZ44" i="11"/>
  <c r="FD44" i="11" s="1"/>
  <c r="EZ4" i="11"/>
  <c r="FD4" i="11" s="1"/>
  <c r="EZ45" i="11" l="1"/>
  <c r="FD45" i="11" s="1"/>
  <c r="EY45" i="11"/>
  <c r="FB45" i="11" s="1"/>
  <c r="EO44" i="11"/>
  <c r="EN44" i="11"/>
  <c r="EO43" i="11"/>
  <c r="EN43" i="11"/>
  <c r="EO42" i="11"/>
  <c r="EN42" i="11"/>
  <c r="EO41" i="11"/>
  <c r="EN41" i="11"/>
  <c r="EO40" i="11"/>
  <c r="EN40" i="11"/>
  <c r="EO39" i="11"/>
  <c r="EN39" i="11"/>
  <c r="EO38" i="11"/>
  <c r="EN38" i="11"/>
  <c r="EO37" i="11"/>
  <c r="EN37" i="11"/>
  <c r="EO36" i="11"/>
  <c r="EN36" i="11"/>
  <c r="EO35" i="11"/>
  <c r="EN35" i="11"/>
  <c r="EO34" i="11"/>
  <c r="EN34" i="11"/>
  <c r="EO33" i="11"/>
  <c r="EN33" i="11"/>
  <c r="EO32" i="11"/>
  <c r="EN31" i="11"/>
  <c r="EO30" i="11"/>
  <c r="EN29" i="11"/>
  <c r="EO28" i="11"/>
  <c r="EN27" i="11"/>
  <c r="EO26" i="11"/>
  <c r="EN26" i="11"/>
  <c r="EN25" i="11"/>
  <c r="EO24" i="11"/>
  <c r="EN24" i="11"/>
  <c r="EO23" i="11"/>
  <c r="EN23" i="11"/>
  <c r="EO22" i="11"/>
  <c r="EN22" i="11"/>
  <c r="EN21" i="11"/>
  <c r="EN20" i="11"/>
  <c r="EO19" i="11"/>
  <c r="EN19" i="11"/>
  <c r="EO18" i="11"/>
  <c r="EN18" i="11"/>
  <c r="EN17" i="11"/>
  <c r="EO16" i="11"/>
  <c r="EO15" i="11"/>
  <c r="EO14" i="11"/>
  <c r="EO13" i="11"/>
  <c r="EO12" i="11"/>
  <c r="EO11" i="11"/>
  <c r="EO10" i="11"/>
  <c r="EN10" i="11"/>
  <c r="EO9" i="11"/>
  <c r="EO8" i="11"/>
  <c r="EN8" i="11"/>
  <c r="EO7" i="11"/>
  <c r="EO6" i="11"/>
  <c r="EN6" i="11"/>
  <c r="EO5" i="11"/>
  <c r="EN5" i="11"/>
  <c r="EM45" i="11"/>
  <c r="EJ45" i="11"/>
  <c r="EI45" i="11"/>
  <c r="EF45" i="11"/>
  <c r="EB45" i="11"/>
  <c r="EA45" i="11"/>
  <c r="DX45" i="11"/>
  <c r="FE45" i="11" l="1"/>
  <c r="FE9" i="11"/>
  <c r="FE35" i="11"/>
  <c r="FE41" i="11"/>
  <c r="FE4" i="11"/>
  <c r="FE12" i="11"/>
  <c r="FE15" i="11"/>
  <c r="FE38" i="11"/>
  <c r="FE30" i="11"/>
  <c r="FE22" i="11"/>
  <c r="FE14" i="11"/>
  <c r="FE37" i="11"/>
  <c r="FE11" i="11"/>
  <c r="FE17" i="11"/>
  <c r="FE6" i="11"/>
  <c r="FE32" i="11"/>
  <c r="FE7" i="11"/>
  <c r="FE27" i="11"/>
  <c r="FE33" i="11"/>
  <c r="FE44" i="11"/>
  <c r="FE10" i="11"/>
  <c r="FE39" i="11"/>
  <c r="FE36" i="11"/>
  <c r="FE28" i="11"/>
  <c r="FE20" i="11"/>
  <c r="FE29" i="11"/>
  <c r="FE13" i="11"/>
  <c r="FE43" i="11"/>
  <c r="FE40" i="11"/>
  <c r="FE16" i="11"/>
  <c r="FE5" i="11"/>
  <c r="FE19" i="11"/>
  <c r="FE25" i="11"/>
  <c r="FE8" i="11"/>
  <c r="FE31" i="11"/>
  <c r="FE42" i="11"/>
  <c r="FE34" i="11"/>
  <c r="FE26" i="11"/>
  <c r="FE18" i="11"/>
  <c r="FE21" i="11"/>
  <c r="FE23" i="11"/>
  <c r="FE24" i="11"/>
  <c r="EQ8" i="11"/>
  <c r="ER15" i="11"/>
  <c r="ER42" i="11"/>
  <c r="FC45" i="11"/>
  <c r="FC31" i="11"/>
  <c r="FC23" i="11"/>
  <c r="FC15" i="11"/>
  <c r="FC32" i="11"/>
  <c r="FC18" i="11"/>
  <c r="FC9" i="11"/>
  <c r="FC34" i="11"/>
  <c r="FC29" i="11"/>
  <c r="FC4" i="11"/>
  <c r="FC5" i="11"/>
  <c r="FC35" i="11"/>
  <c r="FC33" i="11"/>
  <c r="FC6" i="11"/>
  <c r="FC19" i="11"/>
  <c r="FC10" i="11"/>
  <c r="FC44" i="11"/>
  <c r="FC28" i="11"/>
  <c r="FC16" i="11"/>
  <c r="FC30" i="11"/>
  <c r="FC41" i="11"/>
  <c r="FC25" i="11"/>
  <c r="FC7" i="11"/>
  <c r="FC12" i="11"/>
  <c r="FC27" i="11"/>
  <c r="FC38" i="11"/>
  <c r="FC17" i="11"/>
  <c r="FC13" i="11"/>
  <c r="FC43" i="11"/>
  <c r="FC39" i="11"/>
  <c r="FC40" i="11"/>
  <c r="FC24" i="11"/>
  <c r="FC14" i="11"/>
  <c r="FC42" i="11"/>
  <c r="FC26" i="11"/>
  <c r="FC37" i="11"/>
  <c r="FC21" i="11"/>
  <c r="FC8" i="11"/>
  <c r="FC36" i="11"/>
  <c r="FC20" i="11"/>
  <c r="FC11" i="11"/>
  <c r="FC22" i="11"/>
  <c r="ER9" i="11"/>
  <c r="EQ33" i="11"/>
  <c r="EQ23" i="11"/>
  <c r="ER10" i="11"/>
  <c r="EQ22" i="11"/>
  <c r="ER35" i="11"/>
  <c r="EQ41" i="11"/>
  <c r="ER14" i="11"/>
  <c r="EQ17" i="11"/>
  <c r="ER19" i="11"/>
  <c r="ER39" i="11"/>
  <c r="EQ6" i="11"/>
  <c r="ER16" i="11"/>
  <c r="EQ20" i="11"/>
  <c r="EQ25" i="11"/>
  <c r="EQ26" i="11"/>
  <c r="ER33" i="11"/>
  <c r="ER36" i="11"/>
  <c r="ER7" i="11"/>
  <c r="ER8" i="11"/>
  <c r="ER18" i="11"/>
  <c r="EQ24" i="11"/>
  <c r="EQ31" i="11"/>
  <c r="EQ34" i="11"/>
  <c r="EQ35" i="11"/>
  <c r="EQ10" i="11"/>
  <c r="ER5" i="11"/>
  <c r="ER6" i="11"/>
  <c r="EQ19" i="11"/>
  <c r="EQ5" i="11"/>
  <c r="EQ21" i="11"/>
  <c r="EN4" i="11"/>
  <c r="EQ4" i="11" s="1"/>
  <c r="ER22" i="11"/>
  <c r="ER26" i="11"/>
  <c r="DY45" i="11"/>
  <c r="EC45" i="11"/>
  <c r="EG45" i="11"/>
  <c r="EK45" i="11"/>
  <c r="EO4" i="11"/>
  <c r="ER4" i="11" s="1"/>
  <c r="EN7" i="11"/>
  <c r="EQ7" i="11" s="1"/>
  <c r="EN9" i="11"/>
  <c r="EN11" i="11"/>
  <c r="EN12" i="11"/>
  <c r="EN13" i="11"/>
  <c r="EN14" i="11"/>
  <c r="EQ14" i="11" s="1"/>
  <c r="EN15" i="11"/>
  <c r="EQ15" i="11" s="1"/>
  <c r="EN16" i="11"/>
  <c r="EQ16" i="11" s="1"/>
  <c r="EO20" i="11"/>
  <c r="ER20" i="11" s="1"/>
  <c r="ER23" i="11"/>
  <c r="DZ45" i="11"/>
  <c r="ED45" i="11"/>
  <c r="EH45" i="11"/>
  <c r="EL45" i="11"/>
  <c r="EO17" i="11"/>
  <c r="EO21" i="11"/>
  <c r="ER21" i="11" s="1"/>
  <c r="ER12" i="11"/>
  <c r="ER13" i="11"/>
  <c r="ER24" i="11"/>
  <c r="EQ29" i="11"/>
  <c r="EN28" i="11"/>
  <c r="ER28" i="11"/>
  <c r="EN30" i="11"/>
  <c r="EN32" i="11"/>
  <c r="ER32" i="11"/>
  <c r="EQ40" i="11"/>
  <c r="EQ38" i="11"/>
  <c r="ER38" i="11"/>
  <c r="EQ36" i="11"/>
  <c r="EO25" i="11"/>
  <c r="EO27" i="11"/>
  <c r="EO29" i="11"/>
  <c r="EO31" i="11"/>
  <c r="EQ37" i="11"/>
  <c r="ER34" i="11"/>
  <c r="ER40" i="11"/>
  <c r="EQ42" i="11"/>
  <c r="ER43" i="11"/>
  <c r="EQ39" i="11"/>
  <c r="EQ44" i="11"/>
  <c r="ER44" i="11"/>
  <c r="Q7" i="1" l="1"/>
  <c r="EQ30" i="11"/>
  <c r="ER11" i="11"/>
  <c r="EW11" i="11" s="1"/>
  <c r="K9" i="1"/>
  <c r="K13" i="1"/>
  <c r="K17" i="1"/>
  <c r="K21" i="1"/>
  <c r="K25" i="1"/>
  <c r="K29" i="1"/>
  <c r="K33" i="1"/>
  <c r="K37" i="1"/>
  <c r="K41" i="1"/>
  <c r="K45" i="1"/>
  <c r="N7" i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K6" i="1"/>
  <c r="K10" i="1"/>
  <c r="K14" i="1"/>
  <c r="K18" i="1"/>
  <c r="K22" i="1"/>
  <c r="K26" i="1"/>
  <c r="K30" i="1"/>
  <c r="K34" i="1"/>
  <c r="K38" i="1"/>
  <c r="K42" i="1"/>
  <c r="K46" i="1"/>
  <c r="K7" i="1"/>
  <c r="K15" i="1"/>
  <c r="K23" i="1"/>
  <c r="K31" i="1"/>
  <c r="K39" i="1"/>
  <c r="K5" i="1"/>
  <c r="N8" i="1"/>
  <c r="N12" i="1"/>
  <c r="N16" i="1"/>
  <c r="N20" i="1"/>
  <c r="N24" i="1"/>
  <c r="N28" i="1"/>
  <c r="N32" i="1"/>
  <c r="N36" i="1"/>
  <c r="N40" i="1"/>
  <c r="N44" i="1"/>
  <c r="K8" i="1"/>
  <c r="K16" i="1"/>
  <c r="K24" i="1"/>
  <c r="K32" i="1"/>
  <c r="K40" i="1"/>
  <c r="K11" i="1"/>
  <c r="K19" i="1"/>
  <c r="K27" i="1"/>
  <c r="K35" i="1"/>
  <c r="K36" i="1"/>
  <c r="N5" i="1"/>
  <c r="N22" i="1"/>
  <c r="K12" i="1"/>
  <c r="K43" i="1"/>
  <c r="N10" i="1"/>
  <c r="N18" i="1"/>
  <c r="N26" i="1"/>
  <c r="N34" i="1"/>
  <c r="N42" i="1"/>
  <c r="K28" i="1"/>
  <c r="N14" i="1"/>
  <c r="N38" i="1"/>
  <c r="K20" i="1"/>
  <c r="K44" i="1"/>
  <c r="N6" i="1"/>
  <c r="N30" i="1"/>
  <c r="N46" i="1"/>
  <c r="T10" i="1"/>
  <c r="T14" i="1"/>
  <c r="T19" i="1"/>
  <c r="Q23" i="1"/>
  <c r="Q27" i="1"/>
  <c r="Q31" i="1"/>
  <c r="Q35" i="1"/>
  <c r="Q39" i="1"/>
  <c r="Q43" i="1"/>
  <c r="T5" i="1"/>
  <c r="Q6" i="1"/>
  <c r="Q11" i="1"/>
  <c r="T16" i="1"/>
  <c r="T20" i="1"/>
  <c r="T24" i="1"/>
  <c r="T28" i="1"/>
  <c r="T32" i="1"/>
  <c r="T36" i="1"/>
  <c r="T40" i="1"/>
  <c r="T44" i="1"/>
  <c r="T6" i="1"/>
  <c r="T18" i="1"/>
  <c r="Q25" i="1"/>
  <c r="Q33" i="1"/>
  <c r="Q41" i="1"/>
  <c r="T8" i="1"/>
  <c r="Q19" i="1"/>
  <c r="T26" i="1"/>
  <c r="T34" i="1"/>
  <c r="T42" i="1"/>
  <c r="Q5" i="1"/>
  <c r="T11" i="1"/>
  <c r="Q21" i="1"/>
  <c r="Q29" i="1"/>
  <c r="Q37" i="1"/>
  <c r="Q45" i="1"/>
  <c r="T12" i="1"/>
  <c r="T46" i="1"/>
  <c r="T38" i="1"/>
  <c r="T22" i="1"/>
  <c r="T30" i="1"/>
  <c r="Q42" i="1"/>
  <c r="Q34" i="1"/>
  <c r="Q26" i="1"/>
  <c r="Q18" i="1"/>
  <c r="Q10" i="1"/>
  <c r="T41" i="1"/>
  <c r="T33" i="1"/>
  <c r="T25" i="1"/>
  <c r="T15" i="1"/>
  <c r="Q17" i="1"/>
  <c r="Q36" i="1"/>
  <c r="Q12" i="1"/>
  <c r="T17" i="1"/>
  <c r="Q40" i="1"/>
  <c r="Q32" i="1"/>
  <c r="Q24" i="1"/>
  <c r="Q16" i="1"/>
  <c r="Q8" i="1"/>
  <c r="T39" i="1"/>
  <c r="T31" i="1"/>
  <c r="T23" i="1"/>
  <c r="T13" i="1"/>
  <c r="Q15" i="1"/>
  <c r="Q20" i="1"/>
  <c r="T35" i="1"/>
  <c r="T7" i="1"/>
  <c r="Q46" i="1"/>
  <c r="Q38" i="1"/>
  <c r="Q30" i="1"/>
  <c r="Q22" i="1"/>
  <c r="Q14" i="1"/>
  <c r="T45" i="1"/>
  <c r="T37" i="1"/>
  <c r="T29" i="1"/>
  <c r="T21" i="1"/>
  <c r="T9" i="1"/>
  <c r="Q13" i="1"/>
  <c r="Q44" i="1"/>
  <c r="Q28" i="1"/>
  <c r="T43" i="1"/>
  <c r="T27" i="1"/>
  <c r="Q9" i="1"/>
  <c r="EQ43" i="11"/>
  <c r="EQ11" i="11"/>
  <c r="EQ18" i="11"/>
  <c r="ER25" i="11"/>
  <c r="EW25" i="11" s="1"/>
  <c r="ER31" i="11"/>
  <c r="EW31" i="11" s="1"/>
  <c r="ER29" i="11"/>
  <c r="EW29" i="11" s="1"/>
  <c r="ER17" i="11"/>
  <c r="EW17" i="11" s="1"/>
  <c r="EQ9" i="11"/>
  <c r="EQ12" i="11"/>
  <c r="ER30" i="11"/>
  <c r="EW30" i="11" s="1"/>
  <c r="EQ27" i="11"/>
  <c r="EQ13" i="11"/>
  <c r="EQ32" i="11"/>
  <c r="EW18" i="11"/>
  <c r="FA18" i="11"/>
  <c r="EW7" i="11"/>
  <c r="FA7" i="11"/>
  <c r="EW33" i="11"/>
  <c r="FA33" i="11"/>
  <c r="EW8" i="11"/>
  <c r="FA8" i="11"/>
  <c r="EW42" i="11"/>
  <c r="FA42" i="11"/>
  <c r="EW38" i="11"/>
  <c r="FA38" i="11"/>
  <c r="EW32" i="11"/>
  <c r="FA32" i="11"/>
  <c r="EW28" i="11"/>
  <c r="FA28" i="11"/>
  <c r="EW35" i="11"/>
  <c r="FA35" i="11"/>
  <c r="EW23" i="11"/>
  <c r="FA23" i="11"/>
  <c r="FA19" i="11"/>
  <c r="EW19" i="11"/>
  <c r="EW22" i="11"/>
  <c r="FA22" i="11"/>
  <c r="EW6" i="11"/>
  <c r="FA6" i="11"/>
  <c r="EW34" i="11"/>
  <c r="FA34" i="11"/>
  <c r="ER27" i="11"/>
  <c r="EQ28" i="11"/>
  <c r="EW24" i="11"/>
  <c r="FA24" i="11"/>
  <c r="EW20" i="11"/>
  <c r="FA20" i="11"/>
  <c r="EW26" i="11"/>
  <c r="FA26" i="11"/>
  <c r="FA9" i="11"/>
  <c r="EW9" i="11"/>
  <c r="EW44" i="11"/>
  <c r="FA44" i="11"/>
  <c r="EW15" i="11"/>
  <c r="FA15" i="11"/>
  <c r="EW43" i="11"/>
  <c r="FA43" i="11"/>
  <c r="EW16" i="11"/>
  <c r="FA16" i="11"/>
  <c r="EW5" i="11"/>
  <c r="FA5" i="11"/>
  <c r="FA11" i="11"/>
  <c r="EW13" i="11"/>
  <c r="FA13" i="11"/>
  <c r="EW39" i="11"/>
  <c r="FA39" i="11"/>
  <c r="EW14" i="11"/>
  <c r="FA14" i="11"/>
  <c r="EW12" i="11"/>
  <c r="FA12" i="11"/>
  <c r="EW40" i="11"/>
  <c r="FA40" i="11"/>
  <c r="EW36" i="11"/>
  <c r="FA36" i="11"/>
  <c r="FA21" i="11"/>
  <c r="EW21" i="11"/>
  <c r="EW10" i="11"/>
  <c r="FA10" i="11"/>
  <c r="ER41" i="11"/>
  <c r="EN45" i="11"/>
  <c r="ER37" i="11"/>
  <c r="EO45" i="11"/>
  <c r="FA29" i="11" l="1"/>
  <c r="FA31" i="11"/>
  <c r="FA17" i="11"/>
  <c r="FA25" i="11"/>
  <c r="FA30" i="11"/>
  <c r="FA37" i="11"/>
  <c r="EW37" i="11"/>
  <c r="EW41" i="11"/>
  <c r="FA41" i="11"/>
  <c r="EW27" i="11"/>
  <c r="FA27" i="11"/>
  <c r="EW4" i="11" l="1"/>
  <c r="EQ45" i="11"/>
  <c r="ER45" i="11" l="1"/>
  <c r="FA4" i="11"/>
  <c r="FA45" i="11" l="1"/>
  <c r="EW45" i="11"/>
  <c r="EX45" i="11" l="1"/>
  <c r="EX4" i="11"/>
  <c r="EX37" i="11"/>
  <c r="EX23" i="11"/>
  <c r="EX11" i="11"/>
  <c r="EX29" i="11"/>
  <c r="EX15" i="11"/>
  <c r="EX35" i="11"/>
  <c r="EX12" i="11"/>
  <c r="EX26" i="11"/>
  <c r="EX18" i="11"/>
  <c r="EX7" i="11"/>
  <c r="EX20" i="11"/>
  <c r="EX38" i="11"/>
  <c r="EX6" i="11"/>
  <c r="EX21" i="11"/>
  <c r="EX25" i="11"/>
  <c r="EX16" i="11"/>
  <c r="EX42" i="11"/>
  <c r="EX32" i="11"/>
  <c r="EX27" i="11"/>
  <c r="EX33" i="11"/>
  <c r="EX31" i="11"/>
  <c r="EX5" i="11"/>
  <c r="EX28" i="11"/>
  <c r="EX24" i="11"/>
  <c r="EX36" i="11"/>
  <c r="EX22" i="11"/>
  <c r="EX44" i="11"/>
  <c r="EX30" i="11"/>
  <c r="EX9" i="11"/>
  <c r="EX10" i="11"/>
  <c r="EX41" i="11"/>
  <c r="EX17" i="11"/>
  <c r="EX8" i="11"/>
  <c r="EX40" i="11"/>
  <c r="EX43" i="11"/>
  <c r="EX14" i="11"/>
  <c r="EX19" i="11"/>
  <c r="EX13" i="11"/>
  <c r="EX39" i="11"/>
  <c r="EX34" i="11"/>
  <c r="B5" i="1" l="1"/>
  <c r="H5" i="1"/>
  <c r="C9" i="1"/>
  <c r="C13" i="1"/>
  <c r="C17" i="1"/>
  <c r="C21" i="1"/>
  <c r="C25" i="1"/>
  <c r="C29" i="1"/>
  <c r="C33" i="1"/>
  <c r="C37" i="1"/>
  <c r="C6" i="1"/>
  <c r="C10" i="1"/>
  <c r="C14" i="1"/>
  <c r="C18" i="1"/>
  <c r="C22" i="1"/>
  <c r="C26" i="1"/>
  <c r="C30" i="1"/>
  <c r="C34" i="1"/>
  <c r="C38" i="1"/>
  <c r="C42" i="1"/>
  <c r="C46" i="1"/>
  <c r="F6" i="1"/>
  <c r="D8" i="1"/>
  <c r="E9" i="1"/>
  <c r="F10" i="1"/>
  <c r="D12" i="1"/>
  <c r="E13" i="1"/>
  <c r="F14" i="1"/>
  <c r="D16" i="1"/>
  <c r="E17" i="1"/>
  <c r="F18" i="1"/>
  <c r="D20" i="1"/>
  <c r="E21" i="1"/>
  <c r="F22" i="1"/>
  <c r="D24" i="1"/>
  <c r="E25" i="1"/>
  <c r="F26" i="1"/>
  <c r="D28" i="1"/>
  <c r="E29" i="1"/>
  <c r="F30" i="1"/>
  <c r="D32" i="1"/>
  <c r="E33" i="1"/>
  <c r="F34" i="1"/>
  <c r="C7" i="1"/>
  <c r="C15" i="1"/>
  <c r="C23" i="1"/>
  <c r="C31" i="1"/>
  <c r="C39" i="1"/>
  <c r="C44" i="1"/>
  <c r="E6" i="1"/>
  <c r="E8" i="1"/>
  <c r="D10" i="1"/>
  <c r="F11" i="1"/>
  <c r="F13" i="1"/>
  <c r="E15" i="1"/>
  <c r="D17" i="1"/>
  <c r="D19" i="1"/>
  <c r="F20" i="1"/>
  <c r="E22" i="1"/>
  <c r="E24" i="1"/>
  <c r="D26" i="1"/>
  <c r="F27" i="1"/>
  <c r="F29" i="1"/>
  <c r="E31" i="1"/>
  <c r="D33" i="1"/>
  <c r="D35" i="1"/>
  <c r="E36" i="1"/>
  <c r="F37" i="1"/>
  <c r="D39" i="1"/>
  <c r="E40" i="1"/>
  <c r="F41" i="1"/>
  <c r="D43" i="1"/>
  <c r="E44" i="1"/>
  <c r="F45" i="1"/>
  <c r="F5" i="1"/>
  <c r="H8" i="1"/>
  <c r="H12" i="1"/>
  <c r="H16" i="1"/>
  <c r="H20" i="1"/>
  <c r="H24" i="1"/>
  <c r="H28" i="1"/>
  <c r="H32" i="1"/>
  <c r="H36" i="1"/>
  <c r="H40" i="1"/>
  <c r="H44" i="1"/>
  <c r="B7" i="1"/>
  <c r="B11" i="1"/>
  <c r="B15" i="1"/>
  <c r="B19" i="1"/>
  <c r="B23" i="1"/>
  <c r="B27" i="1"/>
  <c r="B31" i="1"/>
  <c r="B35" i="1"/>
  <c r="B39" i="1"/>
  <c r="B43" i="1"/>
  <c r="C8" i="1"/>
  <c r="C16" i="1"/>
  <c r="C24" i="1"/>
  <c r="C32" i="1"/>
  <c r="C40" i="1"/>
  <c r="C45" i="1"/>
  <c r="D7" i="1"/>
  <c r="F8" i="1"/>
  <c r="E10" i="1"/>
  <c r="E12" i="1"/>
  <c r="D14" i="1"/>
  <c r="F15" i="1"/>
  <c r="F17" i="1"/>
  <c r="E19" i="1"/>
  <c r="D21" i="1"/>
  <c r="D23" i="1"/>
  <c r="F24" i="1"/>
  <c r="E26" i="1"/>
  <c r="E28" i="1"/>
  <c r="D30" i="1"/>
  <c r="F31" i="1"/>
  <c r="F33" i="1"/>
  <c r="E35" i="1"/>
  <c r="F36" i="1"/>
  <c r="D38" i="1"/>
  <c r="E39" i="1"/>
  <c r="F40" i="1"/>
  <c r="D42" i="1"/>
  <c r="E43" i="1"/>
  <c r="F44" i="1"/>
  <c r="D46" i="1"/>
  <c r="E5" i="1"/>
  <c r="H9" i="1"/>
  <c r="H13" i="1"/>
  <c r="H17" i="1"/>
  <c r="H21" i="1"/>
  <c r="H25" i="1"/>
  <c r="C20" i="1"/>
  <c r="C36" i="1"/>
  <c r="D6" i="1"/>
  <c r="F9" i="1"/>
  <c r="D13" i="1"/>
  <c r="F16" i="1"/>
  <c r="E20" i="1"/>
  <c r="F23" i="1"/>
  <c r="E27" i="1"/>
  <c r="D31" i="1"/>
  <c r="E34" i="1"/>
  <c r="E37" i="1"/>
  <c r="D40" i="1"/>
  <c r="F42" i="1"/>
  <c r="E45" i="1"/>
  <c r="H7" i="1"/>
  <c r="H15" i="1"/>
  <c r="H23" i="1"/>
  <c r="H30" i="1"/>
  <c r="H35" i="1"/>
  <c r="H41" i="1"/>
  <c r="H46" i="1"/>
  <c r="B10" i="1"/>
  <c r="B16" i="1"/>
  <c r="B21" i="1"/>
  <c r="B26" i="1"/>
  <c r="B32" i="1"/>
  <c r="B37" i="1"/>
  <c r="B42" i="1"/>
  <c r="C19" i="1"/>
  <c r="D9" i="1"/>
  <c r="F19" i="1"/>
  <c r="E30" i="1"/>
  <c r="F39" i="1"/>
  <c r="D5" i="1"/>
  <c r="G5" i="1" s="1"/>
  <c r="H22" i="1"/>
  <c r="H39" i="1"/>
  <c r="B14" i="1"/>
  <c r="C11" i="1"/>
  <c r="C27" i="1"/>
  <c r="C41" i="1"/>
  <c r="E7" i="1"/>
  <c r="D11" i="1"/>
  <c r="D18" i="1"/>
  <c r="F21" i="1"/>
  <c r="D25" i="1"/>
  <c r="F28" i="1"/>
  <c r="E32" i="1"/>
  <c r="F35" i="1"/>
  <c r="E38" i="1"/>
  <c r="D41" i="1"/>
  <c r="F43" i="1"/>
  <c r="E46" i="1"/>
  <c r="H10" i="1"/>
  <c r="H18" i="1"/>
  <c r="H26" i="1"/>
  <c r="H31" i="1"/>
  <c r="H37" i="1"/>
  <c r="H42" i="1"/>
  <c r="B6" i="1"/>
  <c r="B12" i="1"/>
  <c r="B17" i="1"/>
  <c r="B22" i="1"/>
  <c r="B28" i="1"/>
  <c r="B33" i="1"/>
  <c r="B38" i="1"/>
  <c r="B44" i="1"/>
  <c r="C35" i="1"/>
  <c r="F12" i="1"/>
  <c r="E23" i="1"/>
  <c r="D34" i="1"/>
  <c r="G34" i="1" s="1"/>
  <c r="E42" i="1"/>
  <c r="H14" i="1"/>
  <c r="H34" i="1"/>
  <c r="B20" i="1"/>
  <c r="C12" i="1"/>
  <c r="C28" i="1"/>
  <c r="C43" i="1"/>
  <c r="F7" i="1"/>
  <c r="E11" i="1"/>
  <c r="D15" i="1"/>
  <c r="E18" i="1"/>
  <c r="D22" i="1"/>
  <c r="F25" i="1"/>
  <c r="D29" i="1"/>
  <c r="F32" i="1"/>
  <c r="D36" i="1"/>
  <c r="F38" i="1"/>
  <c r="E41" i="1"/>
  <c r="D44" i="1"/>
  <c r="F46" i="1"/>
  <c r="H11" i="1"/>
  <c r="H19" i="1"/>
  <c r="H27" i="1"/>
  <c r="H33" i="1"/>
  <c r="H38" i="1"/>
  <c r="H43" i="1"/>
  <c r="B8" i="1"/>
  <c r="B13" i="1"/>
  <c r="B18" i="1"/>
  <c r="B24" i="1"/>
  <c r="B29" i="1"/>
  <c r="B34" i="1"/>
  <c r="B40" i="1"/>
  <c r="B45" i="1"/>
  <c r="C5" i="1"/>
  <c r="E16" i="1"/>
  <c r="D27" i="1"/>
  <c r="D37" i="1"/>
  <c r="D45" i="1"/>
  <c r="H6" i="1"/>
  <c r="H29" i="1"/>
  <c r="H45" i="1"/>
  <c r="B9" i="1"/>
  <c r="B36" i="1"/>
  <c r="B41" i="1"/>
  <c r="B25" i="1"/>
  <c r="B46" i="1"/>
  <c r="B30" i="1"/>
  <c r="G16" i="1" l="1"/>
  <c r="G22" i="1"/>
  <c r="G17" i="1"/>
  <c r="G6" i="1"/>
  <c r="G27" i="1"/>
  <c r="G33" i="1"/>
  <c r="G21" i="1"/>
  <c r="G15" i="1"/>
  <c r="G9" i="1"/>
  <c r="G38" i="1"/>
  <c r="G37" i="1"/>
  <c r="G10" i="1"/>
  <c r="G11" i="1"/>
  <c r="G20" i="1"/>
  <c r="G42" i="1"/>
  <c r="G30" i="1"/>
  <c r="G23" i="1"/>
  <c r="G41" i="1"/>
  <c r="G36" i="1"/>
  <c r="G29" i="1"/>
  <c r="G8" i="1"/>
  <c r="G43" i="1"/>
  <c r="G31" i="1"/>
  <c r="G46" i="1"/>
  <c r="G28" i="1"/>
  <c r="G14" i="1"/>
  <c r="G7" i="1"/>
  <c r="G45" i="1"/>
  <c r="G40" i="1"/>
  <c r="G35" i="1"/>
  <c r="G13" i="1"/>
  <c r="G24" i="1"/>
  <c r="G25" i="1"/>
  <c r="G32" i="1"/>
  <c r="G18" i="1"/>
  <c r="G12" i="1"/>
  <c r="G44" i="1"/>
  <c r="G39" i="1"/>
  <c r="G26" i="1"/>
  <c r="G19" i="1"/>
  <c r="R7" i="1"/>
  <c r="S7" i="1"/>
  <c r="R24" i="1"/>
  <c r="R27" i="1"/>
  <c r="L32" i="1"/>
  <c r="L30" i="1"/>
  <c r="R28" i="1"/>
  <c r="R46" i="1"/>
  <c r="R32" i="1"/>
  <c r="R26" i="1"/>
  <c r="R33" i="1"/>
  <c r="R39" i="1"/>
  <c r="L20" i="1"/>
  <c r="L24" i="1"/>
  <c r="L42" i="1"/>
  <c r="L10" i="1"/>
  <c r="L21" i="1"/>
  <c r="R18" i="1"/>
  <c r="L14" i="1"/>
  <c r="R9" i="1"/>
  <c r="R40" i="1"/>
  <c r="R34" i="1"/>
  <c r="R5" i="1"/>
  <c r="R25" i="1"/>
  <c r="R35" i="1"/>
  <c r="L36" i="1"/>
  <c r="L16" i="1"/>
  <c r="L15" i="1"/>
  <c r="L22" i="1"/>
  <c r="L33" i="1"/>
  <c r="R20" i="1"/>
  <c r="R41" i="1"/>
  <c r="L27" i="1"/>
  <c r="L25" i="1"/>
  <c r="R8" i="1"/>
  <c r="R30" i="1"/>
  <c r="R10" i="1"/>
  <c r="R29" i="1"/>
  <c r="L12" i="1"/>
  <c r="L40" i="1"/>
  <c r="L39" i="1"/>
  <c r="L34" i="1"/>
  <c r="L45" i="1"/>
  <c r="L13" i="1"/>
  <c r="M41" i="1"/>
  <c r="M19" i="1"/>
  <c r="S38" i="1"/>
  <c r="S22" i="1"/>
  <c r="S19" i="1"/>
  <c r="M11" i="1"/>
  <c r="M6" i="1"/>
  <c r="S43" i="1"/>
  <c r="S13" i="1"/>
  <c r="M35" i="1"/>
  <c r="M18" i="1"/>
  <c r="S24" i="1"/>
  <c r="S27" i="1"/>
  <c r="M32" i="1"/>
  <c r="M30" i="1"/>
  <c r="S28" i="1"/>
  <c r="S46" i="1"/>
  <c r="S32" i="1"/>
  <c r="S26" i="1"/>
  <c r="S33" i="1"/>
  <c r="S39" i="1"/>
  <c r="M20" i="1"/>
  <c r="M24" i="1"/>
  <c r="M42" i="1"/>
  <c r="M10" i="1"/>
  <c r="M21" i="1"/>
  <c r="S18" i="1"/>
  <c r="M14" i="1"/>
  <c r="S9" i="1"/>
  <c r="S40" i="1"/>
  <c r="S34" i="1"/>
  <c r="S5" i="1"/>
  <c r="S25" i="1"/>
  <c r="S35" i="1"/>
  <c r="M36" i="1"/>
  <c r="M16" i="1"/>
  <c r="M15" i="1"/>
  <c r="M22" i="1"/>
  <c r="M33" i="1"/>
  <c r="S20" i="1"/>
  <c r="S41" i="1"/>
  <c r="M27" i="1"/>
  <c r="M25" i="1"/>
  <c r="S8" i="1"/>
  <c r="S30" i="1"/>
  <c r="S10" i="1"/>
  <c r="S29" i="1"/>
  <c r="M12" i="1"/>
  <c r="M40" i="1"/>
  <c r="M39" i="1"/>
  <c r="M34" i="1"/>
  <c r="M45" i="1"/>
  <c r="M13" i="1"/>
  <c r="M44" i="1"/>
  <c r="S15" i="1"/>
  <c r="S45" i="1"/>
  <c r="S23" i="1"/>
  <c r="M26" i="1"/>
  <c r="M28" i="1"/>
  <c r="S17" i="1"/>
  <c r="S6" i="1"/>
  <c r="L5" i="1"/>
  <c r="S12" i="1"/>
  <c r="S44" i="1"/>
  <c r="S42" i="1"/>
  <c r="M8" i="1"/>
  <c r="M29" i="1"/>
  <c r="R21" i="1"/>
  <c r="L44" i="1"/>
  <c r="L31" i="1"/>
  <c r="L41" i="1"/>
  <c r="R14" i="1"/>
  <c r="R15" i="1"/>
  <c r="R36" i="1"/>
  <c r="R45" i="1"/>
  <c r="R11" i="1"/>
  <c r="R23" i="1"/>
  <c r="L19" i="1"/>
  <c r="L23" i="1"/>
  <c r="L26" i="1"/>
  <c r="L37" i="1"/>
  <c r="R38" i="1"/>
  <c r="L28" i="1"/>
  <c r="L9" i="1"/>
  <c r="R22" i="1"/>
  <c r="R17" i="1"/>
  <c r="R37" i="1"/>
  <c r="R19" i="1"/>
  <c r="R6" i="1"/>
  <c r="L43" i="1"/>
  <c r="L11" i="1"/>
  <c r="M5" i="1"/>
  <c r="L38" i="1"/>
  <c r="L6" i="1"/>
  <c r="L17" i="1"/>
  <c r="R12" i="1"/>
  <c r="R43" i="1"/>
  <c r="L46" i="1"/>
  <c r="R44" i="1"/>
  <c r="R13" i="1"/>
  <c r="R16" i="1"/>
  <c r="R42" i="1"/>
  <c r="R31" i="1"/>
  <c r="L35" i="1"/>
  <c r="L8" i="1"/>
  <c r="L7" i="1"/>
  <c r="L18" i="1"/>
  <c r="L29" i="1"/>
  <c r="S21" i="1"/>
  <c r="M31" i="1"/>
  <c r="S14" i="1"/>
  <c r="S36" i="1"/>
  <c r="S11" i="1"/>
  <c r="M23" i="1"/>
  <c r="M37" i="1"/>
  <c r="M9" i="1"/>
  <c r="S37" i="1"/>
  <c r="M43" i="1"/>
  <c r="M38" i="1"/>
  <c r="M17" i="1"/>
  <c r="M46" i="1"/>
  <c r="S16" i="1"/>
  <c r="S31" i="1"/>
  <c r="M7" i="1"/>
</calcChain>
</file>

<file path=xl/sharedStrings.xml><?xml version="1.0" encoding="utf-8"?>
<sst xmlns="http://schemas.openxmlformats.org/spreadsheetml/2006/main" count="333" uniqueCount="143">
  <si>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</si>
  <si>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</si>
  <si>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</si>
  <si>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</si>
  <si>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</si>
  <si>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</si>
  <si>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</si>
  <si>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座間味村</t>
  </si>
  <si>
    <t>浦添市</t>
  </si>
  <si>
    <t>本部町</t>
  </si>
  <si>
    <t>那覇市</t>
  </si>
  <si>
    <t>糸満市</t>
  </si>
  <si>
    <t>粟国村</t>
  </si>
  <si>
    <t>豊見城市</t>
  </si>
  <si>
    <t>今帰仁村</t>
  </si>
  <si>
    <t>宜野湾市</t>
  </si>
  <si>
    <t>名護市</t>
  </si>
  <si>
    <t>沖縄市</t>
  </si>
  <si>
    <t>南風原町</t>
  </si>
  <si>
    <t>八重瀬町</t>
  </si>
  <si>
    <t>中城村</t>
  </si>
  <si>
    <t>南城市</t>
  </si>
  <si>
    <t>沖縄県</t>
    <rPh sb="0" eb="3">
      <t>オキナワケン</t>
    </rPh>
    <phoneticPr fontId="4"/>
  </si>
  <si>
    <t>北谷町</t>
  </si>
  <si>
    <t>西原町</t>
  </si>
  <si>
    <t>宮古島市</t>
  </si>
  <si>
    <t>渡名喜村</t>
  </si>
  <si>
    <t>石垣市</t>
  </si>
  <si>
    <t>北中城村</t>
  </si>
  <si>
    <t>宜野座村</t>
  </si>
  <si>
    <t>南大東村</t>
  </si>
  <si>
    <t>金武町</t>
  </si>
  <si>
    <t>恩納村</t>
  </si>
  <si>
    <t>大宜味村</t>
  </si>
  <si>
    <t>東村</t>
  </si>
  <si>
    <t>うるま市</t>
  </si>
  <si>
    <t>嘉手納町</t>
  </si>
  <si>
    <t>伊江村</t>
  </si>
  <si>
    <t>渡嘉敷村</t>
  </si>
  <si>
    <t>北大東村</t>
  </si>
  <si>
    <t>久米島町</t>
  </si>
  <si>
    <t>市町村名</t>
    <rPh sb="0" eb="3">
      <t>シチョウソン</t>
    </rPh>
    <rPh sb="3" eb="4">
      <t>メイ</t>
    </rPh>
    <phoneticPr fontId="9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</si>
  <si>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</si>
  <si>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</si>
  <si>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</si>
  <si>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</si>
  <si>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</si>
  <si>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</si>
  <si>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2">
      <t>オキナワ</t>
    </rPh>
    <rPh sb="2" eb="3">
      <t>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</si>
  <si>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</si>
  <si>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</si>
  <si>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1">
      <t>ミヤ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</si>
  <si>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</si>
  <si>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</si>
  <si>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大宜味村</t>
    <rPh sb="0" eb="3">
      <t>オオギミ</t>
    </rPh>
    <rPh sb="3" eb="4">
      <t>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</si>
  <si>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</si>
  <si>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3">
      <t>ナキジン</t>
    </rPh>
    <rPh sb="3" eb="4">
      <t>ソン</t>
    </rPh>
    <phoneticPr fontId="4"/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</si>
  <si>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</si>
  <si>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</si>
  <si>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</si>
  <si>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  <rPh sb="0" eb="2">
      <t>キン</t>
    </rPh>
    <rPh sb="2" eb="3">
      <t>チョウ</t>
    </rPh>
    <phoneticPr fontId="4"/>
  </si>
  <si>
    <t>伊江村</t>
    <rPh sb="0" eb="2">
      <t>イエ</t>
    </rPh>
    <rPh sb="2" eb="3">
      <t>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</si>
  <si>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</si>
  <si>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3">
      <t>カデナ</t>
    </rPh>
    <rPh sb="3" eb="4">
      <t>マチ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</si>
  <si>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</si>
  <si>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1">
      <t>キタ</t>
    </rPh>
    <rPh sb="1" eb="3">
      <t>ナカグスク</t>
    </rPh>
    <rPh sb="3" eb="4">
      <t>ソン</t>
    </rPh>
    <phoneticPr fontId="4"/>
  </si>
  <si>
    <t>中城村</t>
    <rPh sb="0" eb="2">
      <t>ナカグスク</t>
    </rPh>
    <rPh sb="2" eb="3">
      <t>ソン</t>
    </rPh>
    <phoneticPr fontId="4"/>
  </si>
  <si>
    <t>西原町</t>
    <rPh sb="0" eb="2">
      <t>ニシハラ</t>
    </rPh>
    <rPh sb="2" eb="3">
      <t>マチ</t>
    </rPh>
    <phoneticPr fontId="4"/>
  </si>
  <si>
    <t>与那原町</t>
    <rPh sb="0" eb="3">
      <t>ヨナバル</t>
    </rPh>
    <rPh sb="3" eb="4">
      <t>チョウ</t>
    </rPh>
    <phoneticPr fontId="4"/>
  </si>
  <si>
    <t>南風原町</t>
    <rPh sb="0" eb="3">
      <t>ハエバル</t>
    </rPh>
    <rPh sb="3" eb="4">
      <t>チョウ</t>
    </rPh>
    <phoneticPr fontId="4"/>
  </si>
  <si>
    <t>渡嘉敷村</t>
    <rPh sb="0" eb="3">
      <t>トカシキ</t>
    </rPh>
    <rPh sb="3" eb="4">
      <t>ソン</t>
    </rPh>
    <phoneticPr fontId="4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</si>
  <si>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</si>
  <si>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</si>
  <si>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4"/>
  </si>
  <si>
    <t>南大東村</t>
    <rPh sb="0" eb="3">
      <t>ミナミダイトウ</t>
    </rPh>
    <rPh sb="3" eb="4">
      <t>ソン</t>
    </rPh>
    <phoneticPr fontId="4"/>
  </si>
  <si>
    <t>北大東村</t>
    <rPh sb="0" eb="3">
      <t>キタダイトウ</t>
    </rPh>
    <rPh sb="3" eb="4">
      <t>ソン</t>
    </rPh>
    <phoneticPr fontId="4"/>
  </si>
  <si>
    <t>伊平屋村</t>
    <rPh sb="0" eb="3">
      <t>イヘヤ</t>
    </rPh>
    <rPh sb="3" eb="4">
      <t>ソン</t>
    </rPh>
    <phoneticPr fontId="4"/>
  </si>
  <si>
    <t>伊是名村</t>
    <rPh sb="0" eb="3">
      <t>イゼナ</t>
    </rPh>
    <rPh sb="3" eb="4">
      <t>ソン</t>
    </rPh>
    <phoneticPr fontId="4"/>
  </si>
  <si>
    <t>久米島町</t>
    <rPh sb="0" eb="3">
      <t>クメジマ</t>
    </rPh>
    <rPh sb="3" eb="4">
      <t>マチ</t>
    </rPh>
    <phoneticPr fontId="4"/>
  </si>
  <si>
    <t>八重瀬町</t>
    <rPh sb="0" eb="2">
      <t>ヤエ</t>
    </rPh>
    <rPh sb="2" eb="3">
      <t>セ</t>
    </rPh>
    <rPh sb="3" eb="4">
      <t>マチ</t>
    </rPh>
    <phoneticPr fontId="4"/>
  </si>
  <si>
    <t>多良間村</t>
    <rPh sb="0" eb="3">
      <t>タラマ</t>
    </rPh>
    <rPh sb="3" eb="4">
      <t>ソン</t>
    </rPh>
    <phoneticPr fontId="4"/>
  </si>
  <si>
    <t>竹富町</t>
    <rPh sb="0" eb="2">
      <t>タケトミ</t>
    </rPh>
    <rPh sb="2" eb="3">
      <t>マチ</t>
    </rPh>
    <phoneticPr fontId="4"/>
  </si>
  <si>
    <t>与那国町</t>
    <rPh sb="0" eb="3">
      <t>ヨナグニ</t>
    </rPh>
    <rPh sb="3" eb="4">
      <t>マチ</t>
    </rPh>
    <phoneticPr fontId="4"/>
  </si>
  <si>
    <t>平均</t>
    <rPh sb="0" eb="2">
      <t>ヘイキン</t>
    </rPh>
    <phoneticPr fontId="9"/>
  </si>
  <si>
    <t>被保険者数</t>
    <rPh sb="0" eb="4">
      <t>ヒホケンシャ</t>
    </rPh>
    <rPh sb="4" eb="5">
      <t>スウ</t>
    </rPh>
    <phoneticPr fontId="3"/>
  </si>
  <si>
    <t>医科</t>
    <rPh sb="0" eb="2">
      <t>イカ</t>
    </rPh>
    <phoneticPr fontId="4"/>
  </si>
  <si>
    <t>歯科</t>
    <rPh sb="0" eb="2">
      <t>シカ</t>
    </rPh>
    <phoneticPr fontId="4"/>
  </si>
  <si>
    <t>小計</t>
    <rPh sb="0" eb="1">
      <t>ショウ</t>
    </rPh>
    <rPh sb="1" eb="2">
      <t>ケイ</t>
    </rPh>
    <phoneticPr fontId="4"/>
  </si>
  <si>
    <t>調剤報酬</t>
    <rPh sb="0" eb="2">
      <t>チョウザイ</t>
    </rPh>
    <rPh sb="2" eb="4">
      <t>ホウシュウ</t>
    </rPh>
    <phoneticPr fontId="4"/>
  </si>
  <si>
    <t>合計</t>
    <rPh sb="0" eb="1">
      <t>ゴウ</t>
    </rPh>
    <rPh sb="1" eb="2">
      <t>ケイ</t>
    </rPh>
    <phoneticPr fontId="4"/>
  </si>
  <si>
    <t>食事・生活療養費</t>
    <rPh sb="0" eb="2">
      <t>ショクジ</t>
    </rPh>
    <rPh sb="3" eb="5">
      <t>セイカツ</t>
    </rPh>
    <rPh sb="5" eb="8">
      <t>リョウヨウヒ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</si>
  <si>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</si>
  <si>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療養の給付計</t>
    <rPh sb="0" eb="2">
      <t>リョウヨウ</t>
    </rPh>
    <rPh sb="3" eb="5">
      <t>キュウフ</t>
    </rPh>
    <rPh sb="5" eb="6">
      <t>ケイ</t>
    </rPh>
    <phoneticPr fontId="4"/>
  </si>
  <si>
    <t>療養費支給分</t>
    <rPh sb="0" eb="3">
      <t>リョウヨウヒ</t>
    </rPh>
    <rPh sb="3" eb="5">
      <t>シキュウ</t>
    </rPh>
    <rPh sb="5" eb="6">
      <t>ブン</t>
    </rPh>
    <phoneticPr fontId="4"/>
  </si>
  <si>
    <t>特別療養費</t>
    <rPh sb="0" eb="2">
      <t>トクベツ</t>
    </rPh>
    <rPh sb="2" eb="5">
      <t>リョウヨウヒ</t>
    </rPh>
    <phoneticPr fontId="4"/>
  </si>
  <si>
    <t>療養費計</t>
    <rPh sb="0" eb="3">
      <t>リョウヨウヒ</t>
    </rPh>
    <rPh sb="3" eb="4">
      <t>ケイ</t>
    </rPh>
    <phoneticPr fontId="4"/>
  </si>
  <si>
    <t>総合計</t>
    <rPh sb="0" eb="1">
      <t>ソウ</t>
    </rPh>
    <rPh sb="1" eb="3">
      <t>ゴウケイ</t>
    </rPh>
    <phoneticPr fontId="4"/>
  </si>
  <si>
    <t>高額件数欄</t>
    <rPh sb="0" eb="2">
      <t>コウガク</t>
    </rPh>
    <rPh sb="2" eb="4">
      <t>ケンスウ</t>
    </rPh>
    <rPh sb="4" eb="5">
      <t>ラン</t>
    </rPh>
    <phoneticPr fontId="4"/>
  </si>
  <si>
    <t>現金給付</t>
    <rPh sb="0" eb="2">
      <t>ゲンキン</t>
    </rPh>
    <rPh sb="2" eb="4">
      <t>キュウフ</t>
    </rPh>
    <phoneticPr fontId="4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</si>
  <si>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4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</si>
  <si>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</si>
  <si>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</si>
  <si>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</si>
  <si>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計</t>
    <rPh sb="0" eb="1">
      <t>ケイ</t>
    </rPh>
    <phoneticPr fontId="4"/>
  </si>
  <si>
    <t>柔道整復</t>
    <rPh sb="0" eb="2">
      <t>ジュウドウ</t>
    </rPh>
    <rPh sb="2" eb="4">
      <t>セイフク</t>
    </rPh>
    <phoneticPr fontId="4"/>
  </si>
  <si>
    <t>その他療養費</t>
    <rPh sb="2" eb="3">
      <t>タ</t>
    </rPh>
    <rPh sb="3" eb="6">
      <t>リョウヨウヒ</t>
    </rPh>
    <phoneticPr fontId="4"/>
  </si>
  <si>
    <t>はり・きゅう</t>
    <phoneticPr fontId="4"/>
  </si>
  <si>
    <t>あんま・マッサージ</t>
    <phoneticPr fontId="4"/>
  </si>
  <si>
    <t>補装具</t>
    <rPh sb="0" eb="3">
      <t>ホソウグ</t>
    </rPh>
    <phoneticPr fontId="4"/>
  </si>
  <si>
    <t>一般診療</t>
    <rPh sb="0" eb="2">
      <t>イッパン</t>
    </rPh>
    <rPh sb="2" eb="4">
      <t>シンリョウ</t>
    </rPh>
    <phoneticPr fontId="4"/>
  </si>
  <si>
    <t>海外診療</t>
    <rPh sb="0" eb="2">
      <t>カイガイ</t>
    </rPh>
    <rPh sb="2" eb="4">
      <t>シンリョウ</t>
    </rPh>
    <phoneticPr fontId="4"/>
  </si>
  <si>
    <t>移送費</t>
    <rPh sb="0" eb="3">
      <t>イソウヒ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</si>
  <si>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</si>
  <si>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</si>
  <si>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件数</t>
    <rPh sb="0" eb="2">
      <t>ケンスウ</t>
    </rPh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</si>
  <si>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</si>
  <si>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6">
      <t>フタン</t>
    </rPh>
    <rPh sb="6" eb="7">
      <t>ガク</t>
    </rPh>
    <phoneticPr fontId="4"/>
  </si>
  <si>
    <t>高額</t>
    <rPh sb="0" eb="2">
      <t>コウガク</t>
    </rPh>
    <phoneticPr fontId="4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</si>
  <si>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4"/>
  </si>
  <si>
    <t>他法負担分</t>
    <rPh sb="0" eb="2">
      <t>タホウ</t>
    </rPh>
    <rPh sb="2" eb="5">
      <t>フタンブン</t>
    </rPh>
    <phoneticPr fontId="4"/>
  </si>
  <si>
    <t>長期高額
（再掲）</t>
    <rPh sb="0" eb="2">
      <t>チョウキ</t>
    </rPh>
    <rPh sb="2" eb="4">
      <t>コウガク</t>
    </rPh>
    <rPh sb="6" eb="8">
      <t>サイケイ</t>
    </rPh>
    <phoneticPr fontId="4"/>
  </si>
  <si>
    <t>多数該当
（再掲）</t>
    <rPh sb="0" eb="2">
      <t>タスウ</t>
    </rPh>
    <rPh sb="2" eb="4">
      <t>ガイトウ</t>
    </rPh>
    <rPh sb="6" eb="8">
      <t>サイケイ</t>
    </rPh>
    <phoneticPr fontId="4"/>
  </si>
  <si>
    <t>高額療養費</t>
    <rPh sb="0" eb="2">
      <t>コウガク</t>
    </rPh>
    <rPh sb="2" eb="5">
      <t>リョウヨウヒ</t>
    </rPh>
    <phoneticPr fontId="4"/>
  </si>
  <si>
    <t>国頭村</t>
    <phoneticPr fontId="6"/>
  </si>
  <si>
    <t>読谷村</t>
    <phoneticPr fontId="6"/>
  </si>
  <si>
    <t>与那原町</t>
    <phoneticPr fontId="6"/>
  </si>
  <si>
    <t>伊平屋村</t>
    <phoneticPr fontId="6"/>
  </si>
  <si>
    <t>伊是名村</t>
    <phoneticPr fontId="6"/>
  </si>
  <si>
    <t>多良間村</t>
    <phoneticPr fontId="6"/>
  </si>
  <si>
    <t>竹富町</t>
    <phoneticPr fontId="6"/>
  </si>
  <si>
    <t>与那国町</t>
    <phoneticPr fontId="6"/>
  </si>
  <si>
    <t>順位</t>
    <rPh sb="0" eb="2">
      <t>ジュンイ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</si>
  <si>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</si>
  <si>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</si>
  <si>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入院・外来以外の医療費</t>
    <rPh sb="0" eb="2">
      <t>ニュウイン</t>
    </rPh>
    <rPh sb="3" eb="5">
      <t>ガイライ</t>
    </rPh>
    <rPh sb="5" eb="7">
      <t>イガイ</t>
    </rPh>
    <rPh sb="8" eb="11">
      <t>イリョウヒ</t>
    </rPh>
    <phoneticPr fontId="3"/>
  </si>
  <si>
    <t>一人当たり医療費</t>
    <rPh sb="0" eb="3">
      <t>ヒトリア</t>
    </rPh>
    <rPh sb="5" eb="8">
      <t>イリョウヒ</t>
    </rPh>
    <phoneticPr fontId="3"/>
  </si>
  <si>
    <t>一人当たり入院費</t>
    <rPh sb="0" eb="3">
      <t>ヒトリア</t>
    </rPh>
    <rPh sb="5" eb="8">
      <t>ニュウインヒ</t>
    </rPh>
    <phoneticPr fontId="3"/>
  </si>
  <si>
    <t>一人当たり外来費</t>
    <rPh sb="0" eb="3">
      <t>ヒトリア</t>
    </rPh>
    <rPh sb="5" eb="7">
      <t>ガイライ</t>
    </rPh>
    <rPh sb="7" eb="8">
      <t>ヒ</t>
    </rPh>
    <phoneticPr fontId="3"/>
  </si>
  <si>
    <t>１．令和元年度　市町村別1人当たり医療費（総額）</t>
    <rPh sb="2" eb="4">
      <t>レイワ</t>
    </rPh>
    <rPh sb="4" eb="6">
      <t>ガンネン</t>
    </rPh>
    <rPh sb="6" eb="7">
      <t>ド</t>
    </rPh>
    <rPh sb="7" eb="9">
      <t>ヘイネンド</t>
    </rPh>
    <rPh sb="8" eb="11">
      <t>シチョウソン</t>
    </rPh>
    <rPh sb="11" eb="12">
      <t>ベツ</t>
    </rPh>
    <rPh sb="13" eb="14">
      <t>ニン</t>
    </rPh>
    <rPh sb="14" eb="15">
      <t>ア</t>
    </rPh>
    <rPh sb="17" eb="20">
      <t>イリョウヒ</t>
    </rPh>
    <rPh sb="21" eb="23">
      <t>ソウガク</t>
    </rPh>
    <phoneticPr fontId="4"/>
  </si>
  <si>
    <t>２．令和元年度　入院の1人当たり医療費（総額）</t>
    <rPh sb="2" eb="4">
      <t>レイワ</t>
    </rPh>
    <rPh sb="4" eb="6">
      <t>ガンネン</t>
    </rPh>
    <rPh sb="5" eb="7">
      <t>ネンド</t>
    </rPh>
    <rPh sb="8" eb="10">
      <t>ニュウイン</t>
    </rPh>
    <rPh sb="12" eb="13">
      <t>ニン</t>
    </rPh>
    <rPh sb="13" eb="14">
      <t>ア</t>
    </rPh>
    <rPh sb="16" eb="19">
      <t>イリョウヒ</t>
    </rPh>
    <rPh sb="20" eb="22">
      <t>ソウガク</t>
    </rPh>
    <phoneticPr fontId="4"/>
  </si>
  <si>
    <t>３．令和元年度　外来の1人当たりの医療費</t>
    <rPh sb="2" eb="4">
      <t>レイワ</t>
    </rPh>
    <rPh sb="4" eb="6">
      <t>ガンネン</t>
    </rPh>
    <rPh sb="5" eb="7">
      <t>ネンド</t>
    </rPh>
    <rPh sb="8" eb="10">
      <t>ガイライ</t>
    </rPh>
    <rPh sb="12" eb="13">
      <t>ニン</t>
    </rPh>
    <rPh sb="13" eb="14">
      <t>ア</t>
    </rPh>
    <rPh sb="17" eb="20">
      <t>イリョウヒ</t>
    </rPh>
    <phoneticPr fontId="4"/>
  </si>
  <si>
    <t>１人当たり
　医療費
　　　　（円）</t>
    <rPh sb="0" eb="2">
      <t>ヒトリ</t>
    </rPh>
    <rPh sb="2" eb="3">
      <t>ア</t>
    </rPh>
    <rPh sb="7" eb="10">
      <t>イリョウヒ</t>
    </rPh>
    <rPh sb="16" eb="17">
      <t>エン</t>
    </rPh>
    <phoneticPr fontId="4"/>
  </si>
  <si>
    <t>※1人当たり医療費＝平成31年3月～令和2年2月診療分÷平成31年3月～令和2年2月の平均被保険者数</t>
    <rPh sb="2" eb="3">
      <t>ニン</t>
    </rPh>
    <rPh sb="3" eb="4">
      <t>ア</t>
    </rPh>
    <rPh sb="6" eb="9">
      <t>イリョウヒ</t>
    </rPh>
    <rPh sb="10" eb="12">
      <t>ヘイセイ</t>
    </rPh>
    <rPh sb="14" eb="15">
      <t>ネン</t>
    </rPh>
    <rPh sb="16" eb="17">
      <t>ガツ</t>
    </rPh>
    <rPh sb="18" eb="20">
      <t>レイワ</t>
    </rPh>
    <rPh sb="21" eb="22">
      <t>ネン</t>
    </rPh>
    <rPh sb="23" eb="24">
      <t>ガツ</t>
    </rPh>
    <rPh sb="24" eb="27">
      <t>シンリョウブン</t>
    </rPh>
    <rPh sb="28" eb="30">
      <t>ヘイセイ</t>
    </rPh>
    <rPh sb="32" eb="33">
      <t>ネン</t>
    </rPh>
    <rPh sb="34" eb="35">
      <t>ガツ</t>
    </rPh>
    <rPh sb="36" eb="38">
      <t>レイワ</t>
    </rPh>
    <rPh sb="39" eb="40">
      <t>ネン</t>
    </rPh>
    <rPh sb="41" eb="42">
      <t>ガツ</t>
    </rPh>
    <rPh sb="43" eb="45">
      <t>ヘイキン</t>
    </rPh>
    <rPh sb="45" eb="49">
      <t>ヒホケンシャ</t>
    </rPh>
    <rPh sb="49" eb="5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</si>
</sst>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wrapText="1"/>
    </xf>
    <xf numFmtId="0" fontId="5" fillId="0" borderId="2" xfId="0" applyFont="1" applyFill="1" applyBorder="1" applyAlignment="1"/>
    <xf numFmtId="38" fontId="5" fillId="0" borderId="3" xfId="1" applyFont="1" applyFill="1" applyBorder="1" applyAlignment="1"/>
    <xf numFmtId="38" fontId="5" fillId="0" borderId="3" xfId="0" applyNumberFormat="1" applyFont="1" applyFill="1" applyBorder="1" applyAlignment="1"/>
    <xf numFmtId="38" fontId="5" fillId="0" borderId="4" xfId="1" applyFont="1" applyFill="1" applyBorder="1" applyAlignment="1"/>
    <xf numFmtId="0" fontId="5" fillId="0" borderId="5" xfId="0" applyFont="1" applyFill="1" applyBorder="1" applyAlignment="1"/>
    <xf numFmtId="0" fontId="5" fillId="0" borderId="3" xfId="0" applyFont="1" applyFill="1" applyBorder="1" applyAlignment="1"/>
    <xf numFmtId="38" fontId="10" fillId="0" borderId="3" xfId="2" applyFont="1" applyFill="1" applyBorder="1" applyAlignment="1">
      <alignment horizontal="distributed" vertical="center" wrapText="1" justifyLastLine="1"/>
    </xf>
    <xf numFmtId="38" fontId="8" fillId="0" borderId="1" xfId="2" applyFont="1" applyFill="1" applyBorder="1" applyAlignment="1">
      <alignment horizontal="center" vertic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38" fontId="5" fillId="2" borderId="3" xfId="1" applyFont="1" applyFill="1" applyBorder="1" applyAlignment="1"/>
    <xf numFmtId="38" fontId="5" fillId="2" borderId="3" xfId="0" applyNumberFormat="1" applyFont="1" applyFill="1" applyBorder="1" applyAlignment="1"/>
    <xf numFmtId="38" fontId="5" fillId="2" borderId="4" xfId="1" applyFont="1" applyFill="1" applyBorder="1" applyAlignment="1"/>
    <xf numFmtId="176" fontId="5" fillId="0" borderId="3" xfId="1" applyNumberFormat="1" applyFont="1" applyFill="1" applyBorder="1" applyAlignment="1"/>
    <xf numFmtId="176" fontId="5" fillId="2" borderId="3" xfId="1" applyNumberFormat="1" applyFont="1" applyFill="1" applyBorder="1" applyAlignment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176" fontId="5" fillId="0" borderId="8" xfId="1" applyNumberFormat="1" applyFont="1" applyFill="1" applyBorder="1" applyAlignment="1"/>
    <xf numFmtId="38" fontId="5" fillId="0" borderId="8" xfId="1" applyFont="1" applyFill="1" applyBorder="1" applyAlignment="1"/>
    <xf numFmtId="38" fontId="5" fillId="0" borderId="8" xfId="0" applyNumberFormat="1" applyFont="1" applyFill="1" applyBorder="1" applyAlignment="1"/>
    <xf numFmtId="38" fontId="5" fillId="0" borderId="9" xfId="1" applyFont="1" applyFill="1" applyBorder="1" applyAlignment="1"/>
    <xf numFmtId="0" fontId="5" fillId="0" borderId="10" xfId="0" applyFont="1" applyFill="1" applyBorder="1" applyAlignment="1"/>
    <xf numFmtId="176" fontId="5" fillId="0" borderId="10" xfId="1" applyNumberFormat="1" applyFont="1" applyFill="1" applyBorder="1" applyAlignment="1"/>
    <xf numFmtId="38" fontId="5" fillId="0" borderId="10" xfId="1" applyFont="1" applyFill="1" applyBorder="1" applyAlignment="1"/>
    <xf numFmtId="38" fontId="5" fillId="0" borderId="10" xfId="0" applyNumberFormat="1" applyFont="1" applyFill="1" applyBorder="1" applyAlignment="1"/>
    <xf numFmtId="38" fontId="5" fillId="0" borderId="11" xfId="1" applyFont="1" applyFill="1" applyBorder="1" applyAlignment="1"/>
    <xf numFmtId="0" fontId="0" fillId="0" borderId="6" xfId="0" applyBorder="1">
      <alignment vertical="center"/>
    </xf>
    <xf numFmtId="176" fontId="0" fillId="0" borderId="3" xfId="0" applyNumberFormat="1" applyBorder="1">
      <alignment vertical="center"/>
    </xf>
    <xf numFmtId="38" fontId="11" fillId="0" borderId="3" xfId="2" applyFont="1" applyFill="1" applyBorder="1" applyAlignment="1">
      <alignment horizontal="distributed" vertical="center" justifyLastLine="1"/>
    </xf>
    <xf numFmtId="0" fontId="5" fillId="0" borderId="0" xfId="0" applyFont="1" applyAlignment="1"/>
    <xf numFmtId="38" fontId="5" fillId="0" borderId="14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 wrapText="1"/>
    </xf>
    <xf numFmtId="38" fontId="5" fillId="0" borderId="16" xfId="4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3" xfId="0" applyFont="1" applyFill="1" applyBorder="1" applyAlignment="1">
      <alignment horizontal="center" vertical="center"/>
    </xf>
    <xf numFmtId="38" fontId="5" fillId="0" borderId="14" xfId="4" applyFont="1" applyFill="1" applyBorder="1"/>
    <xf numFmtId="38" fontId="5" fillId="0" borderId="3" xfId="4" applyFont="1" applyFill="1" applyBorder="1"/>
    <xf numFmtId="38" fontId="5" fillId="0" borderId="16" xfId="4" applyFont="1" applyFill="1" applyBorder="1"/>
    <xf numFmtId="38" fontId="5" fillId="0" borderId="18" xfId="4" applyFont="1" applyFill="1" applyBorder="1"/>
    <xf numFmtId="38" fontId="5" fillId="0" borderId="1" xfId="4" applyFont="1" applyFill="1" applyBorder="1"/>
    <xf numFmtId="38" fontId="5" fillId="0" borderId="19" xfId="4" applyFont="1" applyFill="1" applyBorder="1"/>
    <xf numFmtId="38" fontId="5" fillId="0" borderId="20" xfId="4" applyFont="1" applyFill="1" applyBorder="1"/>
    <xf numFmtId="38" fontId="5" fillId="0" borderId="21" xfId="4" applyFont="1" applyFill="1" applyBorder="1"/>
    <xf numFmtId="38" fontId="6" fillId="0" borderId="0" xfId="4"/>
    <xf numFmtId="38" fontId="0" fillId="0" borderId="0" xfId="0" applyNumberFormat="1" applyAlignment="1"/>
    <xf numFmtId="38" fontId="5" fillId="0" borderId="0" xfId="0" applyNumberFormat="1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5" xfId="0" applyFont="1" applyBorder="1" applyAlignment="1"/>
    <xf numFmtId="0" fontId="5" fillId="0" borderId="17" xfId="0" applyFont="1" applyBorder="1" applyAlignment="1"/>
    <xf numFmtId="0" fontId="0" fillId="0" borderId="0" xfId="0" applyFill="1" applyAlignment="1"/>
    <xf numFmtId="38" fontId="8" fillId="0" borderId="1" xfId="2" applyFont="1" applyFill="1" applyBorder="1" applyAlignment="1">
      <alignment horizontal="center"/>
    </xf>
    <xf numFmtId="38" fontId="8" fillId="0" borderId="6" xfId="2" applyFont="1" applyFill="1" applyBorder="1" applyAlignment="1">
      <alignment horizontal="center"/>
    </xf>
    <xf numFmtId="0" fontId="14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38" fontId="14" fillId="0" borderId="3" xfId="4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38" fontId="14" fillId="3" borderId="3" xfId="4" applyFont="1" applyFill="1" applyBorder="1" applyAlignment="1">
      <alignment horizontal="center" vertical="center"/>
    </xf>
    <xf numFmtId="38" fontId="14" fillId="0" borderId="12" xfId="4" applyFont="1" applyBorder="1" applyAlignment="1">
      <alignment horizontal="center" vertical="center"/>
    </xf>
    <xf numFmtId="38" fontId="14" fillId="0" borderId="13" xfId="4" applyFont="1" applyBorder="1" applyAlignment="1">
      <alignment horizontal="center" vertical="center"/>
    </xf>
    <xf numFmtId="38" fontId="14" fillId="0" borderId="14" xfId="4" applyFont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  <cellStyle name="標準 2 2" xfId="6" xr:uid="{00000000-0005-0000-0000-000005000000}"/>
    <cellStyle name="標準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O48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3.2" x14ac:dyDescent="0.2"/>
  <cols>
    <col min="1" max="1" width="5.33203125" style="2" bestFit="1" customWidth="1"/>
    <col min="2" max="2" width="9.109375" style="2" bestFit="1" customWidth="1"/>
    <col min="3" max="3" width="11.6640625" style="2" bestFit="1" customWidth="1"/>
    <col min="4" max="5" width="16" style="2" bestFit="1" customWidth="1"/>
    <col min="6" max="6" width="13.88671875" style="2" bestFit="1" customWidth="1"/>
    <col min="7" max="7" width="15" style="2" bestFit="1" customWidth="1"/>
    <col min="8" max="8" width="9.88671875" style="2" bestFit="1" customWidth="1"/>
    <col min="9" max="9" width="5.109375" style="2" customWidth="1"/>
    <col min="10" max="10" width="5.33203125" style="2" bestFit="1" customWidth="1"/>
    <col min="11" max="11" width="9.109375" style="2" bestFit="1" customWidth="1"/>
    <col min="12" max="12" width="11.6640625" style="2" bestFit="1" customWidth="1"/>
    <col min="13" max="13" width="16" style="2" bestFit="1" customWidth="1"/>
    <col min="14" max="14" width="9.88671875" style="2" bestFit="1" customWidth="1"/>
    <col min="15" max="15" width="9" style="2"/>
    <col min="16" max="16" width="5.33203125" style="2" bestFit="1" customWidth="1"/>
    <col min="17" max="17" width="9.109375" style="2" bestFit="1" customWidth="1"/>
    <col min="18" max="18" width="11.6640625" style="2" bestFit="1" customWidth="1"/>
    <col min="19" max="19" width="16" style="2" bestFit="1" customWidth="1"/>
    <col min="20" max="20" width="9.88671875" style="2" bestFit="1" customWidth="1"/>
    <col min="21" max="16384" width="9" style="2"/>
  </cols>
  <sheetData>
    <row r="2" spans="1:67" ht="14.4" x14ac:dyDescent="0.2">
      <c r="A2" s="1" t="s">
        <v>138</v>
      </c>
      <c r="B2" s="1"/>
      <c r="C2" s="1"/>
      <c r="D2" s="1"/>
      <c r="E2" s="1"/>
      <c r="F2" s="1"/>
      <c r="G2" s="1"/>
      <c r="H2" s="1"/>
      <c r="I2" s="1"/>
      <c r="J2" s="1" t="s">
        <v>139</v>
      </c>
      <c r="K2" s="1"/>
      <c r="L2" s="1"/>
      <c r="M2" s="1"/>
      <c r="N2" s="1"/>
      <c r="O2" s="1"/>
      <c r="P2" s="1" t="s">
        <v>140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4" spans="1:67" ht="53.4" thickBot="1" x14ac:dyDescent="0.25">
      <c r="A4" s="3" t="s">
        <v>0</v>
      </c>
      <c r="B4" s="4" t="s">
        <v>1</v>
      </c>
      <c r="C4" s="5" t="s">
        <v>2</v>
      </c>
      <c r="D4" s="6" t="s">
        <v>3</v>
      </c>
      <c r="E4" s="7" t="s">
        <v>4</v>
      </c>
      <c r="F4" s="7" t="s">
        <v>5</v>
      </c>
      <c r="G4" s="8" t="s">
        <v>6</v>
      </c>
      <c r="H4" s="9" t="s">
        <v>141</v>
      </c>
      <c r="J4" s="3" t="s">
        <v>0</v>
      </c>
      <c r="K4" s="4" t="s">
        <v>1</v>
      </c>
      <c r="L4" s="5" t="s">
        <v>2</v>
      </c>
      <c r="M4" s="6" t="s">
        <v>3</v>
      </c>
      <c r="N4" s="9" t="s">
        <v>141</v>
      </c>
      <c r="P4" s="3" t="s">
        <v>0</v>
      </c>
      <c r="Q4" s="4" t="s">
        <v>1</v>
      </c>
      <c r="R4" s="5" t="s">
        <v>2</v>
      </c>
      <c r="S4" s="7" t="s">
        <v>4</v>
      </c>
      <c r="T4" s="9" t="s">
        <v>141</v>
      </c>
    </row>
    <row r="5" spans="1:67" ht="18" customHeight="1" x14ac:dyDescent="0.2">
      <c r="A5" s="25">
        <v>1</v>
      </c>
      <c r="B5" s="26" t="str">
        <f>INDEX(医療費集約!A:A,MATCH(A5,医療費集約!EX:EX,0),1)</f>
        <v>粟国村</v>
      </c>
      <c r="C5" s="27">
        <f>INDEX(医療費集約!EU:EU,MATCH(A5,医療費集約!EX:EX,0),1)</f>
        <v>143.9</v>
      </c>
      <c r="D5" s="28">
        <f>INDEX(医療費集約!EY:EY,MATCH(A5,医療費集約!EX:EX,0),1)</f>
        <v>120416080</v>
      </c>
      <c r="E5" s="28">
        <f>INDEX(医療費集約!EZ:EZ,MATCH(A5,医療費集約!EX:EX,0),1)</f>
        <v>37736580</v>
      </c>
      <c r="F5" s="28">
        <f>INDEX(医療費集約!FA:FA,MATCH(A5,医療費集約!EX:EX,0),1)</f>
        <v>14830876</v>
      </c>
      <c r="G5" s="29">
        <f>SUM(D5:F5)</f>
        <v>172983536</v>
      </c>
      <c r="H5" s="30">
        <f>INDEX(医療費集約!EW:EW,MATCH(A5,医療費集約!EX:EX,0),1)</f>
        <v>1202109</v>
      </c>
      <c r="J5" s="25">
        <v>1</v>
      </c>
      <c r="K5" s="26" t="str">
        <f>INDEX(医療費集約!A:A,MATCH(J5,医療費集約!FC:FC,0),1)</f>
        <v>粟国村</v>
      </c>
      <c r="L5" s="27">
        <f>INDEX(C:C,MATCH(K5,B:B,0),1)</f>
        <v>143.9</v>
      </c>
      <c r="M5" s="28">
        <f>INDEX(D:D,MATCH(K5,B:B,0),1)</f>
        <v>120416080</v>
      </c>
      <c r="N5" s="30">
        <f>INDEX(医療費集約!FB:FB,MATCH(J5,医療費集約!FC:FC,0),1)</f>
        <v>836804</v>
      </c>
      <c r="P5" s="25">
        <v>1</v>
      </c>
      <c r="Q5" s="26" t="str">
        <f>INDEX(医療費集約!A:A,MATCH(P5,医療費集約!FE:FE,0),1)</f>
        <v>那覇市</v>
      </c>
      <c r="R5" s="27">
        <f>INDEX(C:C,MATCH(Q5,B:B,0),1)</f>
        <v>33633</v>
      </c>
      <c r="S5" s="28">
        <f>INDEX(E:E,MATCH(Q5,B:B,0),1)</f>
        <v>10222584610</v>
      </c>
      <c r="T5" s="30">
        <f>INDEX(医療費集約!FD:FD,MATCH(P5,医療費集約!FE:FE,0),1)</f>
        <v>303945</v>
      </c>
    </row>
    <row r="6" spans="1:67" ht="18" customHeight="1" x14ac:dyDescent="0.2">
      <c r="A6" s="10">
        <v>2</v>
      </c>
      <c r="B6" s="15" t="str">
        <f>INDEX(医療費集約!A:A,MATCH(A6,医療費集約!EX:EX,0),1)</f>
        <v>本部町</v>
      </c>
      <c r="C6" s="23">
        <f>INDEX(医療費集約!EU:EU,MATCH(A6,医療費集約!EX:EX,0),1)</f>
        <v>1903.3</v>
      </c>
      <c r="D6" s="11">
        <f>INDEX(医療費集約!EY:EY,MATCH(A6,医療費集約!EX:EX,0),1)</f>
        <v>1306103760</v>
      </c>
      <c r="E6" s="11">
        <f>INDEX(医療費集約!EZ:EZ,MATCH(A6,医療費集約!EX:EX,0),1)</f>
        <v>532877310</v>
      </c>
      <c r="F6" s="11">
        <f>INDEX(医療費集約!FA:FA,MATCH(A6,医療費集約!EX:EX,0),1)</f>
        <v>401397922</v>
      </c>
      <c r="G6" s="12">
        <f t="shared" ref="G6:G46" si="0">SUM(D6:F6)</f>
        <v>2240378992</v>
      </c>
      <c r="H6" s="13">
        <f>INDEX(医療費集約!EW:EW,MATCH(A6,医療費集約!EX:EX,0),1)</f>
        <v>1177102</v>
      </c>
      <c r="J6" s="10">
        <v>2</v>
      </c>
      <c r="K6" s="15" t="str">
        <f>INDEX(医療費集約!A:A,MATCH(J6,医療費集約!FC:FC,0),1)</f>
        <v>渡嘉敷村</v>
      </c>
      <c r="L6" s="23">
        <f t="shared" ref="L6:L46" si="1">INDEX(C:C,MATCH(K6,B:B,0),1)</f>
        <v>82.8</v>
      </c>
      <c r="M6" s="11">
        <f t="shared" ref="M6:M46" si="2">INDEX(D:D,MATCH(K6,B:B,0),1)</f>
        <v>66556050</v>
      </c>
      <c r="N6" s="13">
        <f>INDEX(医療費集約!FB:FB,MATCH(J6,医療費集約!FC:FC,0),1)</f>
        <v>803817</v>
      </c>
      <c r="P6" s="10">
        <v>2</v>
      </c>
      <c r="Q6" s="15" t="str">
        <f>INDEX(医療費集約!A:A,MATCH(P6,医療費集約!FE:FE,0),1)</f>
        <v>浦添市</v>
      </c>
      <c r="R6" s="23">
        <f t="shared" ref="R6:R46" si="3">INDEX(C:C,MATCH(Q6,B:B,0),1)</f>
        <v>9946.4</v>
      </c>
      <c r="S6" s="11">
        <f t="shared" ref="S6:S46" si="4">INDEX(E:E,MATCH(Q6,B:B,0),1)</f>
        <v>2852798930</v>
      </c>
      <c r="T6" s="13">
        <f>INDEX(医療費集約!FD:FD,MATCH(P6,医療費集約!FE:FE,0),1)</f>
        <v>286817</v>
      </c>
    </row>
    <row r="7" spans="1:67" ht="18" customHeight="1" x14ac:dyDescent="0.2">
      <c r="A7" s="10">
        <v>3</v>
      </c>
      <c r="B7" s="15" t="str">
        <f>INDEX(医療費集約!A:A,MATCH(A7,医療費集約!EX:EX,0),1)</f>
        <v>大宜味村</v>
      </c>
      <c r="C7" s="23">
        <f>INDEX(医療費集約!EU:EU,MATCH(A7,医療費集約!EX:EX,0),1)</f>
        <v>571.29999999999995</v>
      </c>
      <c r="D7" s="11">
        <f>INDEX(医療費集約!EY:EY,MATCH(A7,医療費集約!EX:EX,0),1)</f>
        <v>402377450</v>
      </c>
      <c r="E7" s="11">
        <f>INDEX(医療費集約!EZ:EZ,MATCH(A7,医療費集約!EX:EX,0),1)</f>
        <v>111153770</v>
      </c>
      <c r="F7" s="11">
        <f>INDEX(医療費集約!FA:FA,MATCH(A7,医療費集約!EX:EX,0),1)</f>
        <v>126609542</v>
      </c>
      <c r="G7" s="12">
        <f t="shared" si="0"/>
        <v>640140762</v>
      </c>
      <c r="H7" s="13">
        <f>INDEX(医療費集約!EW:EW,MATCH(A7,医療費集約!EX:EX,0),1)</f>
        <v>1120498</v>
      </c>
      <c r="J7" s="10">
        <v>3</v>
      </c>
      <c r="K7" s="15" t="str">
        <f>INDEX(医療費集約!A:A,MATCH(J7,医療費集約!FC:FC,0),1)</f>
        <v>伊是名村</v>
      </c>
      <c r="L7" s="23">
        <f t="shared" si="1"/>
        <v>220.8</v>
      </c>
      <c r="M7" s="11">
        <f t="shared" si="2"/>
        <v>158758190</v>
      </c>
      <c r="N7" s="13">
        <f>INDEX(医療費集約!FB:FB,MATCH(J7,医療費集約!FC:FC,0),1)</f>
        <v>719014</v>
      </c>
      <c r="P7" s="10">
        <v>3</v>
      </c>
      <c r="Q7" s="15" t="str">
        <f>INDEX(医療費集約!A:A,MATCH(P7,医療費集約!FE:FE,0),1)</f>
        <v>東村</v>
      </c>
      <c r="R7" s="23">
        <f t="shared" si="3"/>
        <v>290</v>
      </c>
      <c r="S7" s="11">
        <f t="shared" si="4"/>
        <v>82182250</v>
      </c>
      <c r="T7" s="13">
        <f>INDEX(医療費集約!FD:FD,MATCH(P7,医療費集約!FE:FE,0),1)</f>
        <v>283387</v>
      </c>
    </row>
    <row r="8" spans="1:67" ht="18" customHeight="1" x14ac:dyDescent="0.2">
      <c r="A8" s="10">
        <v>4</v>
      </c>
      <c r="B8" s="15" t="str">
        <f>INDEX(医療費集約!A:A,MATCH(A8,医療費集約!EX:EX,0),1)</f>
        <v>糸満市</v>
      </c>
      <c r="C8" s="23">
        <f>INDEX(医療費集約!EU:EU,MATCH(A8,医療費集約!EX:EX,0),1)</f>
        <v>5597.7</v>
      </c>
      <c r="D8" s="11">
        <f>INDEX(医療費集約!EY:EY,MATCH(A8,医療費集約!EX:EX,0),1)</f>
        <v>3837342200</v>
      </c>
      <c r="E8" s="11">
        <f>INDEX(医療費集約!EZ:EZ,MATCH(A8,医療費集約!EX:EX,0),1)</f>
        <v>1381548670</v>
      </c>
      <c r="F8" s="11">
        <f>INDEX(医療費集約!FA:FA,MATCH(A8,医療費集約!EX:EX,0),1)</f>
        <v>1044807312</v>
      </c>
      <c r="G8" s="12">
        <f t="shared" si="0"/>
        <v>6263698182</v>
      </c>
      <c r="H8" s="13">
        <f>INDEX(医療費集約!EW:EW,MATCH(A8,医療費集約!EX:EX,0),1)</f>
        <v>1118977</v>
      </c>
      <c r="J8" s="10">
        <v>4</v>
      </c>
      <c r="K8" s="15" t="str">
        <f>INDEX(医療費集約!A:A,MATCH(J8,医療費集約!FC:FC,0),1)</f>
        <v>大宜味村</v>
      </c>
      <c r="L8" s="23">
        <f t="shared" si="1"/>
        <v>571.29999999999995</v>
      </c>
      <c r="M8" s="11">
        <f t="shared" si="2"/>
        <v>402377450</v>
      </c>
      <c r="N8" s="13">
        <f>INDEX(医療費集約!FB:FB,MATCH(J8,医療費集約!FC:FC,0),1)</f>
        <v>704319</v>
      </c>
      <c r="P8" s="10">
        <v>4</v>
      </c>
      <c r="Q8" s="15" t="str">
        <f>INDEX(医療費集約!A:A,MATCH(P8,医療費集約!FE:FE,0),1)</f>
        <v>名護市</v>
      </c>
      <c r="R8" s="23">
        <f t="shared" si="3"/>
        <v>6155.4</v>
      </c>
      <c r="S8" s="11">
        <f t="shared" si="4"/>
        <v>1730955880</v>
      </c>
      <c r="T8" s="13">
        <f>INDEX(医療費集約!FD:FD,MATCH(P8,医療費集約!FE:FE,0),1)</f>
        <v>281209</v>
      </c>
    </row>
    <row r="9" spans="1:67" ht="18" customHeight="1" x14ac:dyDescent="0.2">
      <c r="A9" s="10">
        <v>5</v>
      </c>
      <c r="B9" s="15" t="str">
        <f>INDEX(医療費集約!A:A,MATCH(A9,医療費集約!EX:EX,0),1)</f>
        <v>那覇市</v>
      </c>
      <c r="C9" s="23">
        <f>INDEX(医療費集約!EU:EU,MATCH(A9,医療費集約!EX:EX,0),1)</f>
        <v>33633</v>
      </c>
      <c r="D9" s="11">
        <f>INDEX(医療費集約!EY:EY,MATCH(A9,医療費集約!EX:EX,0),1)</f>
        <v>20419939640</v>
      </c>
      <c r="E9" s="11">
        <f>INDEX(医療費集約!EZ:EZ,MATCH(A9,医療費集約!EX:EX,0),1)</f>
        <v>10222584610</v>
      </c>
      <c r="F9" s="11">
        <f>INDEX(医療費集約!FA:FA,MATCH(A9,医療費集約!EX:EX,0),1)</f>
        <v>6860238873</v>
      </c>
      <c r="G9" s="12">
        <f t="shared" si="0"/>
        <v>37502763123</v>
      </c>
      <c r="H9" s="13">
        <f>INDEX(医療費集約!EW:EW,MATCH(A9,医療費集約!EX:EX,0),1)</f>
        <v>1115059</v>
      </c>
      <c r="J9" s="10">
        <v>5</v>
      </c>
      <c r="K9" s="15" t="str">
        <f>INDEX(医療費集約!A:A,MATCH(J9,医療費集約!FC:FC,0),1)</f>
        <v>本部町</v>
      </c>
      <c r="L9" s="23">
        <f t="shared" si="1"/>
        <v>1903.3</v>
      </c>
      <c r="M9" s="11">
        <f t="shared" si="2"/>
        <v>1306103760</v>
      </c>
      <c r="N9" s="13">
        <f>INDEX(医療費集約!FB:FB,MATCH(J9,医療費集約!FC:FC,0),1)</f>
        <v>686231</v>
      </c>
      <c r="P9" s="10">
        <v>5</v>
      </c>
      <c r="Q9" s="15" t="str">
        <f>INDEX(医療費集約!A:A,MATCH(P9,医療費集約!FE:FE,0),1)</f>
        <v>豊見城市</v>
      </c>
      <c r="R9" s="23">
        <f t="shared" si="3"/>
        <v>5208</v>
      </c>
      <c r="S9" s="11">
        <f t="shared" si="4"/>
        <v>1463809940</v>
      </c>
      <c r="T9" s="13">
        <f>INDEX(医療費集約!FD:FD,MATCH(P9,医療費集約!FE:FE,0),1)</f>
        <v>281069</v>
      </c>
    </row>
    <row r="10" spans="1:67" ht="18" customHeight="1" x14ac:dyDescent="0.2">
      <c r="A10" s="10">
        <v>6</v>
      </c>
      <c r="B10" s="15" t="str">
        <f>INDEX(医療費集約!A:A,MATCH(A10,医療費集約!EX:EX,0),1)</f>
        <v>与那原町</v>
      </c>
      <c r="C10" s="23">
        <f>INDEX(医療費集約!EU:EU,MATCH(A10,医療費集約!EX:EX,0),1)</f>
        <v>1710.2</v>
      </c>
      <c r="D10" s="11">
        <f>INDEX(医療費集約!EY:EY,MATCH(A10,医療費集約!EX:EX,0),1)</f>
        <v>1141605300</v>
      </c>
      <c r="E10" s="11">
        <f>INDEX(医療費集約!EZ:EZ,MATCH(A10,医療費集約!EX:EX,0),1)</f>
        <v>447352490</v>
      </c>
      <c r="F10" s="11">
        <f>INDEX(医療費集約!FA:FA,MATCH(A10,医療費集約!EX:EX,0),1)</f>
        <v>314453991</v>
      </c>
      <c r="G10" s="12">
        <f t="shared" si="0"/>
        <v>1903411781</v>
      </c>
      <c r="H10" s="13">
        <f>INDEX(医療費集約!EW:EW,MATCH(A10,医療費集約!EX:EX,0),1)</f>
        <v>1112976</v>
      </c>
      <c r="J10" s="10">
        <v>6</v>
      </c>
      <c r="K10" s="15" t="str">
        <f>INDEX(医療費集約!A:A,MATCH(J10,医療費集約!FC:FC,0),1)</f>
        <v>糸満市</v>
      </c>
      <c r="L10" s="23">
        <f t="shared" si="1"/>
        <v>5597.7</v>
      </c>
      <c r="M10" s="11">
        <f t="shared" si="2"/>
        <v>3837342200</v>
      </c>
      <c r="N10" s="13">
        <f>INDEX(医療費集約!FB:FB,MATCH(J10,医療費集約!FC:FC,0),1)</f>
        <v>685521</v>
      </c>
      <c r="P10" s="10">
        <v>6</v>
      </c>
      <c r="Q10" s="15" t="str">
        <f>INDEX(医療費集約!A:A,MATCH(P10,医療費集約!FE:FE,0),1)</f>
        <v>本部町</v>
      </c>
      <c r="R10" s="23">
        <f t="shared" si="3"/>
        <v>1903.3</v>
      </c>
      <c r="S10" s="11">
        <f t="shared" si="4"/>
        <v>532877310</v>
      </c>
      <c r="T10" s="13">
        <f>INDEX(医療費集約!FD:FD,MATCH(P10,医療費集約!FE:FE,0),1)</f>
        <v>279975</v>
      </c>
    </row>
    <row r="11" spans="1:67" ht="18" customHeight="1" x14ac:dyDescent="0.2">
      <c r="A11" s="10">
        <v>7</v>
      </c>
      <c r="B11" s="15" t="str">
        <f>INDEX(医療費集約!A:A,MATCH(A11,医療費集約!EX:EX,0),1)</f>
        <v>東村</v>
      </c>
      <c r="C11" s="23">
        <f>INDEX(医療費集約!EU:EU,MATCH(A11,医療費集約!EX:EX,0),1)</f>
        <v>290</v>
      </c>
      <c r="D11" s="11">
        <f>INDEX(医療費集約!EY:EY,MATCH(A11,医療費集約!EX:EX,0),1)</f>
        <v>197179920</v>
      </c>
      <c r="E11" s="11">
        <f>INDEX(医療費集約!EZ:EZ,MATCH(A11,医療費集約!EX:EX,0),1)</f>
        <v>82182250</v>
      </c>
      <c r="F11" s="11">
        <f>INDEX(医療費集約!FA:FA,MATCH(A11,医療費集約!EX:EX,0),1)</f>
        <v>43083460</v>
      </c>
      <c r="G11" s="12">
        <f t="shared" si="0"/>
        <v>322445630</v>
      </c>
      <c r="H11" s="13">
        <f>INDEX(医療費集約!EW:EW,MATCH(A11,医療費集約!EX:EX,0),1)</f>
        <v>1111881</v>
      </c>
      <c r="I11" s="61"/>
      <c r="J11" s="10">
        <v>7</v>
      </c>
      <c r="K11" s="15" t="str">
        <f>INDEX(医療費集約!A:A,MATCH(J11,医療費集約!FC:FC,0),1)</f>
        <v>南大東村</v>
      </c>
      <c r="L11" s="23">
        <f t="shared" si="1"/>
        <v>159.4</v>
      </c>
      <c r="M11" s="11">
        <f t="shared" si="2"/>
        <v>108430560</v>
      </c>
      <c r="N11" s="13">
        <f>INDEX(医療費集約!FB:FB,MATCH(J11,医療費集約!FC:FC,0),1)</f>
        <v>680242</v>
      </c>
      <c r="O11" s="61"/>
      <c r="P11" s="10">
        <v>7</v>
      </c>
      <c r="Q11" s="15" t="str">
        <f>INDEX(医療費集約!A:A,MATCH(P11,医療費集約!FE:FE,0),1)</f>
        <v>金武町</v>
      </c>
      <c r="R11" s="23">
        <f t="shared" si="3"/>
        <v>1482.1</v>
      </c>
      <c r="S11" s="11">
        <f t="shared" si="4"/>
        <v>411082730</v>
      </c>
      <c r="T11" s="13">
        <f>INDEX(医療費集約!FD:FD,MATCH(P11,医療費集約!FE:FE,0),1)</f>
        <v>277365</v>
      </c>
    </row>
    <row r="12" spans="1:67" ht="18" customHeight="1" x14ac:dyDescent="0.2">
      <c r="A12" s="10">
        <v>8</v>
      </c>
      <c r="B12" s="15" t="str">
        <f>INDEX(医療費集約!A:A,MATCH(A12,医療費集約!EX:EX,0),1)</f>
        <v>名護市</v>
      </c>
      <c r="C12" s="23">
        <f>INDEX(医療費集約!EU:EU,MATCH(A12,医療費集約!EX:EX,0),1)</f>
        <v>6155.4</v>
      </c>
      <c r="D12" s="11">
        <f>INDEX(医療費集約!EY:EY,MATCH(A12,医療費集約!EX:EX,0),1)</f>
        <v>3686816130</v>
      </c>
      <c r="E12" s="11">
        <f>INDEX(医療費集約!EZ:EZ,MATCH(A12,医療費集約!EX:EX,0),1)</f>
        <v>1730955880</v>
      </c>
      <c r="F12" s="11">
        <f>INDEX(医療費集約!FA:FA,MATCH(A12,医療費集約!EX:EX,0),1)</f>
        <v>1302803400</v>
      </c>
      <c r="G12" s="12">
        <f t="shared" si="0"/>
        <v>6720575410</v>
      </c>
      <c r="H12" s="13">
        <f>INDEX(医療費集約!EW:EW,MATCH(A12,医療費集約!EX:EX,0),1)</f>
        <v>1091818</v>
      </c>
      <c r="I12" s="61"/>
      <c r="J12" s="10">
        <v>8</v>
      </c>
      <c r="K12" s="15" t="str">
        <f>INDEX(医療費集約!A:A,MATCH(J12,医療費集約!FC:FC,0),1)</f>
        <v>東村</v>
      </c>
      <c r="L12" s="23">
        <f t="shared" si="1"/>
        <v>290</v>
      </c>
      <c r="M12" s="11">
        <f t="shared" si="2"/>
        <v>197179920</v>
      </c>
      <c r="N12" s="13">
        <f>INDEX(医療費集約!FB:FB,MATCH(J12,医療費集約!FC:FC,0),1)</f>
        <v>679931</v>
      </c>
      <c r="O12" s="61"/>
      <c r="P12" s="10">
        <v>8</v>
      </c>
      <c r="Q12" s="15" t="str">
        <f>INDEX(医療費集約!A:A,MATCH(P12,医療費集約!FE:FE,0),1)</f>
        <v>宜野湾市</v>
      </c>
      <c r="R12" s="23">
        <f t="shared" si="3"/>
        <v>8644.4</v>
      </c>
      <c r="S12" s="11">
        <f t="shared" si="4"/>
        <v>2394803680</v>
      </c>
      <c r="T12" s="13">
        <f>INDEX(医療費集約!FD:FD,MATCH(P12,医療費集約!FE:FE,0),1)</f>
        <v>277035</v>
      </c>
    </row>
    <row r="13" spans="1:67" ht="18" customHeight="1" x14ac:dyDescent="0.2">
      <c r="A13" s="10">
        <v>9</v>
      </c>
      <c r="B13" s="15" t="str">
        <f>INDEX(医療費集約!A:A,MATCH(A13,医療費集約!EX:EX,0),1)</f>
        <v>渡嘉敷村</v>
      </c>
      <c r="C13" s="23">
        <f>INDEX(医療費集約!EU:EU,MATCH(A13,医療費集約!EX:EX,0),1)</f>
        <v>82.8</v>
      </c>
      <c r="D13" s="11">
        <f>INDEX(医療費集約!EY:EY,MATCH(A13,医療費集約!EX:EX,0),1)</f>
        <v>66556050</v>
      </c>
      <c r="E13" s="11">
        <f>INDEX(医療費集約!EZ:EZ,MATCH(A13,医療費集約!EX:EX,0),1)</f>
        <v>16643340</v>
      </c>
      <c r="F13" s="11">
        <f>INDEX(医療費集約!FA:FA,MATCH(A13,医療費集約!EX:EX,0),1)</f>
        <v>6934788</v>
      </c>
      <c r="G13" s="12">
        <f t="shared" si="0"/>
        <v>90134178</v>
      </c>
      <c r="H13" s="13">
        <f>INDEX(医療費集約!EW:EW,MATCH(A13,医療費集約!EX:EX,0),1)</f>
        <v>1088577</v>
      </c>
      <c r="I13" s="61"/>
      <c r="J13" s="10">
        <v>9</v>
      </c>
      <c r="K13" s="15" t="str">
        <f>INDEX(医療費集約!A:A,MATCH(J13,医療費集約!FC:FC,0),1)</f>
        <v>座間味村</v>
      </c>
      <c r="L13" s="23">
        <f t="shared" si="1"/>
        <v>108.8</v>
      </c>
      <c r="M13" s="11">
        <f t="shared" si="2"/>
        <v>73036600</v>
      </c>
      <c r="N13" s="13">
        <f>INDEX(医療費集約!FB:FB,MATCH(J13,医療費集約!FC:FC,0),1)</f>
        <v>671292</v>
      </c>
      <c r="O13" s="61"/>
      <c r="P13" s="10">
        <v>9</v>
      </c>
      <c r="Q13" s="15" t="str">
        <f>INDEX(医療費集約!A:A,MATCH(P13,医療費集約!FE:FE,0),1)</f>
        <v>沖縄市</v>
      </c>
      <c r="R13" s="23">
        <f t="shared" si="3"/>
        <v>12621.8</v>
      </c>
      <c r="S13" s="11">
        <f t="shared" si="4"/>
        <v>3451413260</v>
      </c>
      <c r="T13" s="13">
        <f>INDEX(医療費集約!FD:FD,MATCH(P13,医療費集約!FE:FE,0),1)</f>
        <v>273449</v>
      </c>
    </row>
    <row r="14" spans="1:67" ht="18" customHeight="1" x14ac:dyDescent="0.2">
      <c r="A14" s="10">
        <v>10</v>
      </c>
      <c r="B14" s="15" t="str">
        <f>INDEX(医療費集約!A:A,MATCH(A14,医療費集約!EX:EX,0),1)</f>
        <v>宜野湾市</v>
      </c>
      <c r="C14" s="23">
        <f>INDEX(医療費集約!EU:EU,MATCH(A14,医療費集約!EX:EX,0),1)</f>
        <v>8644.4</v>
      </c>
      <c r="D14" s="11">
        <f>INDEX(医療費集約!EY:EY,MATCH(A14,医療費集約!EX:EX,0),1)</f>
        <v>5341266650</v>
      </c>
      <c r="E14" s="11">
        <f>INDEX(医療費集約!EZ:EZ,MATCH(A14,医療費集約!EX:EX,0),1)</f>
        <v>2394803680</v>
      </c>
      <c r="F14" s="11">
        <f>INDEX(医療費集約!FA:FA,MATCH(A14,医療費集約!EX:EX,0),1)</f>
        <v>1621859287</v>
      </c>
      <c r="G14" s="12">
        <f t="shared" si="0"/>
        <v>9357929617</v>
      </c>
      <c r="H14" s="13">
        <f>INDEX(医療費集約!EW:EW,MATCH(A14,医療費集約!EX:EX,0),1)</f>
        <v>1082542</v>
      </c>
      <c r="I14" s="61"/>
      <c r="J14" s="10">
        <v>10</v>
      </c>
      <c r="K14" s="15" t="str">
        <f>INDEX(医療費集約!A:A,MATCH(J14,医療費集約!FC:FC,0),1)</f>
        <v>伊平屋村</v>
      </c>
      <c r="L14" s="23">
        <f t="shared" si="1"/>
        <v>178.3</v>
      </c>
      <c r="M14" s="11">
        <f t="shared" si="2"/>
        <v>119597490</v>
      </c>
      <c r="N14" s="13">
        <f>INDEX(医療費集約!FB:FB,MATCH(J14,医療費集約!FC:FC,0),1)</f>
        <v>670766</v>
      </c>
      <c r="O14" s="61"/>
      <c r="P14" s="18">
        <v>10</v>
      </c>
      <c r="Q14" s="19" t="str">
        <f>INDEX(医療費集約!A:A,MATCH(P14,医療費集約!FE:FE,0),1)</f>
        <v>沖縄県</v>
      </c>
      <c r="R14" s="24">
        <f t="shared" si="3"/>
        <v>146806.29999999996</v>
      </c>
      <c r="S14" s="20">
        <f t="shared" si="4"/>
        <v>39932094580</v>
      </c>
      <c r="T14" s="22">
        <f>INDEX(医療費集約!FD:FD,MATCH(P14,医療費集約!FE:FE,0),1)</f>
        <v>272005</v>
      </c>
    </row>
    <row r="15" spans="1:67" ht="18" customHeight="1" x14ac:dyDescent="0.2">
      <c r="A15" s="10">
        <v>11</v>
      </c>
      <c r="B15" s="15" t="str">
        <f>INDEX(医療費集約!A:A,MATCH(A15,医療費集約!EX:EX,0),1)</f>
        <v>南城市</v>
      </c>
      <c r="C15" s="23">
        <f>INDEX(医療費集約!EU:EU,MATCH(A15,医療費集約!EX:EX,0),1)</f>
        <v>5422.1</v>
      </c>
      <c r="D15" s="11">
        <f>INDEX(医療費集約!EY:EY,MATCH(A15,医療費集約!EX:EX,0),1)</f>
        <v>3462586290</v>
      </c>
      <c r="E15" s="11">
        <f>INDEX(医療費集約!EZ:EZ,MATCH(A15,医療費集約!EX:EX,0),1)</f>
        <v>1331997970</v>
      </c>
      <c r="F15" s="11">
        <f>INDEX(医療費集約!FA:FA,MATCH(A15,医療費集約!EX:EX,0),1)</f>
        <v>1014573943</v>
      </c>
      <c r="G15" s="12">
        <f t="shared" si="0"/>
        <v>5809158203</v>
      </c>
      <c r="H15" s="13">
        <f>INDEX(医療費集約!EW:EW,MATCH(A15,医療費集約!EX:EX,0),1)</f>
        <v>1071385</v>
      </c>
      <c r="I15" s="61"/>
      <c r="J15" s="10">
        <v>11</v>
      </c>
      <c r="K15" s="15" t="str">
        <f>INDEX(医療費集約!A:A,MATCH(J15,医療費集約!FC:FC,0),1)</f>
        <v>与那原町</v>
      </c>
      <c r="L15" s="23">
        <f t="shared" si="1"/>
        <v>1710.2</v>
      </c>
      <c r="M15" s="11">
        <f t="shared" si="2"/>
        <v>1141605300</v>
      </c>
      <c r="N15" s="13">
        <f>INDEX(医療費集約!FB:FB,MATCH(J15,医療費集約!FC:FC,0),1)</f>
        <v>667527</v>
      </c>
      <c r="O15" s="61"/>
      <c r="P15" s="10">
        <v>11</v>
      </c>
      <c r="Q15" s="15" t="str">
        <f>INDEX(医療費集約!A:A,MATCH(P15,医療費集約!FE:FE,0),1)</f>
        <v>宮古島市</v>
      </c>
      <c r="R15" s="23">
        <f t="shared" si="3"/>
        <v>6881.6</v>
      </c>
      <c r="S15" s="11">
        <f t="shared" si="4"/>
        <v>1865550750</v>
      </c>
      <c r="T15" s="13">
        <f>INDEX(医療費集約!FD:FD,MATCH(P15,医療費集約!FE:FE,0),1)</f>
        <v>271093</v>
      </c>
    </row>
    <row r="16" spans="1:67" ht="18" customHeight="1" x14ac:dyDescent="0.2">
      <c r="A16" s="10">
        <v>12</v>
      </c>
      <c r="B16" s="15" t="str">
        <f>INDEX(医療費集約!A:A,MATCH(A16,医療費集約!EX:EX,0),1)</f>
        <v>今帰仁村</v>
      </c>
      <c r="C16" s="23">
        <f>INDEX(医療費集約!EU:EU,MATCH(A16,医療費集約!EX:EX,0),1)</f>
        <v>1439.9</v>
      </c>
      <c r="D16" s="11">
        <f>INDEX(医療費集約!EY:EY,MATCH(A16,医療費集約!EX:EX,0),1)</f>
        <v>917384260</v>
      </c>
      <c r="E16" s="11">
        <f>INDEX(医療費集約!EZ:EZ,MATCH(A16,医療費集約!EX:EX,0),1)</f>
        <v>370166040</v>
      </c>
      <c r="F16" s="11">
        <f>INDEX(医療費集約!FA:FA,MATCH(A16,医療費集約!EX:EX,0),1)</f>
        <v>248469676</v>
      </c>
      <c r="G16" s="12">
        <f t="shared" si="0"/>
        <v>1536019976</v>
      </c>
      <c r="H16" s="13">
        <f>INDEX(医療費集約!EW:EW,MATCH(A16,医療費集約!EX:EX,0),1)</f>
        <v>1066755</v>
      </c>
      <c r="I16" s="61"/>
      <c r="J16" s="10">
        <v>12</v>
      </c>
      <c r="K16" s="15" t="str">
        <f>INDEX(医療費集約!A:A,MATCH(J16,医療費集約!FC:FC,0),1)</f>
        <v>渡名喜村</v>
      </c>
      <c r="L16" s="23">
        <f t="shared" si="1"/>
        <v>87.5</v>
      </c>
      <c r="M16" s="11">
        <f t="shared" si="2"/>
        <v>56302800</v>
      </c>
      <c r="N16" s="13">
        <f>INDEX(医療費集約!FB:FB,MATCH(J16,医療費集約!FC:FC,0),1)</f>
        <v>643461</v>
      </c>
      <c r="O16" s="61"/>
      <c r="P16" s="10">
        <v>12</v>
      </c>
      <c r="Q16" s="15" t="str">
        <f>INDEX(医療費集約!A:A,MATCH(P16,医療費集約!FE:FE,0),1)</f>
        <v>与那国町</v>
      </c>
      <c r="R16" s="23">
        <f t="shared" si="3"/>
        <v>145.30000000000001</v>
      </c>
      <c r="S16" s="11">
        <f t="shared" si="4"/>
        <v>38722540</v>
      </c>
      <c r="T16" s="13">
        <f>INDEX(医療費集約!FD:FD,MATCH(P16,医療費集約!FE:FE,0),1)</f>
        <v>266501</v>
      </c>
    </row>
    <row r="17" spans="1:20" ht="18" customHeight="1" x14ac:dyDescent="0.2">
      <c r="A17" s="10">
        <v>13</v>
      </c>
      <c r="B17" s="15" t="str">
        <f>INDEX(医療費集約!A:A,MATCH(A17,医療費集約!EX:EX,0),1)</f>
        <v>金武町</v>
      </c>
      <c r="C17" s="23">
        <f>INDEX(医療費集約!EU:EU,MATCH(A17,医療費集約!EX:EX,0),1)</f>
        <v>1482.1</v>
      </c>
      <c r="D17" s="11">
        <f>INDEX(医療費集約!EY:EY,MATCH(A17,医療費集約!EX:EX,0),1)</f>
        <v>838219590</v>
      </c>
      <c r="E17" s="11">
        <f>INDEX(医療費集約!EZ:EZ,MATCH(A17,医療費集約!EX:EX,0),1)</f>
        <v>411082730</v>
      </c>
      <c r="F17" s="11">
        <f>INDEX(医療費集約!FA:FA,MATCH(A17,医療費集約!EX:EX,0),1)</f>
        <v>317245968</v>
      </c>
      <c r="G17" s="12">
        <f t="shared" si="0"/>
        <v>1566548288</v>
      </c>
      <c r="H17" s="13">
        <f>INDEX(医療費集約!EW:EW,MATCH(A17,医療費集約!EX:EX,0),1)</f>
        <v>1056979</v>
      </c>
      <c r="I17" s="61"/>
      <c r="J17" s="10">
        <v>13</v>
      </c>
      <c r="K17" s="15" t="str">
        <f>INDEX(医療費集約!A:A,MATCH(J17,医療費集約!FC:FC,0),1)</f>
        <v>南城市</v>
      </c>
      <c r="L17" s="23">
        <f t="shared" si="1"/>
        <v>5422.1</v>
      </c>
      <c r="M17" s="11">
        <f t="shared" si="2"/>
        <v>3462586290</v>
      </c>
      <c r="N17" s="13">
        <f>INDEX(医療費集約!FB:FB,MATCH(J17,医療費集約!FC:FC,0),1)</f>
        <v>638606</v>
      </c>
      <c r="O17" s="61"/>
      <c r="P17" s="10">
        <v>13</v>
      </c>
      <c r="Q17" s="15" t="str">
        <f>INDEX(医療費集約!A:A,MATCH(P17,医療費集約!FE:FE,0),1)</f>
        <v>石垣市</v>
      </c>
      <c r="R17" s="23">
        <f t="shared" si="3"/>
        <v>4651.3</v>
      </c>
      <c r="S17" s="11">
        <f t="shared" si="4"/>
        <v>1234151190</v>
      </c>
      <c r="T17" s="13">
        <f>INDEX(医療費集約!FD:FD,MATCH(P17,医療費集約!FE:FE,0),1)</f>
        <v>265335</v>
      </c>
    </row>
    <row r="18" spans="1:20" ht="18" customHeight="1" x14ac:dyDescent="0.2">
      <c r="A18" s="10">
        <v>14</v>
      </c>
      <c r="B18" s="15" t="str">
        <f>INDEX(医療費集約!A:A,MATCH(A18,医療費集約!EX:EX,0),1)</f>
        <v>浦添市</v>
      </c>
      <c r="C18" s="23">
        <f>INDEX(医療費集約!EU:EU,MATCH(A18,医療費集約!EX:EX,0),1)</f>
        <v>9946.4</v>
      </c>
      <c r="D18" s="11">
        <f>INDEX(医療費集約!EY:EY,MATCH(A18,医療費集約!EX:EX,0),1)</f>
        <v>5586992830</v>
      </c>
      <c r="E18" s="11">
        <f>INDEX(医療費集約!EZ:EZ,MATCH(A18,医療費集約!EX:EX,0),1)</f>
        <v>2852798930</v>
      </c>
      <c r="F18" s="11">
        <f>INDEX(医療費集約!FA:FA,MATCH(A18,医療費集約!EX:EX,0),1)</f>
        <v>1974138686</v>
      </c>
      <c r="G18" s="12">
        <f t="shared" si="0"/>
        <v>10413930446</v>
      </c>
      <c r="H18" s="13">
        <f>INDEX(医療費集約!EW:EW,MATCH(A18,医療費集約!EX:EX,0),1)</f>
        <v>1047005</v>
      </c>
      <c r="I18" s="61"/>
      <c r="J18" s="10">
        <v>14</v>
      </c>
      <c r="K18" s="15" t="str">
        <f>INDEX(医療費集約!A:A,MATCH(J18,医療費集約!FC:FC,0),1)</f>
        <v>今帰仁村</v>
      </c>
      <c r="L18" s="23">
        <f t="shared" si="1"/>
        <v>1439.9</v>
      </c>
      <c r="M18" s="11">
        <f t="shared" si="2"/>
        <v>917384260</v>
      </c>
      <c r="N18" s="13">
        <f>INDEX(医療費集約!FB:FB,MATCH(J18,医療費集約!FC:FC,0),1)</f>
        <v>637117</v>
      </c>
      <c r="O18" s="61"/>
      <c r="P18" s="10">
        <v>14</v>
      </c>
      <c r="Q18" s="15" t="str">
        <f>INDEX(医療費集約!A:A,MATCH(P18,医療費集約!FE:FE,0),1)</f>
        <v>南風原町</v>
      </c>
      <c r="R18" s="23">
        <f t="shared" si="3"/>
        <v>3201.3</v>
      </c>
      <c r="S18" s="11">
        <f t="shared" si="4"/>
        <v>843718220</v>
      </c>
      <c r="T18" s="13">
        <f>INDEX(医療費集約!FD:FD,MATCH(P18,医療費集約!FE:FE,0),1)</f>
        <v>263555</v>
      </c>
    </row>
    <row r="19" spans="1:20" ht="18" customHeight="1" x14ac:dyDescent="0.2">
      <c r="A19" s="10">
        <v>15</v>
      </c>
      <c r="B19" s="15" t="str">
        <f>INDEX(医療費集約!A:A,MATCH(A19,医療費集約!EX:EX,0),1)</f>
        <v>沖縄市</v>
      </c>
      <c r="C19" s="23">
        <f>INDEX(医療費集約!EU:EU,MATCH(A19,医療費集約!EX:EX,0),1)</f>
        <v>12621.8</v>
      </c>
      <c r="D19" s="11">
        <f>INDEX(医療費集約!EY:EY,MATCH(A19,医療費集約!EX:EX,0),1)</f>
        <v>7520874490</v>
      </c>
      <c r="E19" s="11">
        <f>INDEX(医療費集約!EZ:EZ,MATCH(A19,医療費集約!EX:EX,0),1)</f>
        <v>3451413260</v>
      </c>
      <c r="F19" s="11">
        <f>INDEX(医療費集約!FA:FA,MATCH(A19,医療費集約!EX:EX,0),1)</f>
        <v>2229956192</v>
      </c>
      <c r="G19" s="12">
        <f t="shared" si="0"/>
        <v>13202243942</v>
      </c>
      <c r="H19" s="13">
        <f>INDEX(医療費集約!EW:EW,MATCH(A19,医療費集約!EX:EX,0),1)</f>
        <v>1045987</v>
      </c>
      <c r="I19" s="61"/>
      <c r="J19" s="10">
        <v>15</v>
      </c>
      <c r="K19" s="15" t="str">
        <f>INDEX(医療費集約!A:A,MATCH(J19,医療費集約!FC:FC,0),1)</f>
        <v>竹富町</v>
      </c>
      <c r="L19" s="23">
        <f t="shared" si="1"/>
        <v>478.5</v>
      </c>
      <c r="M19" s="11">
        <f t="shared" si="2"/>
        <v>302305300</v>
      </c>
      <c r="N19" s="13">
        <f>INDEX(医療費集約!FB:FB,MATCH(J19,医療費集約!FC:FC,0),1)</f>
        <v>631777</v>
      </c>
      <c r="O19" s="61"/>
      <c r="P19" s="10">
        <v>15</v>
      </c>
      <c r="Q19" s="15" t="str">
        <f>INDEX(医療費集約!A:A,MATCH(P19,医療費集約!FE:FE,0),1)</f>
        <v>粟国村</v>
      </c>
      <c r="R19" s="23">
        <f t="shared" si="3"/>
        <v>143.9</v>
      </c>
      <c r="S19" s="11">
        <f t="shared" si="4"/>
        <v>37736580</v>
      </c>
      <c r="T19" s="13">
        <f>INDEX(医療費集約!FD:FD,MATCH(P19,医療費集約!FE:FE,0),1)</f>
        <v>262242</v>
      </c>
    </row>
    <row r="20" spans="1:20" ht="18" customHeight="1" x14ac:dyDescent="0.2">
      <c r="A20" s="10">
        <v>16</v>
      </c>
      <c r="B20" s="15" t="str">
        <f>INDEX(医療費集約!A:A,MATCH(A20,医療費集約!EX:EX,0),1)</f>
        <v>宜野座村</v>
      </c>
      <c r="C20" s="23">
        <f>INDEX(医療費集約!EU:EU,MATCH(A20,医療費集約!EX:EX,0),1)</f>
        <v>668.5</v>
      </c>
      <c r="D20" s="11">
        <f>INDEX(医療費集約!EY:EY,MATCH(A20,医療費集約!EX:EX,0),1)</f>
        <v>392008620</v>
      </c>
      <c r="E20" s="11">
        <f>INDEX(医療費集約!EZ:EZ,MATCH(A20,医療費集約!EX:EX,0),1)</f>
        <v>169356470</v>
      </c>
      <c r="F20" s="11">
        <f>INDEX(医療費集約!FA:FA,MATCH(A20,医療費集約!EX:EX,0),1)</f>
        <v>136832502</v>
      </c>
      <c r="G20" s="12">
        <f t="shared" si="0"/>
        <v>698197592</v>
      </c>
      <c r="H20" s="13">
        <f>INDEX(医療費集約!EW:EW,MATCH(A20,医療費集約!EX:EX,0),1)</f>
        <v>1044424</v>
      </c>
      <c r="I20" s="61"/>
      <c r="J20" s="10">
        <v>16</v>
      </c>
      <c r="K20" s="15" t="str">
        <f>INDEX(医療費集約!A:A,MATCH(J20,医療費集約!FC:FC,0),1)</f>
        <v>宜野湾市</v>
      </c>
      <c r="L20" s="23">
        <f t="shared" si="1"/>
        <v>8644.4</v>
      </c>
      <c r="M20" s="11">
        <f t="shared" si="2"/>
        <v>5341266650</v>
      </c>
      <c r="N20" s="13">
        <f>INDEX(医療費集約!FB:FB,MATCH(J20,医療費集約!FC:FC,0),1)</f>
        <v>617887</v>
      </c>
      <c r="O20" s="61"/>
      <c r="P20" s="10">
        <v>16</v>
      </c>
      <c r="Q20" s="15" t="str">
        <f>INDEX(医療費集約!A:A,MATCH(P20,医療費集約!FE:FE,0),1)</f>
        <v>与那原町</v>
      </c>
      <c r="R20" s="23">
        <f t="shared" si="3"/>
        <v>1710.2</v>
      </c>
      <c r="S20" s="11">
        <f t="shared" si="4"/>
        <v>447352490</v>
      </c>
      <c r="T20" s="13">
        <f>INDEX(医療費集約!FD:FD,MATCH(P20,医療費集約!FE:FE,0),1)</f>
        <v>261579</v>
      </c>
    </row>
    <row r="21" spans="1:20" ht="18" customHeight="1" x14ac:dyDescent="0.2">
      <c r="A21" s="18">
        <v>17</v>
      </c>
      <c r="B21" s="19" t="str">
        <f>INDEX(医療費集約!A:A,MATCH(A21,医療費集約!EX:EX,0),1)</f>
        <v>沖縄県</v>
      </c>
      <c r="C21" s="24">
        <f>INDEX(医療費集約!EU:EU,MATCH(A21,医療費集約!EX:EX,0),1)</f>
        <v>146806.29999999996</v>
      </c>
      <c r="D21" s="20">
        <f>INDEX(医療費集約!EY:EY,MATCH(A21,医療費集約!EX:EX,0),1)</f>
        <v>86050406190</v>
      </c>
      <c r="E21" s="20">
        <f>INDEX(医療費集約!EZ:EZ,MATCH(A21,医療費集約!EX:EX,0),1)</f>
        <v>39932094580</v>
      </c>
      <c r="F21" s="20">
        <f>INDEX(医療費集約!FA:FA,MATCH(A21,医療費集約!EX:EX,0),1)</f>
        <v>27316675883</v>
      </c>
      <c r="G21" s="21">
        <f t="shared" si="0"/>
        <v>153299176653</v>
      </c>
      <c r="H21" s="22">
        <f>INDEX(医療費集約!EW:EW,MATCH(A21,医療費集約!EX:EX,0),1)</f>
        <v>1044228</v>
      </c>
      <c r="I21" s="61"/>
      <c r="J21" s="10">
        <v>17</v>
      </c>
      <c r="K21" s="15" t="str">
        <f>INDEX(医療費集約!A:A,MATCH(J21,医療費集約!FC:FC,0),1)</f>
        <v>那覇市</v>
      </c>
      <c r="L21" s="23">
        <f t="shared" si="1"/>
        <v>33633</v>
      </c>
      <c r="M21" s="11">
        <f t="shared" si="2"/>
        <v>20419939640</v>
      </c>
      <c r="N21" s="13">
        <f>INDEX(医療費集約!FB:FB,MATCH(J21,医療費集約!FC:FC,0),1)</f>
        <v>607140</v>
      </c>
      <c r="O21" s="61"/>
      <c r="P21" s="10">
        <v>17</v>
      </c>
      <c r="Q21" s="15" t="str">
        <f>INDEX(医療費集約!A:A,MATCH(P21,医療費集約!FE:FE,0),1)</f>
        <v>西原町</v>
      </c>
      <c r="R21" s="23">
        <f t="shared" si="3"/>
        <v>3150.9</v>
      </c>
      <c r="S21" s="11">
        <f t="shared" si="4"/>
        <v>820224450</v>
      </c>
      <c r="T21" s="13">
        <f>INDEX(医療費集約!FD:FD,MATCH(P21,医療費集約!FE:FE,0),1)</f>
        <v>260314</v>
      </c>
    </row>
    <row r="22" spans="1:20" ht="18" customHeight="1" x14ac:dyDescent="0.2">
      <c r="A22" s="10">
        <v>18</v>
      </c>
      <c r="B22" s="15" t="str">
        <f>INDEX(医療費集約!A:A,MATCH(A22,医療費集約!EX:EX,0),1)</f>
        <v>与那国町</v>
      </c>
      <c r="C22" s="23">
        <f>INDEX(医療費集約!EU:EU,MATCH(A22,医療費集約!EX:EX,0),1)</f>
        <v>145.30000000000001</v>
      </c>
      <c r="D22" s="11">
        <f>INDEX(医療費集約!EY:EY,MATCH(A22,医療費集約!EX:EX,0),1)</f>
        <v>86173420</v>
      </c>
      <c r="E22" s="11">
        <f>INDEX(医療費集約!EZ:EZ,MATCH(A22,医療費集約!EX:EX,0),1)</f>
        <v>38722540</v>
      </c>
      <c r="F22" s="11">
        <f>INDEX(医療費集約!FA:FA,MATCH(A22,医療費集約!EX:EX,0),1)</f>
        <v>25993929</v>
      </c>
      <c r="G22" s="12">
        <f t="shared" si="0"/>
        <v>150889889</v>
      </c>
      <c r="H22" s="13">
        <f>INDEX(医療費集約!EW:EW,MATCH(A22,医療費集約!EX:EX,0),1)</f>
        <v>1038471</v>
      </c>
      <c r="I22" s="61"/>
      <c r="J22" s="10">
        <v>18</v>
      </c>
      <c r="K22" s="15" t="str">
        <f>INDEX(医療費集約!A:A,MATCH(J22,医療費集約!FC:FC,0),1)</f>
        <v>八重瀬町</v>
      </c>
      <c r="L22" s="23">
        <f t="shared" si="1"/>
        <v>3107.6</v>
      </c>
      <c r="M22" s="11">
        <f t="shared" si="2"/>
        <v>1880698250</v>
      </c>
      <c r="N22" s="13">
        <f>INDEX(医療費集約!FB:FB,MATCH(J22,医療費集約!FC:FC,0),1)</f>
        <v>605193</v>
      </c>
      <c r="O22" s="61"/>
      <c r="P22" s="10">
        <v>18</v>
      </c>
      <c r="Q22" s="15" t="str">
        <f>INDEX(医療費集約!A:A,MATCH(P22,医療費集約!FE:FE,0),1)</f>
        <v>読谷村</v>
      </c>
      <c r="R22" s="23">
        <f t="shared" si="3"/>
        <v>4222.8</v>
      </c>
      <c r="S22" s="11">
        <f t="shared" si="4"/>
        <v>1086204640</v>
      </c>
      <c r="T22" s="13">
        <f>INDEX(医療費集約!FD:FD,MATCH(P22,医療費集約!FE:FE,0),1)</f>
        <v>257224</v>
      </c>
    </row>
    <row r="23" spans="1:20" ht="18" customHeight="1" x14ac:dyDescent="0.2">
      <c r="A23" s="10">
        <v>19</v>
      </c>
      <c r="B23" s="15" t="str">
        <f>INDEX(医療費集約!A:A,MATCH(A23,医療費集約!EX:EX,0),1)</f>
        <v>伊是名村</v>
      </c>
      <c r="C23" s="23">
        <f>INDEX(医療費集約!EU:EU,MATCH(A23,医療費集約!EX:EX,0),1)</f>
        <v>220.8</v>
      </c>
      <c r="D23" s="11">
        <f>INDEX(医療費集約!EY:EY,MATCH(A23,医療費集約!EX:EX,0),1)</f>
        <v>158758190</v>
      </c>
      <c r="E23" s="11">
        <f>INDEX(医療費集約!EZ:EZ,MATCH(A23,医療費集約!EX:EX,0),1)</f>
        <v>49216690</v>
      </c>
      <c r="F23" s="11">
        <f>INDEX(医療費集約!FA:FA,MATCH(A23,医療費集約!EX:EX,0),1)</f>
        <v>20747752</v>
      </c>
      <c r="G23" s="12">
        <f t="shared" si="0"/>
        <v>228722632</v>
      </c>
      <c r="H23" s="13">
        <f>INDEX(医療費集約!EW:EW,MATCH(A23,医療費集約!EX:EX,0),1)</f>
        <v>1035881</v>
      </c>
      <c r="I23" s="61"/>
      <c r="J23" s="10">
        <v>19</v>
      </c>
      <c r="K23" s="15" t="str">
        <f>INDEX(医療費集約!A:A,MATCH(J23,医療費集約!FC:FC,0),1)</f>
        <v>名護市</v>
      </c>
      <c r="L23" s="23">
        <f t="shared" si="1"/>
        <v>6155.4</v>
      </c>
      <c r="M23" s="11">
        <f t="shared" si="2"/>
        <v>3686816130</v>
      </c>
      <c r="N23" s="13">
        <f>INDEX(医療費集約!FB:FB,MATCH(J23,医療費集約!FC:FC,0),1)</f>
        <v>598956</v>
      </c>
      <c r="O23" s="61"/>
      <c r="P23" s="10">
        <v>19</v>
      </c>
      <c r="Q23" s="15" t="str">
        <f>INDEX(医療費集約!A:A,MATCH(P23,医療費集約!FE:FE,0),1)</f>
        <v>今帰仁村</v>
      </c>
      <c r="R23" s="23">
        <f t="shared" si="3"/>
        <v>1439.9</v>
      </c>
      <c r="S23" s="11">
        <f t="shared" si="4"/>
        <v>370166040</v>
      </c>
      <c r="T23" s="13">
        <f>INDEX(医療費集約!FD:FD,MATCH(P23,医療費集約!FE:FE,0),1)</f>
        <v>257078</v>
      </c>
    </row>
    <row r="24" spans="1:20" ht="18" customHeight="1" x14ac:dyDescent="0.2">
      <c r="A24" s="10">
        <v>20</v>
      </c>
      <c r="B24" s="15" t="str">
        <f>INDEX(医療費集約!A:A,MATCH(A24,医療費集約!EX:EX,0),1)</f>
        <v>西原町</v>
      </c>
      <c r="C24" s="23">
        <f>INDEX(医療費集約!EU:EU,MATCH(A24,医療費集約!EX:EX,0),1)</f>
        <v>3150.9</v>
      </c>
      <c r="D24" s="11">
        <f>INDEX(医療費集約!EY:EY,MATCH(A24,医療費集約!EX:EX,0),1)</f>
        <v>1838987500</v>
      </c>
      <c r="E24" s="11">
        <f>INDEX(医療費集約!EZ:EZ,MATCH(A24,医療費集約!EX:EX,0),1)</f>
        <v>820224450</v>
      </c>
      <c r="F24" s="11">
        <f>INDEX(医療費集約!FA:FA,MATCH(A24,医療費集約!EX:EX,0),1)</f>
        <v>590111579</v>
      </c>
      <c r="G24" s="12">
        <f t="shared" si="0"/>
        <v>3249323529</v>
      </c>
      <c r="H24" s="13">
        <f>INDEX(医療費集約!EW:EW,MATCH(A24,医療費集約!EX:EX,0),1)</f>
        <v>1031237</v>
      </c>
      <c r="I24" s="61"/>
      <c r="J24" s="10">
        <v>20</v>
      </c>
      <c r="K24" s="15" t="str">
        <f>INDEX(医療費集約!A:A,MATCH(J24,医療費集約!FC:FC,0),1)</f>
        <v>沖縄市</v>
      </c>
      <c r="L24" s="23">
        <f t="shared" si="1"/>
        <v>12621.8</v>
      </c>
      <c r="M24" s="11">
        <f t="shared" si="2"/>
        <v>7520874490</v>
      </c>
      <c r="N24" s="13">
        <f>INDEX(医療費集約!FB:FB,MATCH(J24,医療費集約!FC:FC,0),1)</f>
        <v>595864</v>
      </c>
      <c r="O24" s="61"/>
      <c r="P24" s="10">
        <v>20</v>
      </c>
      <c r="Q24" s="15" t="str">
        <f>INDEX(医療費集約!A:A,MATCH(P24,医療費集約!FE:FE,0),1)</f>
        <v>北谷町</v>
      </c>
      <c r="R24" s="23">
        <f t="shared" si="3"/>
        <v>2680.6</v>
      </c>
      <c r="S24" s="11">
        <f t="shared" si="4"/>
        <v>681136130</v>
      </c>
      <c r="T24" s="13">
        <f>INDEX(医療費集約!FD:FD,MATCH(P24,医療費集約!FE:FE,0),1)</f>
        <v>254098</v>
      </c>
    </row>
    <row r="25" spans="1:20" ht="18" customHeight="1" x14ac:dyDescent="0.2">
      <c r="A25" s="10">
        <v>21</v>
      </c>
      <c r="B25" s="15" t="str">
        <f>INDEX(医療費集約!A:A,MATCH(A25,医療費集約!EX:EX,0),1)</f>
        <v>豊見城市</v>
      </c>
      <c r="C25" s="23">
        <f>INDEX(医療費集約!EU:EU,MATCH(A25,医療費集約!EX:EX,0),1)</f>
        <v>5208</v>
      </c>
      <c r="D25" s="11">
        <f>INDEX(医療費集約!EY:EY,MATCH(A25,医療費集約!EX:EX,0),1)</f>
        <v>2967747990</v>
      </c>
      <c r="E25" s="11">
        <f>INDEX(医療費集約!EZ:EZ,MATCH(A25,医療費集約!EX:EX,0),1)</f>
        <v>1463809940</v>
      </c>
      <c r="F25" s="11">
        <f>INDEX(医療費集約!FA:FA,MATCH(A25,医療費集約!EX:EX,0),1)</f>
        <v>935761489</v>
      </c>
      <c r="G25" s="12">
        <f t="shared" si="0"/>
        <v>5367319419</v>
      </c>
      <c r="H25" s="13">
        <f>INDEX(医療費集約!EW:EW,MATCH(A25,医療費集約!EX:EX,0),1)</f>
        <v>1030591</v>
      </c>
      <c r="I25" s="61"/>
      <c r="J25" s="10">
        <v>21</v>
      </c>
      <c r="K25" s="15" t="str">
        <f>INDEX(医療費集約!A:A,MATCH(J25,医療費集約!FC:FC,0),1)</f>
        <v>与那国町</v>
      </c>
      <c r="L25" s="23">
        <f t="shared" si="1"/>
        <v>145.30000000000001</v>
      </c>
      <c r="M25" s="11">
        <f t="shared" si="2"/>
        <v>86173420</v>
      </c>
      <c r="N25" s="13">
        <f>INDEX(医療費集約!FB:FB,MATCH(J25,医療費集約!FC:FC,0),1)</f>
        <v>593072</v>
      </c>
      <c r="O25" s="61"/>
      <c r="P25" s="10">
        <v>21</v>
      </c>
      <c r="Q25" s="15" t="str">
        <f>INDEX(医療費集約!A:A,MATCH(P25,医療費集約!FE:FE,0),1)</f>
        <v>宜野座村</v>
      </c>
      <c r="R25" s="23">
        <f t="shared" si="3"/>
        <v>668.5</v>
      </c>
      <c r="S25" s="11">
        <f t="shared" si="4"/>
        <v>169356470</v>
      </c>
      <c r="T25" s="13">
        <f>INDEX(医療費集約!FD:FD,MATCH(P25,医療費集約!FE:FE,0),1)</f>
        <v>253338</v>
      </c>
    </row>
    <row r="26" spans="1:20" ht="18" customHeight="1" x14ac:dyDescent="0.2">
      <c r="A26" s="10">
        <v>22</v>
      </c>
      <c r="B26" s="15" t="str">
        <f>INDEX(医療費集約!A:A,MATCH(A26,医療費集約!EX:EX,0),1)</f>
        <v>座間味村</v>
      </c>
      <c r="C26" s="23">
        <f>INDEX(医療費集約!EU:EU,MATCH(A26,医療費集約!EX:EX,0),1)</f>
        <v>108.8</v>
      </c>
      <c r="D26" s="11">
        <f>INDEX(医療費集約!EY:EY,MATCH(A26,医療費集約!EX:EX,0),1)</f>
        <v>73036600</v>
      </c>
      <c r="E26" s="11">
        <f>INDEX(医療費集約!EZ:EZ,MATCH(A26,医療費集約!EX:EX,0),1)</f>
        <v>25816590</v>
      </c>
      <c r="F26" s="11">
        <f>INDEX(医療費集約!FA:FA,MATCH(A26,医療費集約!EX:EX,0),1)</f>
        <v>12361114</v>
      </c>
      <c r="G26" s="12">
        <f t="shared" si="0"/>
        <v>111214304</v>
      </c>
      <c r="H26" s="13">
        <f>INDEX(医療費集約!EW:EW,MATCH(A26,医療費集約!EX:EX,0),1)</f>
        <v>1022190</v>
      </c>
      <c r="I26" s="61"/>
      <c r="J26" s="10">
        <v>22</v>
      </c>
      <c r="K26" s="15" t="str">
        <f>INDEX(医療費集約!A:A,MATCH(J26,医療費集約!FC:FC,0),1)</f>
        <v>中城村</v>
      </c>
      <c r="L26" s="23">
        <f t="shared" si="1"/>
        <v>1937.4</v>
      </c>
      <c r="M26" s="11">
        <f t="shared" si="2"/>
        <v>1148258550</v>
      </c>
      <c r="N26" s="13">
        <f>INDEX(医療費集約!FB:FB,MATCH(J26,医療費集約!FC:FC,0),1)</f>
        <v>592680</v>
      </c>
      <c r="O26" s="61"/>
      <c r="P26" s="10">
        <v>22</v>
      </c>
      <c r="Q26" s="15" t="str">
        <f>INDEX(医療費集約!A:A,MATCH(P26,医療費集約!FE:FE,0),1)</f>
        <v>うるま市</v>
      </c>
      <c r="R26" s="23">
        <f t="shared" si="3"/>
        <v>12305.6</v>
      </c>
      <c r="S26" s="11">
        <f t="shared" si="4"/>
        <v>3109755090</v>
      </c>
      <c r="T26" s="13">
        <f>INDEX(医療費集約!FD:FD,MATCH(P26,医療費集約!FE:FE,0),1)</f>
        <v>252711</v>
      </c>
    </row>
    <row r="27" spans="1:20" ht="18" customHeight="1" x14ac:dyDescent="0.2">
      <c r="A27" s="10">
        <v>23</v>
      </c>
      <c r="B27" s="15" t="str">
        <f>INDEX(医療費集約!A:A,MATCH(A27,医療費集約!EX:EX,0),1)</f>
        <v>南風原町</v>
      </c>
      <c r="C27" s="23">
        <f>INDEX(医療費集約!EU:EU,MATCH(A27,医療費集約!EX:EX,0),1)</f>
        <v>3201.3</v>
      </c>
      <c r="D27" s="11">
        <f>INDEX(医療費集約!EY:EY,MATCH(A27,医療費集約!EX:EX,0),1)</f>
        <v>1873644220</v>
      </c>
      <c r="E27" s="11">
        <f>INDEX(医療費集約!EZ:EZ,MATCH(A27,医療費集約!EX:EX,0),1)</f>
        <v>843718220</v>
      </c>
      <c r="F27" s="11">
        <f>INDEX(医療費集約!FA:FA,MATCH(A27,医療費集約!EX:EX,0),1)</f>
        <v>553304359</v>
      </c>
      <c r="G27" s="12">
        <f t="shared" si="0"/>
        <v>3270666799</v>
      </c>
      <c r="H27" s="13">
        <f>INDEX(医療費集約!EW:EW,MATCH(A27,医療費集約!EX:EX,0),1)</f>
        <v>1021668</v>
      </c>
      <c r="I27" s="61"/>
      <c r="J27" s="10">
        <v>23</v>
      </c>
      <c r="K27" s="15" t="str">
        <f>INDEX(医療費集約!A:A,MATCH(J27,医療費集約!FC:FC,0),1)</f>
        <v>宜野座村</v>
      </c>
      <c r="L27" s="23">
        <f t="shared" si="1"/>
        <v>668.5</v>
      </c>
      <c r="M27" s="11">
        <f t="shared" si="2"/>
        <v>392008620</v>
      </c>
      <c r="N27" s="13">
        <f>INDEX(医療費集約!FB:FB,MATCH(J27,医療費集約!FC:FC,0),1)</f>
        <v>586400</v>
      </c>
      <c r="O27" s="61"/>
      <c r="P27" s="10">
        <v>23</v>
      </c>
      <c r="Q27" s="15" t="str">
        <f>INDEX(医療費集約!A:A,MATCH(P27,医療費集約!FE:FE,0),1)</f>
        <v>伊江村</v>
      </c>
      <c r="R27" s="23">
        <f t="shared" si="3"/>
        <v>787.2</v>
      </c>
      <c r="S27" s="11">
        <f t="shared" si="4"/>
        <v>198038610</v>
      </c>
      <c r="T27" s="13">
        <f>INDEX(医療費集約!FD:FD,MATCH(P27,医療費集約!FE:FE,0),1)</f>
        <v>251573</v>
      </c>
    </row>
    <row r="28" spans="1:20" ht="18" customHeight="1" x14ac:dyDescent="0.2">
      <c r="A28" s="10">
        <v>24</v>
      </c>
      <c r="B28" s="15" t="str">
        <f>INDEX(医療費集約!A:A,MATCH(A28,医療費集約!EX:EX,0),1)</f>
        <v>八重瀬町</v>
      </c>
      <c r="C28" s="23">
        <f>INDEX(医療費集約!EU:EU,MATCH(A28,医療費集約!EX:EX,0),1)</f>
        <v>3107.6</v>
      </c>
      <c r="D28" s="11">
        <f>INDEX(医療費集約!EY:EY,MATCH(A28,医療費集約!EX:EX,0),1)</f>
        <v>1880698250</v>
      </c>
      <c r="E28" s="11">
        <f>INDEX(医療費集約!EZ:EZ,MATCH(A28,医療費集約!EX:EX,0),1)</f>
        <v>754830290</v>
      </c>
      <c r="F28" s="11">
        <f>INDEX(医療費集約!FA:FA,MATCH(A28,医療費集約!EX:EX,0),1)</f>
        <v>512940239</v>
      </c>
      <c r="G28" s="12">
        <f t="shared" si="0"/>
        <v>3148468779</v>
      </c>
      <c r="H28" s="13">
        <f>INDEX(医療費集約!EW:EW,MATCH(A28,医療費集約!EX:EX,0),1)</f>
        <v>1013151</v>
      </c>
      <c r="I28" s="61"/>
      <c r="J28" s="18">
        <v>24</v>
      </c>
      <c r="K28" s="19" t="str">
        <f>INDEX(医療費集約!A:A,MATCH(J28,医療費集約!FC:FC,0),1)</f>
        <v>沖縄県</v>
      </c>
      <c r="L28" s="24">
        <f t="shared" si="1"/>
        <v>146806.29999999996</v>
      </c>
      <c r="M28" s="20">
        <f t="shared" si="2"/>
        <v>86050406190</v>
      </c>
      <c r="N28" s="22">
        <f>INDEX(医療費集約!FB:FB,MATCH(J28,医療費集約!FC:FC,0),1)</f>
        <v>586149</v>
      </c>
      <c r="O28" s="61"/>
      <c r="P28" s="10">
        <v>24</v>
      </c>
      <c r="Q28" s="15" t="str">
        <f>INDEX(医療費集約!A:A,MATCH(P28,医療費集約!FE:FE,0),1)</f>
        <v>糸満市</v>
      </c>
      <c r="R28" s="23">
        <f t="shared" si="3"/>
        <v>5597.7</v>
      </c>
      <c r="S28" s="11">
        <f t="shared" si="4"/>
        <v>1381548670</v>
      </c>
      <c r="T28" s="13">
        <f>INDEX(医療費集約!FD:FD,MATCH(P28,医療費集約!FE:FE,0),1)</f>
        <v>246806</v>
      </c>
    </row>
    <row r="29" spans="1:20" ht="18" customHeight="1" x14ac:dyDescent="0.2">
      <c r="A29" s="10">
        <v>25</v>
      </c>
      <c r="B29" s="15" t="str">
        <f>INDEX(医療費集約!A:A,MATCH(A29,医療費集約!EX:EX,0),1)</f>
        <v>うるま市</v>
      </c>
      <c r="C29" s="23">
        <f>INDEX(医療費集約!EU:EU,MATCH(A29,医療費集約!EX:EX,0),1)</f>
        <v>12305.6</v>
      </c>
      <c r="D29" s="11">
        <f>INDEX(医療費集約!EY:EY,MATCH(A29,医療費集約!EX:EX,0),1)</f>
        <v>7099300320</v>
      </c>
      <c r="E29" s="11">
        <f>INDEX(医療費集約!EZ:EZ,MATCH(A29,医療費集約!EX:EX,0),1)</f>
        <v>3109755090</v>
      </c>
      <c r="F29" s="11">
        <f>INDEX(医療費集約!FA:FA,MATCH(A29,医療費集約!EX:EX,0),1)</f>
        <v>2216732604</v>
      </c>
      <c r="G29" s="12">
        <f t="shared" si="0"/>
        <v>12425788014</v>
      </c>
      <c r="H29" s="13">
        <f>INDEX(医療費集約!EW:EW,MATCH(A29,医療費集約!EX:EX,0),1)</f>
        <v>1009767</v>
      </c>
      <c r="I29" s="61"/>
      <c r="J29" s="10">
        <v>25</v>
      </c>
      <c r="K29" s="15" t="str">
        <f>INDEX(医療費集約!A:A,MATCH(J29,医療費集約!FC:FC,0),1)</f>
        <v>南風原町</v>
      </c>
      <c r="L29" s="23">
        <f t="shared" si="1"/>
        <v>3201.3</v>
      </c>
      <c r="M29" s="11">
        <f t="shared" si="2"/>
        <v>1873644220</v>
      </c>
      <c r="N29" s="13">
        <f>INDEX(医療費集約!FB:FB,MATCH(J29,医療費集約!FC:FC,0),1)</f>
        <v>585276</v>
      </c>
      <c r="O29" s="61"/>
      <c r="P29" s="10">
        <v>25</v>
      </c>
      <c r="Q29" s="15" t="str">
        <f>INDEX(医療費集約!A:A,MATCH(P29,医療費集約!FE:FE,0),1)</f>
        <v>南城市</v>
      </c>
      <c r="R29" s="23">
        <f t="shared" si="3"/>
        <v>5422.1</v>
      </c>
      <c r="S29" s="11">
        <f t="shared" si="4"/>
        <v>1331997970</v>
      </c>
      <c r="T29" s="13">
        <f>INDEX(医療費集約!FD:FD,MATCH(P29,医療費集約!FE:FE,0),1)</f>
        <v>245661</v>
      </c>
    </row>
    <row r="30" spans="1:20" ht="18" customHeight="1" x14ac:dyDescent="0.2">
      <c r="A30" s="10">
        <v>26</v>
      </c>
      <c r="B30" s="15" t="str">
        <f>INDEX(医療費集約!A:A,MATCH(A30,医療費集約!EX:EX,0),1)</f>
        <v>中城村</v>
      </c>
      <c r="C30" s="23">
        <f>INDEX(医療費集約!EU:EU,MATCH(A30,医療費集約!EX:EX,0),1)</f>
        <v>1937.4</v>
      </c>
      <c r="D30" s="11">
        <f>INDEX(医療費集約!EY:EY,MATCH(A30,医療費集約!EX:EX,0),1)</f>
        <v>1148258550</v>
      </c>
      <c r="E30" s="11">
        <f>INDEX(医療費集約!EZ:EZ,MATCH(A30,医療費集約!EX:EX,0),1)</f>
        <v>453120620</v>
      </c>
      <c r="F30" s="11">
        <f>INDEX(医療費集約!FA:FA,MATCH(A30,医療費集約!EX:EX,0),1)</f>
        <v>352947501</v>
      </c>
      <c r="G30" s="12">
        <f t="shared" si="0"/>
        <v>1954326671</v>
      </c>
      <c r="H30" s="13">
        <f>INDEX(医療費集約!EW:EW,MATCH(A30,医療費集約!EX:EX,0),1)</f>
        <v>1008737</v>
      </c>
      <c r="I30" s="61"/>
      <c r="J30" s="10">
        <v>26</v>
      </c>
      <c r="K30" s="15" t="str">
        <f>INDEX(医療費集約!A:A,MATCH(J30,医療費集約!FC:FC,0),1)</f>
        <v>西原町</v>
      </c>
      <c r="L30" s="23">
        <f t="shared" si="1"/>
        <v>3150.9</v>
      </c>
      <c r="M30" s="11">
        <f t="shared" si="2"/>
        <v>1838987500</v>
      </c>
      <c r="N30" s="13">
        <f>INDEX(医療費集約!FB:FB,MATCH(J30,医療費集約!FC:FC,0),1)</f>
        <v>583639</v>
      </c>
      <c r="O30" s="61"/>
      <c r="P30" s="10">
        <v>26</v>
      </c>
      <c r="Q30" s="15" t="str">
        <f>INDEX(医療費集約!A:A,MATCH(P30,医療費集約!FE:FE,0),1)</f>
        <v>八重瀬町</v>
      </c>
      <c r="R30" s="23">
        <f t="shared" si="3"/>
        <v>3107.6</v>
      </c>
      <c r="S30" s="11">
        <f t="shared" si="4"/>
        <v>754830290</v>
      </c>
      <c r="T30" s="13">
        <f>INDEX(医療費集約!FD:FD,MATCH(P30,医療費集約!FE:FE,0),1)</f>
        <v>242898</v>
      </c>
    </row>
    <row r="31" spans="1:20" ht="18" customHeight="1" x14ac:dyDescent="0.2">
      <c r="A31" s="10">
        <v>27</v>
      </c>
      <c r="B31" s="15" t="str">
        <f>INDEX(医療費集約!A:A,MATCH(A31,医療費集約!EX:EX,0),1)</f>
        <v>南大東村</v>
      </c>
      <c r="C31" s="23">
        <f>INDEX(医療費集約!EU:EU,MATCH(A31,医療費集約!EX:EX,0),1)</f>
        <v>159.4</v>
      </c>
      <c r="D31" s="11">
        <f>INDEX(医療費集約!EY:EY,MATCH(A31,医療費集約!EX:EX,0),1)</f>
        <v>108430560</v>
      </c>
      <c r="E31" s="11">
        <f>INDEX(医療費集約!EZ:EZ,MATCH(A31,医療費集約!EX:EX,0),1)</f>
        <v>35140600</v>
      </c>
      <c r="F31" s="11">
        <f>INDEX(医療費集約!FA:FA,MATCH(A31,医療費集約!EX:EX,0),1)</f>
        <v>16557746</v>
      </c>
      <c r="G31" s="12">
        <f t="shared" si="0"/>
        <v>160128906</v>
      </c>
      <c r="H31" s="13">
        <f>INDEX(医療費集約!EW:EW,MATCH(A31,医療費集約!EX:EX,0),1)</f>
        <v>1004573</v>
      </c>
      <c r="I31" s="61"/>
      <c r="J31" s="10">
        <v>27</v>
      </c>
      <c r="K31" s="15" t="str">
        <f>INDEX(医療費集約!A:A,MATCH(J31,医療費集約!FC:FC,0),1)</f>
        <v>うるま市</v>
      </c>
      <c r="L31" s="23">
        <f t="shared" si="1"/>
        <v>12305.6</v>
      </c>
      <c r="M31" s="11">
        <f t="shared" si="2"/>
        <v>7099300320</v>
      </c>
      <c r="N31" s="13">
        <f>INDEX(医療費集約!FB:FB,MATCH(J31,医療費集約!FC:FC,0),1)</f>
        <v>576916</v>
      </c>
      <c r="O31" s="61"/>
      <c r="P31" s="10">
        <v>27</v>
      </c>
      <c r="Q31" s="15" t="str">
        <f>INDEX(医療費集約!A:A,MATCH(P31,医療費集約!FE:FE,0),1)</f>
        <v>嘉手納町</v>
      </c>
      <c r="R31" s="23">
        <f t="shared" si="3"/>
        <v>1623.4</v>
      </c>
      <c r="S31" s="11">
        <f t="shared" si="4"/>
        <v>391941240</v>
      </c>
      <c r="T31" s="13">
        <f>INDEX(医療費集約!FD:FD,MATCH(P31,医療費集約!FE:FE,0),1)</f>
        <v>241432</v>
      </c>
    </row>
    <row r="32" spans="1:20" ht="18" customHeight="1" x14ac:dyDescent="0.2">
      <c r="A32" s="10">
        <v>28</v>
      </c>
      <c r="B32" s="15" t="str">
        <f>INDEX(医療費集約!A:A,MATCH(A32,医療費集約!EX:EX,0),1)</f>
        <v>竹富町</v>
      </c>
      <c r="C32" s="23">
        <f>INDEX(医療費集約!EU:EU,MATCH(A32,医療費集約!EX:EX,0),1)</f>
        <v>478.5</v>
      </c>
      <c r="D32" s="11">
        <f>INDEX(医療費集約!EY:EY,MATCH(A32,医療費集約!EX:EX,0),1)</f>
        <v>302305300</v>
      </c>
      <c r="E32" s="11">
        <f>INDEX(医療費集約!EZ:EZ,MATCH(A32,医療費集約!EX:EX,0),1)</f>
        <v>109753860</v>
      </c>
      <c r="F32" s="11">
        <f>INDEX(医療費集約!FA:FA,MATCH(A32,医療費集約!EX:EX,0),1)</f>
        <v>66776596</v>
      </c>
      <c r="G32" s="12">
        <f t="shared" si="0"/>
        <v>478835756</v>
      </c>
      <c r="H32" s="13">
        <f>INDEX(医療費集約!EW:EW,MATCH(A32,医療費集約!EX:EX,0),1)</f>
        <v>1000702</v>
      </c>
      <c r="J32" s="10">
        <v>28</v>
      </c>
      <c r="K32" s="15" t="str">
        <f>INDEX(医療費集約!A:A,MATCH(J32,医療費集約!FC:FC,0),1)</f>
        <v>久米島町</v>
      </c>
      <c r="L32" s="23">
        <f t="shared" si="1"/>
        <v>1196.0999999999999</v>
      </c>
      <c r="M32" s="11">
        <f t="shared" si="2"/>
        <v>685423980</v>
      </c>
      <c r="N32" s="13">
        <f>INDEX(医療費集約!FB:FB,MATCH(J32,医療費集約!FC:FC,0),1)</f>
        <v>573049</v>
      </c>
      <c r="P32" s="10">
        <v>28</v>
      </c>
      <c r="Q32" s="15" t="str">
        <f>INDEX(医療費集約!A:A,MATCH(P32,医療費集約!FE:FE,0),1)</f>
        <v>北中城村</v>
      </c>
      <c r="R32" s="23">
        <f t="shared" si="3"/>
        <v>1879.7</v>
      </c>
      <c r="S32" s="11">
        <f t="shared" si="4"/>
        <v>451910850</v>
      </c>
      <c r="T32" s="13">
        <f>INDEX(医療費集約!FD:FD,MATCH(P32,医療費集約!FE:FE,0),1)</f>
        <v>240416</v>
      </c>
    </row>
    <row r="33" spans="1:20" ht="18" customHeight="1" x14ac:dyDescent="0.2">
      <c r="A33" s="10">
        <v>29</v>
      </c>
      <c r="B33" s="15" t="str">
        <f>INDEX(医療費集約!A:A,MATCH(A33,医療費集約!EX:EX,0),1)</f>
        <v>伊江村</v>
      </c>
      <c r="C33" s="23">
        <f>INDEX(医療費集約!EU:EU,MATCH(A33,医療費集約!EX:EX,0),1)</f>
        <v>787.2</v>
      </c>
      <c r="D33" s="11">
        <f>INDEX(医療費集約!EY:EY,MATCH(A33,医療費集約!EX:EX,0),1)</f>
        <v>418446800</v>
      </c>
      <c r="E33" s="11">
        <f>INDEX(医療費集約!EZ:EZ,MATCH(A33,医療費集約!EX:EX,0),1)</f>
        <v>198038610</v>
      </c>
      <c r="F33" s="11">
        <f>INDEX(医療費集約!FA:FA,MATCH(A33,医療費集約!EX:EX,0),1)</f>
        <v>167591872</v>
      </c>
      <c r="G33" s="12">
        <f t="shared" si="0"/>
        <v>784077282</v>
      </c>
      <c r="H33" s="13">
        <f>INDEX(医療費集約!EW:EW,MATCH(A33,医療費集約!EX:EX,0),1)</f>
        <v>996033</v>
      </c>
      <c r="J33" s="10">
        <v>29</v>
      </c>
      <c r="K33" s="15" t="str">
        <f>INDEX(医療費集約!A:A,MATCH(J33,医療費集約!FC:FC,0),1)</f>
        <v>豊見城市</v>
      </c>
      <c r="L33" s="23">
        <f t="shared" si="1"/>
        <v>5208</v>
      </c>
      <c r="M33" s="11">
        <f t="shared" si="2"/>
        <v>2967747990</v>
      </c>
      <c r="N33" s="13">
        <f>INDEX(医療費集約!FB:FB,MATCH(J33,医療費集約!FC:FC,0),1)</f>
        <v>569844</v>
      </c>
      <c r="P33" s="10">
        <v>29</v>
      </c>
      <c r="Q33" s="15" t="str">
        <f>INDEX(医療費集約!A:A,MATCH(P33,医療費集約!FE:FE,0),1)</f>
        <v>座間味村</v>
      </c>
      <c r="R33" s="23">
        <f t="shared" si="3"/>
        <v>108.8</v>
      </c>
      <c r="S33" s="11">
        <f t="shared" si="4"/>
        <v>25816590</v>
      </c>
      <c r="T33" s="13">
        <f>INDEX(医療費集約!FD:FD,MATCH(P33,医療費集約!FE:FE,0),1)</f>
        <v>237285</v>
      </c>
    </row>
    <row r="34" spans="1:20" ht="18" customHeight="1" x14ac:dyDescent="0.2">
      <c r="A34" s="10">
        <v>30</v>
      </c>
      <c r="B34" s="15" t="str">
        <f>INDEX(医療費集約!A:A,MATCH(A34,医療費集約!EX:EX,0),1)</f>
        <v>石垣市</v>
      </c>
      <c r="C34" s="23">
        <f>INDEX(医療費集約!EU:EU,MATCH(A34,医療費集約!EX:EX,0),1)</f>
        <v>4651.3</v>
      </c>
      <c r="D34" s="11">
        <f>INDEX(医療費集約!EY:EY,MATCH(A34,医療費集約!EX:EX,0),1)</f>
        <v>2476380340</v>
      </c>
      <c r="E34" s="11">
        <f>INDEX(医療費集約!EZ:EZ,MATCH(A34,医療費集約!EX:EX,0),1)</f>
        <v>1234151190</v>
      </c>
      <c r="F34" s="11">
        <f>INDEX(医療費集約!FA:FA,MATCH(A34,医療費集約!EX:EX,0),1)</f>
        <v>904343296</v>
      </c>
      <c r="G34" s="12">
        <f t="shared" si="0"/>
        <v>4614874826</v>
      </c>
      <c r="H34" s="13">
        <f>INDEX(医療費集約!EW:EW,MATCH(A34,医療費集約!EX:EX,0),1)</f>
        <v>992169</v>
      </c>
      <c r="J34" s="10">
        <v>30</v>
      </c>
      <c r="K34" s="15" t="str">
        <f>INDEX(医療費集約!A:A,MATCH(J34,医療費集約!FC:FC,0),1)</f>
        <v>嘉手納町</v>
      </c>
      <c r="L34" s="23">
        <f t="shared" si="1"/>
        <v>1623.4</v>
      </c>
      <c r="M34" s="11">
        <f t="shared" si="2"/>
        <v>923017380</v>
      </c>
      <c r="N34" s="13">
        <f>INDEX(医療費集約!FB:FB,MATCH(J34,医療費集約!FC:FC,0),1)</f>
        <v>568571</v>
      </c>
      <c r="P34" s="10">
        <v>30</v>
      </c>
      <c r="Q34" s="15" t="str">
        <f>INDEX(医療費集約!A:A,MATCH(P34,医療費集約!FE:FE,0),1)</f>
        <v>中城村</v>
      </c>
      <c r="R34" s="23">
        <f t="shared" si="3"/>
        <v>1937.4</v>
      </c>
      <c r="S34" s="11">
        <f t="shared" si="4"/>
        <v>453120620</v>
      </c>
      <c r="T34" s="13">
        <f>INDEX(医療費集約!FD:FD,MATCH(P34,医療費集約!FE:FE,0),1)</f>
        <v>233881</v>
      </c>
    </row>
    <row r="35" spans="1:20" ht="18" customHeight="1" x14ac:dyDescent="0.2">
      <c r="A35" s="10">
        <v>31</v>
      </c>
      <c r="B35" s="15" t="str">
        <f>INDEX(医療費集約!A:A,MATCH(A35,医療費集約!EX:EX,0),1)</f>
        <v>渡名喜村</v>
      </c>
      <c r="C35" s="23">
        <f>INDEX(医療費集約!EU:EU,MATCH(A35,医療費集約!EX:EX,0),1)</f>
        <v>87.5</v>
      </c>
      <c r="D35" s="11">
        <f>INDEX(医療費集約!EY:EY,MATCH(A35,医療費集約!EX:EX,0),1)</f>
        <v>56302800</v>
      </c>
      <c r="E35" s="11">
        <f>INDEX(医療費集約!EZ:EZ,MATCH(A35,医療費集約!EX:EX,0),1)</f>
        <v>20436350</v>
      </c>
      <c r="F35" s="11">
        <f>INDEX(医療費集約!FA:FA,MATCH(A35,医療費集約!EX:EX,0),1)</f>
        <v>8955440</v>
      </c>
      <c r="G35" s="12">
        <f t="shared" si="0"/>
        <v>85694590</v>
      </c>
      <c r="H35" s="13">
        <f>INDEX(医療費集約!EW:EW,MATCH(A35,医療費集約!EX:EX,0),1)</f>
        <v>979367</v>
      </c>
      <c r="J35" s="10">
        <v>31</v>
      </c>
      <c r="K35" s="15" t="str">
        <f>INDEX(医療費集約!A:A,MATCH(J35,医療費集約!FC:FC,0),1)</f>
        <v>金武町</v>
      </c>
      <c r="L35" s="23">
        <f t="shared" si="1"/>
        <v>1482.1</v>
      </c>
      <c r="M35" s="11">
        <f t="shared" si="2"/>
        <v>838219590</v>
      </c>
      <c r="N35" s="13">
        <f>INDEX(医療費集約!FB:FB,MATCH(J35,医療費集約!FC:FC,0),1)</f>
        <v>565562</v>
      </c>
      <c r="P35" s="10">
        <v>31</v>
      </c>
      <c r="Q35" s="15" t="str">
        <f>INDEX(医療費集約!A:A,MATCH(P35,医療費集約!FE:FE,0),1)</f>
        <v>渡名喜村</v>
      </c>
      <c r="R35" s="23">
        <f t="shared" si="3"/>
        <v>87.5</v>
      </c>
      <c r="S35" s="11">
        <f t="shared" si="4"/>
        <v>20436350</v>
      </c>
      <c r="T35" s="13">
        <f>INDEX(医療費集約!FD:FD,MATCH(P35,医療費集約!FE:FE,0),1)</f>
        <v>233558</v>
      </c>
    </row>
    <row r="36" spans="1:20" ht="18" customHeight="1" x14ac:dyDescent="0.2">
      <c r="A36" s="10">
        <v>32</v>
      </c>
      <c r="B36" s="15" t="str">
        <f>INDEX(医療費集約!A:A,MATCH(A36,医療費集約!EX:EX,0),1)</f>
        <v>嘉手納町</v>
      </c>
      <c r="C36" s="23">
        <f>INDEX(医療費集約!EU:EU,MATCH(A36,医療費集約!EX:EX,0),1)</f>
        <v>1623.4</v>
      </c>
      <c r="D36" s="11">
        <f>INDEX(医療費集約!EY:EY,MATCH(A36,医療費集約!EX:EX,0),1)</f>
        <v>923017380</v>
      </c>
      <c r="E36" s="11">
        <f>INDEX(医療費集約!EZ:EZ,MATCH(A36,医療費集約!EX:EX,0),1)</f>
        <v>391941240</v>
      </c>
      <c r="F36" s="11">
        <f>INDEX(医療費集約!FA:FA,MATCH(A36,医療費集約!EX:EX,0),1)</f>
        <v>268297066</v>
      </c>
      <c r="G36" s="12">
        <f t="shared" si="0"/>
        <v>1583255686</v>
      </c>
      <c r="H36" s="13">
        <f>INDEX(医療費集約!EW:EW,MATCH(A36,医療費集約!EX:EX,0),1)</f>
        <v>975271</v>
      </c>
      <c r="J36" s="10">
        <v>32</v>
      </c>
      <c r="K36" s="15" t="str">
        <f>INDEX(医療費集約!A:A,MATCH(J36,医療費集約!FC:FC,0),1)</f>
        <v>浦添市</v>
      </c>
      <c r="L36" s="23">
        <f t="shared" si="1"/>
        <v>9946.4</v>
      </c>
      <c r="M36" s="11">
        <f t="shared" si="2"/>
        <v>5586992830</v>
      </c>
      <c r="N36" s="13">
        <f>INDEX(医療費集約!FB:FB,MATCH(J36,医療費集約!FC:FC,0),1)</f>
        <v>561710</v>
      </c>
      <c r="P36" s="10">
        <v>32</v>
      </c>
      <c r="Q36" s="15" t="str">
        <f>INDEX(医療費集約!A:A,MATCH(P36,医療費集約!FE:FE,0),1)</f>
        <v>多良間村</v>
      </c>
      <c r="R36" s="23">
        <f t="shared" si="3"/>
        <v>163.5</v>
      </c>
      <c r="S36" s="11">
        <f t="shared" si="4"/>
        <v>37724020</v>
      </c>
      <c r="T36" s="13">
        <f>INDEX(医療費集約!FD:FD,MATCH(P36,医療費集約!FE:FE,0),1)</f>
        <v>230728</v>
      </c>
    </row>
    <row r="37" spans="1:20" ht="18" customHeight="1" x14ac:dyDescent="0.2">
      <c r="A37" s="10">
        <v>33</v>
      </c>
      <c r="B37" s="15" t="str">
        <f>INDEX(医療費集約!A:A,MATCH(A37,医療費集約!EX:EX,0),1)</f>
        <v>伊平屋村</v>
      </c>
      <c r="C37" s="23">
        <f>INDEX(医療費集約!EU:EU,MATCH(A37,医療費集約!EX:EX,0),1)</f>
        <v>178.3</v>
      </c>
      <c r="D37" s="11">
        <f>INDEX(医療費集約!EY:EY,MATCH(A37,医療費集約!EX:EX,0),1)</f>
        <v>119597490</v>
      </c>
      <c r="E37" s="11">
        <f>INDEX(医療費集約!EZ:EZ,MATCH(A37,医療費集約!EX:EX,0),1)</f>
        <v>37248790</v>
      </c>
      <c r="F37" s="11">
        <f>INDEX(医療費集約!FA:FA,MATCH(A37,医療費集約!EX:EX,0),1)</f>
        <v>15206482</v>
      </c>
      <c r="G37" s="12">
        <f t="shared" si="0"/>
        <v>172052762</v>
      </c>
      <c r="H37" s="13">
        <f>INDEX(医療費集約!EW:EW,MATCH(A37,医療費集約!EX:EX,0),1)</f>
        <v>964962</v>
      </c>
      <c r="J37" s="10">
        <v>33</v>
      </c>
      <c r="K37" s="15" t="str">
        <f>INDEX(医療費集約!A:A,MATCH(J37,医療費集約!FC:FC,0),1)</f>
        <v>国頭村</v>
      </c>
      <c r="L37" s="23">
        <f t="shared" si="1"/>
        <v>805.3</v>
      </c>
      <c r="M37" s="11">
        <f t="shared" si="2"/>
        <v>448694840</v>
      </c>
      <c r="N37" s="13">
        <f>INDEX(医療費集約!FB:FB,MATCH(J37,医療費集約!FC:FC,0),1)</f>
        <v>557177</v>
      </c>
      <c r="P37" s="10">
        <v>33</v>
      </c>
      <c r="Q37" s="15" t="str">
        <f>INDEX(医療費集約!A:A,MATCH(P37,医療費集約!FE:FE,0),1)</f>
        <v>竹富町</v>
      </c>
      <c r="R37" s="23">
        <f t="shared" si="3"/>
        <v>478.5</v>
      </c>
      <c r="S37" s="11">
        <f t="shared" si="4"/>
        <v>109753860</v>
      </c>
      <c r="T37" s="13">
        <f>INDEX(医療費集約!FD:FD,MATCH(P37,医療費集約!FE:FE,0),1)</f>
        <v>229371</v>
      </c>
    </row>
    <row r="38" spans="1:20" ht="18" customHeight="1" x14ac:dyDescent="0.2">
      <c r="A38" s="10">
        <v>34</v>
      </c>
      <c r="B38" s="15" t="str">
        <f>INDEX(医療費集約!A:A,MATCH(A38,医療費集約!EX:EX,0),1)</f>
        <v>国頭村</v>
      </c>
      <c r="C38" s="23">
        <f>INDEX(医療費集約!EU:EU,MATCH(A38,医療費集約!EX:EX,0),1)</f>
        <v>805.3</v>
      </c>
      <c r="D38" s="11">
        <f>INDEX(医療費集約!EY:EY,MATCH(A38,医療費集約!EX:EX,0),1)</f>
        <v>448694840</v>
      </c>
      <c r="E38" s="11">
        <f>INDEX(医療費集約!EZ:EZ,MATCH(A38,医療費集約!EX:EX,0),1)</f>
        <v>164024170</v>
      </c>
      <c r="F38" s="11">
        <f>INDEX(医療費集約!FA:FA,MATCH(A38,医療費集約!EX:EX,0),1)</f>
        <v>156838592</v>
      </c>
      <c r="G38" s="12">
        <f t="shared" si="0"/>
        <v>769557602</v>
      </c>
      <c r="H38" s="13">
        <f>INDEX(医療費集約!EW:EW,MATCH(A38,医療費集約!EX:EX,0),1)</f>
        <v>955616</v>
      </c>
      <c r="J38" s="10">
        <v>34</v>
      </c>
      <c r="K38" s="15" t="str">
        <f>INDEX(医療費集約!A:A,MATCH(J38,医療費集約!FC:FC,0),1)</f>
        <v>多良間村</v>
      </c>
      <c r="L38" s="23">
        <f t="shared" si="1"/>
        <v>163.5</v>
      </c>
      <c r="M38" s="11">
        <f t="shared" si="2"/>
        <v>90820480</v>
      </c>
      <c r="N38" s="13">
        <f>INDEX(医療費集約!FB:FB,MATCH(J38,医療費集約!FC:FC,0),1)</f>
        <v>555477</v>
      </c>
      <c r="P38" s="10">
        <v>34</v>
      </c>
      <c r="Q38" s="15" t="str">
        <f>INDEX(医療費集約!A:A,MATCH(P38,医療費集約!FE:FE,0),1)</f>
        <v>伊是名村</v>
      </c>
      <c r="R38" s="23">
        <f t="shared" si="3"/>
        <v>220.8</v>
      </c>
      <c r="S38" s="11">
        <f t="shared" si="4"/>
        <v>49216690</v>
      </c>
      <c r="T38" s="13">
        <f>INDEX(医療費集約!FD:FD,MATCH(P38,医療費集約!FE:FE,0),1)</f>
        <v>222902</v>
      </c>
    </row>
    <row r="39" spans="1:20" ht="18" customHeight="1" x14ac:dyDescent="0.2">
      <c r="A39" s="10">
        <v>35</v>
      </c>
      <c r="B39" s="15" t="str">
        <f>INDEX(医療費集約!A:A,MATCH(A39,医療費集約!EX:EX,0),1)</f>
        <v>北中城村</v>
      </c>
      <c r="C39" s="23">
        <f>INDEX(医療費集約!EU:EU,MATCH(A39,医療費集約!EX:EX,0),1)</f>
        <v>1879.7</v>
      </c>
      <c r="D39" s="11">
        <f>INDEX(医療費集約!EY:EY,MATCH(A39,医療費集約!EX:EX,0),1)</f>
        <v>1025925940</v>
      </c>
      <c r="E39" s="11">
        <f>INDEX(医療費集約!EZ:EZ,MATCH(A39,医療費集約!EX:EX,0),1)</f>
        <v>451910850</v>
      </c>
      <c r="F39" s="11">
        <f>INDEX(医療費集約!FA:FA,MATCH(A39,医療費集約!EX:EX,0),1)</f>
        <v>292004968</v>
      </c>
      <c r="G39" s="12">
        <f t="shared" si="0"/>
        <v>1769841758</v>
      </c>
      <c r="H39" s="13">
        <f>INDEX(医療費集約!EW:EW,MATCH(A39,医療費集約!EX:EX,0),1)</f>
        <v>941555</v>
      </c>
      <c r="J39" s="10">
        <v>35</v>
      </c>
      <c r="K39" s="15" t="str">
        <f>INDEX(医療費集約!A:A,MATCH(J39,医療費集約!FC:FC,0),1)</f>
        <v>北中城村</v>
      </c>
      <c r="L39" s="23">
        <f t="shared" si="1"/>
        <v>1879.7</v>
      </c>
      <c r="M39" s="11">
        <f t="shared" si="2"/>
        <v>1025925940</v>
      </c>
      <c r="N39" s="13">
        <f>INDEX(医療費集約!FB:FB,MATCH(J39,医療費集約!FC:FC,0),1)</f>
        <v>545792</v>
      </c>
      <c r="P39" s="10">
        <v>35</v>
      </c>
      <c r="Q39" s="15" t="str">
        <f>INDEX(医療費集約!A:A,MATCH(P39,医療費集約!FE:FE,0),1)</f>
        <v>南大東村</v>
      </c>
      <c r="R39" s="23">
        <f t="shared" si="3"/>
        <v>159.4</v>
      </c>
      <c r="S39" s="11">
        <f t="shared" si="4"/>
        <v>35140600</v>
      </c>
      <c r="T39" s="13">
        <f>INDEX(医療費集約!FD:FD,MATCH(P39,医療費集約!FE:FE,0),1)</f>
        <v>220455</v>
      </c>
    </row>
    <row r="40" spans="1:20" ht="18" customHeight="1" x14ac:dyDescent="0.2">
      <c r="A40" s="10">
        <v>36</v>
      </c>
      <c r="B40" s="15" t="str">
        <f>INDEX(医療費集約!A:A,MATCH(A40,医療費集約!EX:EX,0),1)</f>
        <v>恩納村</v>
      </c>
      <c r="C40" s="23">
        <f>INDEX(医療費集約!EU:EU,MATCH(A40,医療費集約!EX:EX,0),1)</f>
        <v>1253.8</v>
      </c>
      <c r="D40" s="11">
        <f>INDEX(医療費集約!EY:EY,MATCH(A40,医療費集約!EX:EX,0),1)</f>
        <v>651838090</v>
      </c>
      <c r="E40" s="11">
        <f>INDEX(医療費集約!EZ:EZ,MATCH(A40,医療費集約!EX:EX,0),1)</f>
        <v>275521420</v>
      </c>
      <c r="F40" s="11">
        <f>INDEX(医療費集約!FA:FA,MATCH(A40,医療費集約!EX:EX,0),1)</f>
        <v>251422221</v>
      </c>
      <c r="G40" s="12">
        <f t="shared" si="0"/>
        <v>1178781731</v>
      </c>
      <c r="H40" s="13">
        <f>INDEX(医療費集約!EW:EW,MATCH(A40,医療費集約!EX:EX,0),1)</f>
        <v>940167</v>
      </c>
      <c r="J40" s="10">
        <v>36</v>
      </c>
      <c r="K40" s="15" t="str">
        <f>INDEX(医療費集約!A:A,MATCH(J40,医療費集約!FC:FC,0),1)</f>
        <v>石垣市</v>
      </c>
      <c r="L40" s="23">
        <f t="shared" si="1"/>
        <v>4651.3</v>
      </c>
      <c r="M40" s="11">
        <f t="shared" si="2"/>
        <v>2476380340</v>
      </c>
      <c r="N40" s="13">
        <f>INDEX(医療費集約!FB:FB,MATCH(J40,医療費集約!FC:FC,0),1)</f>
        <v>532406</v>
      </c>
      <c r="P40" s="10">
        <v>36</v>
      </c>
      <c r="Q40" s="15" t="str">
        <f>INDEX(医療費集約!A:A,MATCH(P40,医療費集約!FE:FE,0),1)</f>
        <v>恩納村</v>
      </c>
      <c r="R40" s="23">
        <f t="shared" si="3"/>
        <v>1253.8</v>
      </c>
      <c r="S40" s="11">
        <f t="shared" si="4"/>
        <v>275521420</v>
      </c>
      <c r="T40" s="13">
        <f>INDEX(医療費集約!FD:FD,MATCH(P40,医療費集約!FE:FE,0),1)</f>
        <v>219749</v>
      </c>
    </row>
    <row r="41" spans="1:20" ht="18" customHeight="1" x14ac:dyDescent="0.2">
      <c r="A41" s="10">
        <v>37</v>
      </c>
      <c r="B41" s="15" t="str">
        <f>INDEX(医療費集約!A:A,MATCH(A41,医療費集約!EX:EX,0),1)</f>
        <v>久米島町</v>
      </c>
      <c r="C41" s="23">
        <f>INDEX(医療費集約!EU:EU,MATCH(A41,医療費集約!EX:EX,0),1)</f>
        <v>1196.0999999999999</v>
      </c>
      <c r="D41" s="11">
        <f>INDEX(医療費集約!EY:EY,MATCH(A41,医療費集約!EX:EX,0),1)</f>
        <v>685423980</v>
      </c>
      <c r="E41" s="11">
        <f>INDEX(医療費集約!EZ:EZ,MATCH(A41,医療費集約!EX:EX,0),1)</f>
        <v>229025320</v>
      </c>
      <c r="F41" s="11">
        <f>INDEX(医療費集約!FA:FA,MATCH(A41,医療費集約!EX:EX,0),1)</f>
        <v>202181240</v>
      </c>
      <c r="G41" s="12">
        <f t="shared" si="0"/>
        <v>1116630540</v>
      </c>
      <c r="H41" s="13">
        <f>INDEX(医療費集約!EW:EW,MATCH(A41,医療費集約!EX:EX,0),1)</f>
        <v>933560</v>
      </c>
      <c r="J41" s="10">
        <v>37</v>
      </c>
      <c r="K41" s="15" t="str">
        <f>INDEX(医療費集約!A:A,MATCH(J41,医療費集約!FC:FC,0),1)</f>
        <v>伊江村</v>
      </c>
      <c r="L41" s="23">
        <f t="shared" si="1"/>
        <v>787.2</v>
      </c>
      <c r="M41" s="11">
        <f t="shared" si="2"/>
        <v>418446800</v>
      </c>
      <c r="N41" s="13">
        <f>INDEX(医療費集約!FB:FB,MATCH(J41,医療費集約!FC:FC,0),1)</f>
        <v>531564</v>
      </c>
      <c r="P41" s="10">
        <v>37</v>
      </c>
      <c r="Q41" s="15" t="str">
        <f>INDEX(医療費集約!A:A,MATCH(P41,医療費集約!FE:FE,0),1)</f>
        <v>伊平屋村</v>
      </c>
      <c r="R41" s="23">
        <f t="shared" si="3"/>
        <v>178.3</v>
      </c>
      <c r="S41" s="11">
        <f t="shared" si="4"/>
        <v>37248790</v>
      </c>
      <c r="T41" s="13">
        <f>INDEX(医療費集約!FD:FD,MATCH(P41,医療費集約!FE:FE,0),1)</f>
        <v>208911</v>
      </c>
    </row>
    <row r="42" spans="1:20" ht="18" customHeight="1" x14ac:dyDescent="0.2">
      <c r="A42" s="10">
        <v>38</v>
      </c>
      <c r="B42" s="15" t="str">
        <f>INDEX(医療費集約!A:A,MATCH(A42,医療費集約!EX:EX,0),1)</f>
        <v>読谷村</v>
      </c>
      <c r="C42" s="23">
        <f>INDEX(医療費集約!EU:EU,MATCH(A42,医療費集約!EX:EX,0),1)</f>
        <v>4222.8</v>
      </c>
      <c r="D42" s="11">
        <f>INDEX(医療費集約!EY:EY,MATCH(A42,医療費集約!EX:EX,0),1)</f>
        <v>2162505560</v>
      </c>
      <c r="E42" s="11">
        <f>INDEX(医療費集約!EZ:EZ,MATCH(A42,医療費集約!EX:EX,0),1)</f>
        <v>1086204640</v>
      </c>
      <c r="F42" s="11">
        <f>INDEX(医療費集約!FA:FA,MATCH(A42,医療費集約!EX:EX,0),1)</f>
        <v>689689163</v>
      </c>
      <c r="G42" s="12">
        <f t="shared" si="0"/>
        <v>3938399363</v>
      </c>
      <c r="H42" s="13">
        <f>INDEX(医療費集約!EW:EW,MATCH(A42,医療費集約!EX:EX,0),1)</f>
        <v>932651</v>
      </c>
      <c r="J42" s="10">
        <v>38</v>
      </c>
      <c r="K42" s="15" t="str">
        <f>INDEX(医療費集約!A:A,MATCH(J42,医療費集約!FC:FC,0),1)</f>
        <v>恩納村</v>
      </c>
      <c r="L42" s="23">
        <f t="shared" si="1"/>
        <v>1253.8</v>
      </c>
      <c r="M42" s="11">
        <f t="shared" si="2"/>
        <v>651838090</v>
      </c>
      <c r="N42" s="13">
        <f>INDEX(医療費集約!FB:FB,MATCH(J42,医療費集約!FC:FC,0),1)</f>
        <v>519890</v>
      </c>
      <c r="P42" s="10">
        <v>38</v>
      </c>
      <c r="Q42" s="15" t="str">
        <f>INDEX(医療費集約!A:A,MATCH(P42,医療費集約!FE:FE,0),1)</f>
        <v>国頭村</v>
      </c>
      <c r="R42" s="23">
        <f t="shared" si="3"/>
        <v>805.3</v>
      </c>
      <c r="S42" s="11">
        <f t="shared" si="4"/>
        <v>164024170</v>
      </c>
      <c r="T42" s="13">
        <f>INDEX(医療費集約!FD:FD,MATCH(P42,医療費集約!FE:FE,0),1)</f>
        <v>203681</v>
      </c>
    </row>
    <row r="43" spans="1:20" ht="18" customHeight="1" x14ac:dyDescent="0.2">
      <c r="A43" s="10">
        <v>39</v>
      </c>
      <c r="B43" s="15" t="str">
        <f>INDEX(医療費集約!A:A,MATCH(A43,医療費集約!EX:EX,0),1)</f>
        <v>北谷町</v>
      </c>
      <c r="C43" s="23">
        <f>INDEX(医療費集約!EU:EU,MATCH(A43,医療費集約!EX:EX,0),1)</f>
        <v>2680.6</v>
      </c>
      <c r="D43" s="11">
        <f>INDEX(医療費集約!EY:EY,MATCH(A43,医療費集約!EX:EX,0),1)</f>
        <v>1370103970</v>
      </c>
      <c r="E43" s="11">
        <f>INDEX(医療費集約!EZ:EZ,MATCH(A43,医療費集約!EX:EX,0),1)</f>
        <v>681136130</v>
      </c>
      <c r="F43" s="11">
        <f>INDEX(医療費集約!FA:FA,MATCH(A43,医療費集約!EX:EX,0),1)</f>
        <v>434141297</v>
      </c>
      <c r="G43" s="12">
        <f t="shared" si="0"/>
        <v>2485381397</v>
      </c>
      <c r="H43" s="13">
        <f>INDEX(医療費集約!EW:EW,MATCH(A43,医療費集約!EX:EX,0),1)</f>
        <v>927174</v>
      </c>
      <c r="J43" s="10">
        <v>39</v>
      </c>
      <c r="K43" s="15" t="str">
        <f>INDEX(医療費集約!A:A,MATCH(J43,医療費集約!FC:FC,0),1)</f>
        <v>読谷村</v>
      </c>
      <c r="L43" s="23">
        <f t="shared" si="1"/>
        <v>4222.8</v>
      </c>
      <c r="M43" s="11">
        <f t="shared" si="2"/>
        <v>2162505560</v>
      </c>
      <c r="N43" s="13">
        <f>INDEX(医療費集約!FB:FB,MATCH(J43,医療費集約!FC:FC,0),1)</f>
        <v>512102</v>
      </c>
      <c r="P43" s="10">
        <v>39</v>
      </c>
      <c r="Q43" s="15" t="str">
        <f>INDEX(医療費集約!A:A,MATCH(P43,医療費集約!FE:FE,0),1)</f>
        <v>渡嘉敷村</v>
      </c>
      <c r="R43" s="23">
        <f t="shared" si="3"/>
        <v>82.8</v>
      </c>
      <c r="S43" s="11">
        <f t="shared" si="4"/>
        <v>16643340</v>
      </c>
      <c r="T43" s="13">
        <f>INDEX(医療費集約!FD:FD,MATCH(P43,医療費集約!FE:FE,0),1)</f>
        <v>201007</v>
      </c>
    </row>
    <row r="44" spans="1:20" ht="18" customHeight="1" x14ac:dyDescent="0.2">
      <c r="A44" s="10">
        <v>40</v>
      </c>
      <c r="B44" s="15" t="str">
        <f>INDEX(医療費集約!A:A,MATCH(A44,医療費集約!EX:EX,0),1)</f>
        <v>多良間村</v>
      </c>
      <c r="C44" s="23">
        <f>INDEX(医療費集約!EU:EU,MATCH(A44,医療費集約!EX:EX,0),1)</f>
        <v>163.5</v>
      </c>
      <c r="D44" s="11">
        <f>INDEX(医療費集約!EY:EY,MATCH(A44,医療費集約!EX:EX,0),1)</f>
        <v>90820480</v>
      </c>
      <c r="E44" s="11">
        <f>INDEX(医療費集約!EZ:EZ,MATCH(A44,医療費集約!EX:EX,0),1)</f>
        <v>37724020</v>
      </c>
      <c r="F44" s="11">
        <f>INDEX(医療費集約!FA:FA,MATCH(A44,医療費集約!EX:EX,0),1)</f>
        <v>16137541</v>
      </c>
      <c r="G44" s="12">
        <f t="shared" si="0"/>
        <v>144682041</v>
      </c>
      <c r="H44" s="13">
        <f>INDEX(医療費集約!EW:EW,MATCH(A44,医療費集約!EX:EX,0),1)</f>
        <v>884905</v>
      </c>
      <c r="J44" s="10">
        <v>40</v>
      </c>
      <c r="K44" s="15" t="str">
        <f>INDEX(医療費集約!A:A,MATCH(J44,医療費集約!FC:FC,0),1)</f>
        <v>北谷町</v>
      </c>
      <c r="L44" s="23">
        <f t="shared" si="1"/>
        <v>2680.6</v>
      </c>
      <c r="M44" s="11">
        <f t="shared" si="2"/>
        <v>1370103970</v>
      </c>
      <c r="N44" s="13">
        <f>INDEX(医療費集約!FB:FB,MATCH(J44,医療費集約!FC:FC,0),1)</f>
        <v>511118</v>
      </c>
      <c r="P44" s="10">
        <v>40</v>
      </c>
      <c r="Q44" s="15" t="str">
        <f>INDEX(医療費集約!A:A,MATCH(P44,医療費集約!FE:FE,0),1)</f>
        <v>大宜味村</v>
      </c>
      <c r="R44" s="23">
        <f t="shared" si="3"/>
        <v>571.29999999999995</v>
      </c>
      <c r="S44" s="11">
        <f t="shared" si="4"/>
        <v>111153770</v>
      </c>
      <c r="T44" s="13">
        <f>INDEX(医療費集約!FD:FD,MATCH(P44,医療費集約!FE:FE,0),1)</f>
        <v>194563</v>
      </c>
    </row>
    <row r="45" spans="1:20" ht="18" customHeight="1" x14ac:dyDescent="0.2">
      <c r="A45" s="10">
        <v>41</v>
      </c>
      <c r="B45" s="15" t="str">
        <f>INDEX(医療費集約!A:A,MATCH(A45,医療費集約!EX:EX,0),1)</f>
        <v>宮古島市</v>
      </c>
      <c r="C45" s="23">
        <f>INDEX(医療費集約!EU:EU,MATCH(A45,医療費集約!EX:EX,0),1)</f>
        <v>6881.6</v>
      </c>
      <c r="D45" s="11">
        <f>INDEX(医療費集約!EY:EY,MATCH(A45,医療費集約!EX:EX,0),1)</f>
        <v>2831123700</v>
      </c>
      <c r="E45" s="11">
        <f>INDEX(医療費集約!EZ:EZ,MATCH(A45,医療費集約!EX:EX,0),1)</f>
        <v>1865550750</v>
      </c>
      <c r="F45" s="11">
        <f>INDEX(医療費集約!FA:FA,MATCH(A45,医療費集約!EX:EX,0),1)</f>
        <v>944287501</v>
      </c>
      <c r="G45" s="12">
        <f t="shared" si="0"/>
        <v>5640961951</v>
      </c>
      <c r="H45" s="13">
        <f>INDEX(医療費集約!EW:EW,MATCH(A45,医療費集約!EX:EX,0),1)</f>
        <v>819717</v>
      </c>
      <c r="J45" s="10">
        <v>41</v>
      </c>
      <c r="K45" s="15" t="str">
        <f>INDEX(医療費集約!A:A,MATCH(J45,医療費集約!FC:FC,0),1)</f>
        <v>宮古島市</v>
      </c>
      <c r="L45" s="23">
        <f t="shared" si="1"/>
        <v>6881.6</v>
      </c>
      <c r="M45" s="11">
        <f t="shared" si="2"/>
        <v>2831123700</v>
      </c>
      <c r="N45" s="13">
        <f>INDEX(医療費集約!FB:FB,MATCH(J45,医療費集約!FC:FC,0),1)</f>
        <v>411405</v>
      </c>
      <c r="P45" s="10">
        <v>41</v>
      </c>
      <c r="Q45" s="15" t="str">
        <f>INDEX(医療費集約!A:A,MATCH(P45,医療費集約!FE:FE,0),1)</f>
        <v>久米島町</v>
      </c>
      <c r="R45" s="23">
        <f t="shared" si="3"/>
        <v>1196.0999999999999</v>
      </c>
      <c r="S45" s="11">
        <f t="shared" si="4"/>
        <v>229025320</v>
      </c>
      <c r="T45" s="13">
        <f>INDEX(医療費集約!FD:FD,MATCH(P45,医療費集約!FE:FE,0),1)</f>
        <v>191477</v>
      </c>
    </row>
    <row r="46" spans="1:20" ht="18" customHeight="1" thickBot="1" x14ac:dyDescent="0.25">
      <c r="A46" s="14">
        <v>42</v>
      </c>
      <c r="B46" s="31" t="str">
        <f>INDEX(医療費集約!A:A,MATCH(A46,医療費集約!EX:EX,0),1)</f>
        <v>北大東村</v>
      </c>
      <c r="C46" s="32">
        <f>INDEX(医療費集約!EU:EU,MATCH(A46,医療費集約!EX:EX,0),1)</f>
        <v>58.8</v>
      </c>
      <c r="D46" s="33">
        <f>INDEX(医療費集約!EY:EY,MATCH(A46,医療費集約!EX:EX,0),1)</f>
        <v>15214660</v>
      </c>
      <c r="E46" s="33">
        <f>INDEX(医療費集約!EZ:EZ,MATCH(A46,医療費集約!EX:EX,0),1)</f>
        <v>10418230</v>
      </c>
      <c r="F46" s="33">
        <f>INDEX(医療費集約!FA:FA,MATCH(A46,医療費集約!EX:EX,0),1)</f>
        <v>3107878</v>
      </c>
      <c r="G46" s="34">
        <f t="shared" si="0"/>
        <v>28740768</v>
      </c>
      <c r="H46" s="35">
        <f>INDEX(医療費集約!EW:EW,MATCH(A46,医療費集約!EX:EX,0),1)</f>
        <v>488789</v>
      </c>
      <c r="J46" s="14">
        <v>42</v>
      </c>
      <c r="K46" s="31" t="str">
        <f>INDEX(医療費集約!A:A,MATCH(J46,医療費集約!FC:FC,0),1)</f>
        <v>北大東村</v>
      </c>
      <c r="L46" s="32">
        <f t="shared" si="1"/>
        <v>58.8</v>
      </c>
      <c r="M46" s="33">
        <f t="shared" si="2"/>
        <v>15214660</v>
      </c>
      <c r="N46" s="35">
        <f>INDEX(医療費集約!FB:FB,MATCH(J46,医療費集約!FC:FC,0),1)</f>
        <v>258753</v>
      </c>
      <c r="P46" s="14">
        <v>42</v>
      </c>
      <c r="Q46" s="31" t="str">
        <f>INDEX(医療費集約!A:A,MATCH(P46,医療費集約!FE:FE,0),1)</f>
        <v>北大東村</v>
      </c>
      <c r="R46" s="32">
        <f t="shared" si="3"/>
        <v>58.8</v>
      </c>
      <c r="S46" s="33">
        <f t="shared" si="4"/>
        <v>10418230</v>
      </c>
      <c r="T46" s="35">
        <f>INDEX(医療費集約!FD:FD,MATCH(P46,医療費集約!FE:FE,0),1)</f>
        <v>177181</v>
      </c>
    </row>
    <row r="48" spans="1:20" x14ac:dyDescent="0.2">
      <c r="A48" s="2" t="s">
        <v>142</v>
      </c>
    </row>
  </sheetData>
  <autoFilter ref="A4:BO4" xr:uid="{B5D6EE11-0BC4-4BB1-B802-84ACBDD545EA}"/>
  <phoneticPr fontId="3"/>
  <pageMargins left="0.7" right="0.7" top="0.75" bottom="0.75" header="0.3" footer="0.3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5"/>
  <sheetViews>
    <sheetView workbookViewId="0">
      <selection activeCell="D9" sqref="D9"/>
    </sheetView>
  </sheetViews>
  <sheetFormatPr defaultRowHeight="13.2" x14ac:dyDescent="0.2"/>
  <cols>
    <col min="1" max="1" width="10.44140625" bestFit="1" customWidth="1"/>
    <col min="2" max="2" width="11.6640625" bestFit="1" customWidth="1"/>
  </cols>
  <sheetData>
    <row r="2" spans="1:2" x14ac:dyDescent="0.2">
      <c r="A2" s="62" t="s">
        <v>41</v>
      </c>
      <c r="B2" s="17" t="s">
        <v>83</v>
      </c>
    </row>
    <row r="3" spans="1:2" x14ac:dyDescent="0.2">
      <c r="A3" s="63"/>
      <c r="B3" s="36" t="s">
        <v>84</v>
      </c>
    </row>
    <row r="4" spans="1:2" ht="14.4" x14ac:dyDescent="0.2">
      <c r="A4" s="16" t="s">
        <v>42</v>
      </c>
      <c r="B4" s="37">
        <v>33633</v>
      </c>
    </row>
    <row r="5" spans="1:2" ht="14.4" x14ac:dyDescent="0.2">
      <c r="A5" s="16" t="s">
        <v>43</v>
      </c>
      <c r="B5" s="37">
        <v>8644.4</v>
      </c>
    </row>
    <row r="6" spans="1:2" ht="14.4" x14ac:dyDescent="0.2">
      <c r="A6" s="16" t="s">
        <v>44</v>
      </c>
      <c r="B6" s="37">
        <v>4651.3</v>
      </c>
    </row>
    <row r="7" spans="1:2" ht="14.4" x14ac:dyDescent="0.2">
      <c r="A7" s="16" t="s">
        <v>45</v>
      </c>
      <c r="B7" s="37">
        <v>9946.4</v>
      </c>
    </row>
    <row r="8" spans="1:2" ht="14.4" x14ac:dyDescent="0.2">
      <c r="A8" s="16" t="s">
        <v>46</v>
      </c>
      <c r="B8" s="37">
        <v>6155.4</v>
      </c>
    </row>
    <row r="9" spans="1:2" ht="14.4" x14ac:dyDescent="0.2">
      <c r="A9" s="16" t="s">
        <v>47</v>
      </c>
      <c r="B9" s="37">
        <v>5597.7</v>
      </c>
    </row>
    <row r="10" spans="1:2" ht="14.4" x14ac:dyDescent="0.2">
      <c r="A10" s="16" t="s">
        <v>48</v>
      </c>
      <c r="B10" s="37">
        <v>12621.8</v>
      </c>
    </row>
    <row r="11" spans="1:2" ht="14.4" x14ac:dyDescent="0.2">
      <c r="A11" s="16" t="s">
        <v>49</v>
      </c>
      <c r="B11" s="37">
        <v>5208</v>
      </c>
    </row>
    <row r="12" spans="1:2" ht="14.4" x14ac:dyDescent="0.2">
      <c r="A12" s="16" t="s">
        <v>50</v>
      </c>
      <c r="B12" s="37">
        <v>12305.6</v>
      </c>
    </row>
    <row r="13" spans="1:2" ht="14.4" x14ac:dyDescent="0.2">
      <c r="A13" s="16" t="s">
        <v>51</v>
      </c>
      <c r="B13" s="37">
        <v>6881.6</v>
      </c>
    </row>
    <row r="14" spans="1:2" ht="14.4" x14ac:dyDescent="0.2">
      <c r="A14" s="16" t="s">
        <v>52</v>
      </c>
      <c r="B14" s="37">
        <v>5422.1</v>
      </c>
    </row>
    <row r="15" spans="1:2" ht="14.4" x14ac:dyDescent="0.2">
      <c r="A15" s="16" t="s">
        <v>53</v>
      </c>
      <c r="B15" s="37">
        <v>805.3</v>
      </c>
    </row>
    <row r="16" spans="1:2" ht="14.4" x14ac:dyDescent="0.2">
      <c r="A16" s="16" t="s">
        <v>54</v>
      </c>
      <c r="B16" s="37">
        <v>571.29999999999995</v>
      </c>
    </row>
    <row r="17" spans="1:2" ht="14.4" x14ac:dyDescent="0.2">
      <c r="A17" s="16" t="s">
        <v>55</v>
      </c>
      <c r="B17" s="37">
        <v>290</v>
      </c>
    </row>
    <row r="18" spans="1:2" ht="14.4" x14ac:dyDescent="0.2">
      <c r="A18" s="16" t="s">
        <v>56</v>
      </c>
      <c r="B18" s="37">
        <v>1439.9</v>
      </c>
    </row>
    <row r="19" spans="1:2" ht="14.4" x14ac:dyDescent="0.2">
      <c r="A19" s="16" t="s">
        <v>57</v>
      </c>
      <c r="B19" s="37">
        <v>1903.3</v>
      </c>
    </row>
    <row r="20" spans="1:2" ht="14.4" x14ac:dyDescent="0.2">
      <c r="A20" s="16" t="s">
        <v>58</v>
      </c>
      <c r="B20" s="37">
        <v>1253.8</v>
      </c>
    </row>
    <row r="21" spans="1:2" ht="14.4" x14ac:dyDescent="0.2">
      <c r="A21" s="16" t="s">
        <v>59</v>
      </c>
      <c r="B21" s="37">
        <v>668.5</v>
      </c>
    </row>
    <row r="22" spans="1:2" ht="14.4" x14ac:dyDescent="0.2">
      <c r="A22" s="16" t="s">
        <v>60</v>
      </c>
      <c r="B22" s="37">
        <v>1482.1</v>
      </c>
    </row>
    <row r="23" spans="1:2" ht="14.4" x14ac:dyDescent="0.2">
      <c r="A23" s="16" t="s">
        <v>61</v>
      </c>
      <c r="B23" s="37">
        <v>787.2</v>
      </c>
    </row>
    <row r="24" spans="1:2" ht="14.4" x14ac:dyDescent="0.2">
      <c r="A24" s="16" t="s">
        <v>62</v>
      </c>
      <c r="B24" s="37">
        <v>4222.8</v>
      </c>
    </row>
    <row r="25" spans="1:2" ht="14.4" x14ac:dyDescent="0.2">
      <c r="A25" s="16" t="s">
        <v>63</v>
      </c>
      <c r="B25" s="37">
        <v>1623.4</v>
      </c>
    </row>
    <row r="26" spans="1:2" ht="14.4" x14ac:dyDescent="0.2">
      <c r="A26" s="16" t="s">
        <v>64</v>
      </c>
      <c r="B26" s="37">
        <v>2680.6</v>
      </c>
    </row>
    <row r="27" spans="1:2" ht="14.4" x14ac:dyDescent="0.2">
      <c r="A27" s="16" t="s">
        <v>65</v>
      </c>
      <c r="B27" s="37">
        <v>1879.7</v>
      </c>
    </row>
    <row r="28" spans="1:2" ht="14.4" x14ac:dyDescent="0.2">
      <c r="A28" s="16" t="s">
        <v>66</v>
      </c>
      <c r="B28" s="37">
        <v>1937.4</v>
      </c>
    </row>
    <row r="29" spans="1:2" ht="14.4" x14ac:dyDescent="0.2">
      <c r="A29" s="16" t="s">
        <v>67</v>
      </c>
      <c r="B29" s="37">
        <v>3150.9</v>
      </c>
    </row>
    <row r="30" spans="1:2" ht="14.4" x14ac:dyDescent="0.2">
      <c r="A30" s="16" t="s">
        <v>68</v>
      </c>
      <c r="B30" s="37">
        <v>1710.2</v>
      </c>
    </row>
    <row r="31" spans="1:2" ht="14.4" x14ac:dyDescent="0.2">
      <c r="A31" s="16" t="s">
        <v>69</v>
      </c>
      <c r="B31" s="37">
        <v>3201.3</v>
      </c>
    </row>
    <row r="32" spans="1:2" ht="14.4" x14ac:dyDescent="0.2">
      <c r="A32" s="16" t="s">
        <v>70</v>
      </c>
      <c r="B32" s="37">
        <v>82.8</v>
      </c>
    </row>
    <row r="33" spans="1:2" ht="14.4" x14ac:dyDescent="0.2">
      <c r="A33" s="16" t="s">
        <v>71</v>
      </c>
      <c r="B33" s="37">
        <v>108.8</v>
      </c>
    </row>
    <row r="34" spans="1:2" ht="14.4" x14ac:dyDescent="0.2">
      <c r="A34" s="16" t="s">
        <v>72</v>
      </c>
      <c r="B34" s="37">
        <v>143.9</v>
      </c>
    </row>
    <row r="35" spans="1:2" ht="14.4" x14ac:dyDescent="0.2">
      <c r="A35" s="16" t="s">
        <v>73</v>
      </c>
      <c r="B35" s="37">
        <v>87.5</v>
      </c>
    </row>
    <row r="36" spans="1:2" ht="14.4" x14ac:dyDescent="0.2">
      <c r="A36" s="16" t="s">
        <v>74</v>
      </c>
      <c r="B36" s="37">
        <v>159.4</v>
      </c>
    </row>
    <row r="37" spans="1:2" ht="14.4" x14ac:dyDescent="0.2">
      <c r="A37" s="16" t="s">
        <v>75</v>
      </c>
      <c r="B37" s="37">
        <v>58.8</v>
      </c>
    </row>
    <row r="38" spans="1:2" ht="14.4" x14ac:dyDescent="0.2">
      <c r="A38" s="16" t="s">
        <v>76</v>
      </c>
      <c r="B38" s="37">
        <v>178.3</v>
      </c>
    </row>
    <row r="39" spans="1:2" ht="14.4" x14ac:dyDescent="0.2">
      <c r="A39" s="16" t="s">
        <v>77</v>
      </c>
      <c r="B39" s="37">
        <v>220.8</v>
      </c>
    </row>
    <row r="40" spans="1:2" ht="14.4" x14ac:dyDescent="0.2">
      <c r="A40" s="16" t="s">
        <v>78</v>
      </c>
      <c r="B40" s="37">
        <v>1196.0999999999999</v>
      </c>
    </row>
    <row r="41" spans="1:2" ht="14.4" x14ac:dyDescent="0.2">
      <c r="A41" s="16" t="s">
        <v>79</v>
      </c>
      <c r="B41" s="37">
        <v>3107.6</v>
      </c>
    </row>
    <row r="42" spans="1:2" ht="14.4" x14ac:dyDescent="0.2">
      <c r="A42" s="16" t="s">
        <v>80</v>
      </c>
      <c r="B42" s="37">
        <v>163.5</v>
      </c>
    </row>
    <row r="43" spans="1:2" ht="14.4" x14ac:dyDescent="0.2">
      <c r="A43" s="16" t="s">
        <v>81</v>
      </c>
      <c r="B43" s="37">
        <v>478.5</v>
      </c>
    </row>
    <row r="44" spans="1:2" ht="14.4" x14ac:dyDescent="0.2">
      <c r="A44" s="16" t="s">
        <v>82</v>
      </c>
      <c r="B44" s="37">
        <v>145.30000000000001</v>
      </c>
    </row>
    <row r="45" spans="1:2" ht="14.4" x14ac:dyDescent="0.2">
      <c r="A45" s="38" t="s">
        <v>22</v>
      </c>
      <c r="B45" s="37">
        <f>SUM(B4:B44)</f>
        <v>146806.29999999996</v>
      </c>
    </row>
  </sheetData>
  <mergeCells count="1">
    <mergeCell ref="A2:A3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F47"/>
  <sheetViews>
    <sheetView zoomScale="115" zoomScaleNormal="115"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EY4" sqref="EY4"/>
    </sheetView>
  </sheetViews>
  <sheetFormatPr defaultColWidth="9" defaultRowHeight="13.2" x14ac:dyDescent="0.2"/>
  <cols>
    <col min="1" max="1" width="9.109375" style="2" bestFit="1" customWidth="1"/>
    <col min="2" max="2" width="7.88671875" style="54" bestFit="1" customWidth="1"/>
    <col min="3" max="4" width="13.88671875" style="54" bestFit="1" customWidth="1"/>
    <col min="5" max="6" width="12.77734375" style="54" bestFit="1" customWidth="1"/>
    <col min="7" max="7" width="11.33203125" style="54" bestFit="1" customWidth="1"/>
    <col min="8" max="8" width="9.21875" style="54" bestFit="1" customWidth="1"/>
    <col min="9" max="10" width="13.88671875" style="54" bestFit="1" customWidth="1"/>
    <col min="11" max="11" width="11.33203125" style="54" bestFit="1" customWidth="1"/>
    <col min="12" max="12" width="12.77734375" style="54" bestFit="1" customWidth="1"/>
    <col min="13" max="13" width="11.33203125" style="54" bestFit="1" customWidth="1"/>
    <col min="14" max="14" width="9.21875" style="54" bestFit="1" customWidth="1"/>
    <col min="15" max="16" width="15" style="54" bestFit="1" customWidth="1"/>
    <col min="17" max="18" width="12.77734375" style="54" bestFit="1" customWidth="1"/>
    <col min="19" max="19" width="11.33203125" style="54" bestFit="1" customWidth="1"/>
    <col min="20" max="20" width="5.33203125" style="2" bestFit="1" customWidth="1"/>
    <col min="21" max="22" width="10.21875" style="2" bestFit="1" customWidth="1"/>
    <col min="23" max="23" width="9.21875" style="2" bestFit="1" customWidth="1"/>
    <col min="24" max="24" width="11.109375" style="2" bestFit="1" customWidth="1"/>
    <col min="25" max="25" width="9.109375" style="2" bestFit="1" customWidth="1"/>
    <col min="26" max="26" width="7.88671875" style="2" bestFit="1" customWidth="1"/>
    <col min="27" max="28" width="12.77734375" style="2" bestFit="1" customWidth="1"/>
    <col min="29" max="29" width="9.21875" style="2" bestFit="1" customWidth="1"/>
    <col min="30" max="30" width="11.33203125" style="2" bestFit="1" customWidth="1"/>
    <col min="31" max="31" width="9.109375" style="2" bestFit="1" customWidth="1"/>
    <col min="32" max="32" width="7.88671875" style="2" bestFit="1" customWidth="1"/>
    <col min="33" max="34" width="12.77734375" style="2" bestFit="1" customWidth="1"/>
    <col min="35" max="35" width="9.21875" style="2" bestFit="1" customWidth="1"/>
    <col min="36" max="36" width="11.33203125" style="2" bestFit="1" customWidth="1"/>
    <col min="37" max="37" width="9.109375" style="2" bestFit="1" customWidth="1"/>
    <col min="38" max="38" width="9.21875" style="2" bestFit="1" customWidth="1"/>
    <col min="39" max="40" width="15" style="2" bestFit="1" customWidth="1"/>
    <col min="41" max="42" width="12.77734375" style="2" bestFit="1" customWidth="1"/>
    <col min="43" max="43" width="11.33203125" style="2" bestFit="1" customWidth="1"/>
    <col min="44" max="44" width="9.21875" style="2" bestFit="1" customWidth="1"/>
    <col min="45" max="46" width="13.88671875" style="2" bestFit="1" customWidth="1"/>
    <col min="47" max="47" width="11.33203125" style="2" bestFit="1" customWidth="1"/>
    <col min="48" max="48" width="12.77734375" style="2" bestFit="1" customWidth="1"/>
    <col min="49" max="49" width="11.33203125" style="2" bestFit="1" customWidth="1"/>
    <col min="50" max="50" width="9.21875" style="2" bestFit="1" customWidth="1"/>
    <col min="51" max="52" width="15" style="2" bestFit="1" customWidth="1"/>
    <col min="53" max="53" width="12.77734375" style="2" bestFit="1" customWidth="1"/>
    <col min="54" max="54" width="13.88671875" style="2" bestFit="1" customWidth="1"/>
    <col min="55" max="55" width="11.33203125" style="2" bestFit="1" customWidth="1"/>
    <col min="56" max="56" width="7.88671875" style="54" bestFit="1" customWidth="1"/>
    <col min="57" max="58" width="12.77734375" style="54" bestFit="1" customWidth="1"/>
    <col min="59" max="59" width="5.33203125" style="54" bestFit="1" customWidth="1"/>
    <col min="60" max="60" width="12.77734375" style="54" bestFit="1" customWidth="1"/>
    <col min="61" max="61" width="9.21875" style="54" bestFit="1" customWidth="1"/>
    <col min="62" max="62" width="5.33203125" style="54" bestFit="1" customWidth="1"/>
    <col min="63" max="64" width="9.21875" style="54" bestFit="1" customWidth="1"/>
    <col min="65" max="65" width="5.33203125" style="54" bestFit="1" customWidth="1"/>
    <col min="66" max="66" width="11.109375" style="54" bestFit="1" customWidth="1"/>
    <col min="67" max="67" width="9.109375" style="54" bestFit="1" customWidth="1"/>
    <col min="68" max="68" width="7.88671875" style="54" bestFit="1" customWidth="1"/>
    <col min="69" max="70" width="12.77734375" style="54" bestFit="1" customWidth="1"/>
    <col min="71" max="71" width="5.33203125" style="54" bestFit="1" customWidth="1"/>
    <col min="72" max="72" width="12.77734375" style="54" bestFit="1" customWidth="1"/>
    <col min="73" max="73" width="9.21875" style="54" bestFit="1" customWidth="1"/>
    <col min="74" max="74" width="5.88671875" style="2" bestFit="1" customWidth="1"/>
    <col min="75" max="76" width="11.33203125" style="2" bestFit="1" customWidth="1"/>
    <col min="77" max="79" width="10.21875" style="2" bestFit="1" customWidth="1"/>
    <col min="80" max="80" width="9.21875" style="2" bestFit="1" customWidth="1"/>
    <col min="81" max="82" width="15" style="2" bestFit="1" customWidth="1"/>
    <col min="83" max="83" width="12.77734375" style="2" bestFit="1" customWidth="1"/>
    <col min="84" max="84" width="13.88671875" style="2" bestFit="1" customWidth="1"/>
    <col min="85" max="85" width="11.33203125" style="2" bestFit="1" customWidth="1"/>
    <col min="86" max="86" width="7.6640625" style="2" customWidth="1"/>
    <col min="87" max="89" width="11.6640625" style="2" customWidth="1"/>
    <col min="90" max="91" width="10.6640625" style="2" customWidth="1"/>
    <col min="92" max="92" width="6.88671875" style="2" bestFit="1" customWidth="1"/>
    <col min="93" max="94" width="11.33203125" style="2" bestFit="1" customWidth="1"/>
    <col min="95" max="95" width="5.33203125" style="2" bestFit="1" customWidth="1"/>
    <col min="96" max="96" width="11.109375" style="2" bestFit="1" customWidth="1"/>
    <col min="97" max="97" width="9.109375" style="2" bestFit="1" customWidth="1"/>
    <col min="98" max="98" width="5.33203125" style="2" bestFit="1" customWidth="1"/>
    <col min="99" max="100" width="7.21875" style="2" bestFit="1" customWidth="1"/>
    <col min="101" max="101" width="5.33203125" style="2" bestFit="1" customWidth="1"/>
    <col min="102" max="102" width="11.109375" style="2" bestFit="1" customWidth="1"/>
    <col min="103" max="103" width="9.109375" style="2" bestFit="1" customWidth="1"/>
    <col min="104" max="104" width="5.33203125" style="2" bestFit="1" customWidth="1"/>
    <col min="105" max="106" width="7.21875" style="2" bestFit="1" customWidth="1"/>
    <col min="107" max="107" width="5.33203125" style="2" bestFit="1" customWidth="1"/>
    <col min="108" max="108" width="11.109375" style="2" bestFit="1" customWidth="1"/>
    <col min="109" max="109" width="9.109375" style="2" bestFit="1" customWidth="1"/>
    <col min="110" max="110" width="6.88671875" style="2" bestFit="1" customWidth="1"/>
    <col min="111" max="112" width="11.33203125" style="2" bestFit="1" customWidth="1"/>
    <col min="113" max="113" width="5.33203125" style="2" bestFit="1" customWidth="1"/>
    <col min="114" max="114" width="11.109375" style="2" bestFit="1" customWidth="1"/>
    <col min="115" max="115" width="9.109375" style="2" bestFit="1" customWidth="1"/>
    <col min="116" max="116" width="9.21875" style="2" bestFit="1" customWidth="1"/>
    <col min="117" max="118" width="15" style="2" bestFit="1" customWidth="1"/>
    <col min="119" max="119" width="12.77734375" style="2" bestFit="1" customWidth="1"/>
    <col min="120" max="120" width="13.88671875" style="2" bestFit="1" customWidth="1"/>
    <col min="121" max="121" width="11.33203125" style="2" bestFit="1" customWidth="1"/>
    <col min="122" max="122" width="6.88671875" style="2" bestFit="1" customWidth="1"/>
    <col min="123" max="123" width="7.21875" style="2" bestFit="1" customWidth="1"/>
    <col min="124" max="126" width="9.109375" style="2" bestFit="1" customWidth="1"/>
    <col min="127" max="127" width="9" style="2"/>
    <col min="128" max="128" width="6.88671875" style="2" bestFit="1" customWidth="1"/>
    <col min="129" max="129" width="11.33203125" style="2" bestFit="1" customWidth="1"/>
    <col min="130" max="130" width="5.88671875" style="2" bestFit="1" customWidth="1"/>
    <col min="131" max="131" width="11.33203125" style="2" bestFit="1" customWidth="1"/>
    <col min="132" max="132" width="6.88671875" style="2" bestFit="1" customWidth="1"/>
    <col min="133" max="133" width="11.33203125" style="2" bestFit="1" customWidth="1"/>
    <col min="134" max="134" width="5.88671875" style="2" bestFit="1" customWidth="1"/>
    <col min="135" max="135" width="11.33203125" style="2" bestFit="1" customWidth="1"/>
    <col min="136" max="136" width="5.33203125" style="2" bestFit="1" customWidth="1"/>
    <col min="137" max="137" width="9.21875" style="2" bestFit="1" customWidth="1"/>
    <col min="138" max="138" width="5.33203125" style="2" bestFit="1" customWidth="1"/>
    <col min="139" max="139" width="7.88671875" style="2" bestFit="1" customWidth="1"/>
    <col min="140" max="140" width="5.33203125" style="2" bestFit="1" customWidth="1"/>
    <col min="141" max="141" width="7.21875" style="2" bestFit="1" customWidth="1"/>
    <col min="142" max="142" width="5.33203125" style="2" bestFit="1" customWidth="1"/>
    <col min="143" max="143" width="7.21875" style="2" bestFit="1" customWidth="1"/>
    <col min="144" max="144" width="6.88671875" style="2" bestFit="1" customWidth="1"/>
    <col min="145" max="145" width="11.33203125" style="2" bestFit="1" customWidth="1"/>
    <col min="146" max="146" width="9" style="2"/>
    <col min="147" max="147" width="9.21875" style="2" bestFit="1" customWidth="1"/>
    <col min="148" max="148" width="15" style="2" bestFit="1" customWidth="1"/>
    <col min="149" max="149" width="9" style="2"/>
    <col min="150" max="150" width="10.44140625" style="2" bestFit="1" customWidth="1"/>
    <col min="151" max="151" width="8.44140625" style="2" bestFit="1" customWidth="1"/>
    <col min="152" max="152" width="9" style="2"/>
    <col min="153" max="153" width="16.6640625" style="2" bestFit="1" customWidth="1"/>
    <col min="154" max="154" width="5.33203125" style="2" bestFit="1" customWidth="1"/>
    <col min="155" max="156" width="13.88671875" style="2" bestFit="1" customWidth="1"/>
    <col min="157" max="157" width="22.44140625" style="2" bestFit="1" customWidth="1"/>
    <col min="158" max="158" width="16.6640625" style="2" bestFit="1" customWidth="1"/>
    <col min="159" max="159" width="3.44140625" style="2" bestFit="1" customWidth="1"/>
    <col min="160" max="160" width="16.6640625" style="2" bestFit="1" customWidth="1"/>
    <col min="161" max="161" width="3.44140625" style="2" bestFit="1" customWidth="1"/>
    <col min="162" max="162" width="12.44140625" style="2" bestFit="1" customWidth="1"/>
    <col min="163" max="16384" width="9" style="2"/>
  </cols>
  <sheetData>
    <row r="1" spans="1:162" s="39" customFormat="1" ht="16.2" x14ac:dyDescent="0.2">
      <c r="B1" s="66" t="s">
        <v>85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 t="s">
        <v>86</v>
      </c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72" t="s">
        <v>87</v>
      </c>
      <c r="AM1" s="72"/>
      <c r="AN1" s="72"/>
      <c r="AO1" s="72"/>
      <c r="AP1" s="72"/>
      <c r="AQ1" s="72"/>
      <c r="AR1" s="66" t="s">
        <v>88</v>
      </c>
      <c r="AS1" s="66"/>
      <c r="AT1" s="66"/>
      <c r="AU1" s="66"/>
      <c r="AV1" s="66"/>
      <c r="AW1" s="66"/>
      <c r="AX1" s="72" t="s">
        <v>89</v>
      </c>
      <c r="AY1" s="72"/>
      <c r="AZ1" s="72"/>
      <c r="BA1" s="72"/>
      <c r="BB1" s="72"/>
      <c r="BC1" s="72"/>
      <c r="BD1" s="66" t="s">
        <v>90</v>
      </c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 t="s">
        <v>91</v>
      </c>
      <c r="BW1" s="66"/>
      <c r="BX1" s="66"/>
      <c r="BY1" s="66"/>
      <c r="BZ1" s="66"/>
      <c r="CA1" s="66"/>
      <c r="CB1" s="72" t="s">
        <v>92</v>
      </c>
      <c r="CC1" s="72"/>
      <c r="CD1" s="72"/>
      <c r="CE1" s="72"/>
      <c r="CF1" s="72"/>
      <c r="CG1" s="72"/>
      <c r="CH1" s="2"/>
      <c r="CI1" s="2"/>
      <c r="CJ1" s="2"/>
      <c r="CK1" s="2"/>
      <c r="CL1" s="2"/>
      <c r="CM1" s="2"/>
      <c r="CN1" s="73" t="s">
        <v>93</v>
      </c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5"/>
      <c r="CZ1" s="66" t="s">
        <v>94</v>
      </c>
      <c r="DA1" s="66"/>
      <c r="DB1" s="66"/>
      <c r="DC1" s="66"/>
      <c r="DD1" s="66"/>
      <c r="DE1" s="66"/>
      <c r="DF1" s="72" t="s">
        <v>95</v>
      </c>
      <c r="DG1" s="72"/>
      <c r="DH1" s="72"/>
      <c r="DI1" s="72"/>
      <c r="DJ1" s="72"/>
      <c r="DK1" s="72"/>
      <c r="DL1" s="72" t="s">
        <v>96</v>
      </c>
      <c r="DM1" s="72"/>
      <c r="DN1" s="72"/>
      <c r="DO1" s="72"/>
      <c r="DP1" s="72"/>
      <c r="DQ1" s="72"/>
      <c r="DR1" s="66" t="s">
        <v>97</v>
      </c>
      <c r="DS1" s="66"/>
      <c r="DT1" s="66"/>
      <c r="DU1" s="66"/>
      <c r="DV1" s="66"/>
      <c r="DX1" s="67" t="s">
        <v>98</v>
      </c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9"/>
      <c r="EN1" s="70" t="s">
        <v>99</v>
      </c>
      <c r="EO1" s="71"/>
      <c r="EQ1" s="70" t="s">
        <v>100</v>
      </c>
      <c r="ER1" s="71"/>
    </row>
    <row r="2" spans="1:162" s="39" customFormat="1" ht="16.2" x14ac:dyDescent="0.2">
      <c r="B2" s="66" t="s">
        <v>101</v>
      </c>
      <c r="C2" s="66"/>
      <c r="D2" s="66"/>
      <c r="E2" s="66"/>
      <c r="F2" s="66"/>
      <c r="G2" s="66"/>
      <c r="H2" s="66" t="s">
        <v>102</v>
      </c>
      <c r="I2" s="66"/>
      <c r="J2" s="66"/>
      <c r="K2" s="66"/>
      <c r="L2" s="66"/>
      <c r="M2" s="66"/>
      <c r="N2" s="72" t="s">
        <v>103</v>
      </c>
      <c r="O2" s="72"/>
      <c r="P2" s="72"/>
      <c r="Q2" s="72"/>
      <c r="R2" s="72"/>
      <c r="S2" s="72"/>
      <c r="T2" s="66" t="s">
        <v>101</v>
      </c>
      <c r="U2" s="66"/>
      <c r="V2" s="66"/>
      <c r="W2" s="66"/>
      <c r="X2" s="66"/>
      <c r="Y2" s="66"/>
      <c r="Z2" s="66" t="s">
        <v>102</v>
      </c>
      <c r="AA2" s="66"/>
      <c r="AB2" s="66"/>
      <c r="AC2" s="66"/>
      <c r="AD2" s="66"/>
      <c r="AE2" s="66"/>
      <c r="AF2" s="72" t="s">
        <v>103</v>
      </c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66"/>
      <c r="AS2" s="66"/>
      <c r="AT2" s="66"/>
      <c r="AU2" s="66"/>
      <c r="AV2" s="66"/>
      <c r="AW2" s="66"/>
      <c r="AX2" s="72"/>
      <c r="AY2" s="72"/>
      <c r="AZ2" s="72"/>
      <c r="BA2" s="72"/>
      <c r="BB2" s="72"/>
      <c r="BC2" s="72"/>
      <c r="BD2" s="66" t="s">
        <v>85</v>
      </c>
      <c r="BE2" s="66"/>
      <c r="BF2" s="66"/>
      <c r="BG2" s="66"/>
      <c r="BH2" s="66"/>
      <c r="BI2" s="66"/>
      <c r="BJ2" s="66" t="s">
        <v>86</v>
      </c>
      <c r="BK2" s="66"/>
      <c r="BL2" s="66"/>
      <c r="BM2" s="66"/>
      <c r="BN2" s="66"/>
      <c r="BO2" s="66"/>
      <c r="BP2" s="72" t="s">
        <v>103</v>
      </c>
      <c r="BQ2" s="72"/>
      <c r="BR2" s="72"/>
      <c r="BS2" s="72"/>
      <c r="BT2" s="72"/>
      <c r="BU2" s="72"/>
      <c r="BV2" s="66"/>
      <c r="BW2" s="66"/>
      <c r="BX2" s="66"/>
      <c r="BY2" s="66"/>
      <c r="BZ2" s="66"/>
      <c r="CA2" s="66"/>
      <c r="CB2" s="72"/>
      <c r="CC2" s="72"/>
      <c r="CD2" s="72"/>
      <c r="CE2" s="72"/>
      <c r="CF2" s="72"/>
      <c r="CG2" s="72"/>
      <c r="CH2" s="2"/>
      <c r="CI2" s="2"/>
      <c r="CJ2" s="2"/>
      <c r="CK2" s="2"/>
      <c r="CL2" s="2"/>
      <c r="CM2" s="2"/>
      <c r="CN2" s="73" t="s">
        <v>104</v>
      </c>
      <c r="CO2" s="74"/>
      <c r="CP2" s="74"/>
      <c r="CQ2" s="74"/>
      <c r="CR2" s="74"/>
      <c r="CS2" s="75"/>
      <c r="CT2" s="73" t="s">
        <v>105</v>
      </c>
      <c r="CU2" s="74"/>
      <c r="CV2" s="74"/>
      <c r="CW2" s="74"/>
      <c r="CX2" s="74"/>
      <c r="CY2" s="75"/>
      <c r="CZ2" s="66"/>
      <c r="DA2" s="66"/>
      <c r="DB2" s="66"/>
      <c r="DC2" s="66"/>
      <c r="DD2" s="66"/>
      <c r="DE2" s="66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66"/>
      <c r="DS2" s="66"/>
      <c r="DT2" s="66"/>
      <c r="DU2" s="66"/>
      <c r="DV2" s="66"/>
      <c r="DX2" s="64" t="s">
        <v>104</v>
      </c>
      <c r="DY2" s="64"/>
      <c r="DZ2" s="64" t="s">
        <v>106</v>
      </c>
      <c r="EA2" s="64"/>
      <c r="EB2" s="65" t="s">
        <v>107</v>
      </c>
      <c r="EC2" s="65"/>
      <c r="ED2" s="64" t="s">
        <v>108</v>
      </c>
      <c r="EE2" s="64"/>
      <c r="EF2" s="64" t="s">
        <v>109</v>
      </c>
      <c r="EG2" s="64"/>
      <c r="EH2" s="64" t="s">
        <v>110</v>
      </c>
      <c r="EI2" s="64"/>
      <c r="EJ2" s="64" t="s">
        <v>111</v>
      </c>
      <c r="EK2" s="64"/>
      <c r="EL2" s="64" t="s">
        <v>112</v>
      </c>
      <c r="EM2" s="64"/>
      <c r="EN2" s="71"/>
      <c r="EO2" s="71"/>
      <c r="EQ2" s="71"/>
      <c r="ER2" s="71"/>
    </row>
    <row r="3" spans="1:162" s="44" customFormat="1" ht="24" x14ac:dyDescent="0.2">
      <c r="A3" s="59" t="s">
        <v>113</v>
      </c>
      <c r="B3" s="40" t="s">
        <v>114</v>
      </c>
      <c r="C3" s="41" t="s">
        <v>115</v>
      </c>
      <c r="D3" s="42" t="s">
        <v>116</v>
      </c>
      <c r="E3" s="41" t="s">
        <v>117</v>
      </c>
      <c r="F3" s="42" t="s">
        <v>118</v>
      </c>
      <c r="G3" s="42" t="s">
        <v>119</v>
      </c>
      <c r="H3" s="41" t="s">
        <v>114</v>
      </c>
      <c r="I3" s="41" t="s">
        <v>115</v>
      </c>
      <c r="J3" s="42" t="s">
        <v>116</v>
      </c>
      <c r="K3" s="41" t="s">
        <v>117</v>
      </c>
      <c r="L3" s="42" t="s">
        <v>118</v>
      </c>
      <c r="M3" s="42" t="s">
        <v>119</v>
      </c>
      <c r="N3" s="41" t="s">
        <v>114</v>
      </c>
      <c r="O3" s="41" t="s">
        <v>115</v>
      </c>
      <c r="P3" s="42" t="s">
        <v>116</v>
      </c>
      <c r="Q3" s="41" t="s">
        <v>117</v>
      </c>
      <c r="R3" s="42" t="s">
        <v>118</v>
      </c>
      <c r="S3" s="42" t="s">
        <v>119</v>
      </c>
      <c r="T3" s="40" t="s">
        <v>114</v>
      </c>
      <c r="U3" s="41" t="s">
        <v>115</v>
      </c>
      <c r="V3" s="42" t="s">
        <v>116</v>
      </c>
      <c r="W3" s="41" t="s">
        <v>117</v>
      </c>
      <c r="X3" s="42" t="s">
        <v>118</v>
      </c>
      <c r="Y3" s="42" t="s">
        <v>119</v>
      </c>
      <c r="Z3" s="41" t="s">
        <v>114</v>
      </c>
      <c r="AA3" s="41" t="s">
        <v>115</v>
      </c>
      <c r="AB3" s="42" t="s">
        <v>116</v>
      </c>
      <c r="AC3" s="41" t="s">
        <v>117</v>
      </c>
      <c r="AD3" s="42" t="s">
        <v>118</v>
      </c>
      <c r="AE3" s="42" t="s">
        <v>119</v>
      </c>
      <c r="AF3" s="41" t="s">
        <v>114</v>
      </c>
      <c r="AG3" s="41" t="s">
        <v>115</v>
      </c>
      <c r="AH3" s="42" t="s">
        <v>116</v>
      </c>
      <c r="AI3" s="41" t="s">
        <v>117</v>
      </c>
      <c r="AJ3" s="42" t="s">
        <v>118</v>
      </c>
      <c r="AK3" s="42" t="s">
        <v>119</v>
      </c>
      <c r="AL3" s="40" t="s">
        <v>114</v>
      </c>
      <c r="AM3" s="41" t="s">
        <v>115</v>
      </c>
      <c r="AN3" s="42" t="s">
        <v>116</v>
      </c>
      <c r="AO3" s="41" t="s">
        <v>117</v>
      </c>
      <c r="AP3" s="42" t="s">
        <v>118</v>
      </c>
      <c r="AQ3" s="42" t="s">
        <v>119</v>
      </c>
      <c r="AR3" s="41" t="s">
        <v>114</v>
      </c>
      <c r="AS3" s="41" t="s">
        <v>115</v>
      </c>
      <c r="AT3" s="42" t="s">
        <v>116</v>
      </c>
      <c r="AU3" s="41" t="s">
        <v>117</v>
      </c>
      <c r="AV3" s="42" t="s">
        <v>118</v>
      </c>
      <c r="AW3" s="42" t="s">
        <v>119</v>
      </c>
      <c r="AX3" s="41" t="s">
        <v>114</v>
      </c>
      <c r="AY3" s="41" t="s">
        <v>115</v>
      </c>
      <c r="AZ3" s="42" t="s">
        <v>116</v>
      </c>
      <c r="BA3" s="41" t="s">
        <v>117</v>
      </c>
      <c r="BB3" s="42" t="s">
        <v>118</v>
      </c>
      <c r="BC3" s="42" t="s">
        <v>119</v>
      </c>
      <c r="BD3" s="40" t="s">
        <v>114</v>
      </c>
      <c r="BE3" s="41" t="s">
        <v>115</v>
      </c>
      <c r="BF3" s="42" t="s">
        <v>116</v>
      </c>
      <c r="BG3" s="41" t="s">
        <v>117</v>
      </c>
      <c r="BH3" s="42" t="s">
        <v>118</v>
      </c>
      <c r="BI3" s="42" t="s">
        <v>119</v>
      </c>
      <c r="BJ3" s="41" t="s">
        <v>114</v>
      </c>
      <c r="BK3" s="41" t="s">
        <v>115</v>
      </c>
      <c r="BL3" s="42" t="s">
        <v>116</v>
      </c>
      <c r="BM3" s="41" t="s">
        <v>117</v>
      </c>
      <c r="BN3" s="42" t="s">
        <v>118</v>
      </c>
      <c r="BO3" s="42" t="s">
        <v>119</v>
      </c>
      <c r="BP3" s="41" t="s">
        <v>114</v>
      </c>
      <c r="BQ3" s="41" t="s">
        <v>115</v>
      </c>
      <c r="BR3" s="42" t="s">
        <v>116</v>
      </c>
      <c r="BS3" s="41" t="s">
        <v>117</v>
      </c>
      <c r="BT3" s="42" t="s">
        <v>118</v>
      </c>
      <c r="BU3" s="42" t="s">
        <v>119</v>
      </c>
      <c r="BV3" s="40" t="s">
        <v>114</v>
      </c>
      <c r="BW3" s="41" t="s">
        <v>115</v>
      </c>
      <c r="BX3" s="42" t="s">
        <v>116</v>
      </c>
      <c r="BY3" s="41" t="s">
        <v>117</v>
      </c>
      <c r="BZ3" s="42" t="s">
        <v>120</v>
      </c>
      <c r="CA3" s="42" t="s">
        <v>121</v>
      </c>
      <c r="CB3" s="41" t="s">
        <v>114</v>
      </c>
      <c r="CC3" s="41" t="s">
        <v>115</v>
      </c>
      <c r="CD3" s="42" t="s">
        <v>116</v>
      </c>
      <c r="CE3" s="41" t="s">
        <v>117</v>
      </c>
      <c r="CF3" s="42" t="s">
        <v>118</v>
      </c>
      <c r="CG3" s="42" t="s">
        <v>119</v>
      </c>
      <c r="CH3" s="2"/>
      <c r="CI3" s="2"/>
      <c r="CJ3" s="2"/>
      <c r="CK3" s="2"/>
      <c r="CL3" s="2"/>
      <c r="CM3" s="2"/>
      <c r="CN3" s="43" t="s">
        <v>114</v>
      </c>
      <c r="CO3" s="41" t="s">
        <v>115</v>
      </c>
      <c r="CP3" s="42" t="s">
        <v>116</v>
      </c>
      <c r="CQ3" s="41" t="s">
        <v>117</v>
      </c>
      <c r="CR3" s="42" t="s">
        <v>118</v>
      </c>
      <c r="CS3" s="42" t="s">
        <v>119</v>
      </c>
      <c r="CT3" s="41" t="s">
        <v>114</v>
      </c>
      <c r="CU3" s="41" t="s">
        <v>115</v>
      </c>
      <c r="CV3" s="42" t="s">
        <v>116</v>
      </c>
      <c r="CW3" s="41" t="s">
        <v>117</v>
      </c>
      <c r="CX3" s="42" t="s">
        <v>118</v>
      </c>
      <c r="CY3" s="42" t="s">
        <v>119</v>
      </c>
      <c r="CZ3" s="41" t="s">
        <v>114</v>
      </c>
      <c r="DA3" s="41" t="s">
        <v>115</v>
      </c>
      <c r="DB3" s="42" t="s">
        <v>116</v>
      </c>
      <c r="DC3" s="41" t="s">
        <v>117</v>
      </c>
      <c r="DD3" s="42" t="s">
        <v>118</v>
      </c>
      <c r="DE3" s="42" t="s">
        <v>119</v>
      </c>
      <c r="DF3" s="40" t="s">
        <v>114</v>
      </c>
      <c r="DG3" s="41" t="s">
        <v>115</v>
      </c>
      <c r="DH3" s="42" t="s">
        <v>116</v>
      </c>
      <c r="DI3" s="41" t="s">
        <v>117</v>
      </c>
      <c r="DJ3" s="42" t="s">
        <v>118</v>
      </c>
      <c r="DK3" s="42" t="s">
        <v>119</v>
      </c>
      <c r="DL3" s="41" t="s">
        <v>114</v>
      </c>
      <c r="DM3" s="41" t="s">
        <v>115</v>
      </c>
      <c r="DN3" s="42" t="s">
        <v>116</v>
      </c>
      <c r="DO3" s="41" t="s">
        <v>117</v>
      </c>
      <c r="DP3" s="42" t="s">
        <v>118</v>
      </c>
      <c r="DQ3" s="42" t="s">
        <v>119</v>
      </c>
      <c r="DR3" s="41" t="s">
        <v>101</v>
      </c>
      <c r="DS3" s="41" t="s">
        <v>102</v>
      </c>
      <c r="DT3" s="42" t="s">
        <v>122</v>
      </c>
      <c r="DU3" s="42" t="s">
        <v>120</v>
      </c>
      <c r="DV3" s="42" t="s">
        <v>121</v>
      </c>
      <c r="DX3" s="45" t="s">
        <v>114</v>
      </c>
      <c r="DY3" s="45" t="s">
        <v>115</v>
      </c>
      <c r="DZ3" s="45" t="s">
        <v>114</v>
      </c>
      <c r="EA3" s="45" t="s">
        <v>115</v>
      </c>
      <c r="EB3" s="45" t="s">
        <v>114</v>
      </c>
      <c r="EC3" s="45" t="s">
        <v>115</v>
      </c>
      <c r="ED3" s="45" t="s">
        <v>114</v>
      </c>
      <c r="EE3" s="45" t="s">
        <v>115</v>
      </c>
      <c r="EF3" s="45" t="s">
        <v>114</v>
      </c>
      <c r="EG3" s="45" t="s">
        <v>115</v>
      </c>
      <c r="EH3" s="45" t="s">
        <v>114</v>
      </c>
      <c r="EI3" s="45" t="s">
        <v>115</v>
      </c>
      <c r="EJ3" s="45" t="s">
        <v>114</v>
      </c>
      <c r="EK3" s="45" t="s">
        <v>115</v>
      </c>
      <c r="EL3" s="45" t="s">
        <v>114</v>
      </c>
      <c r="EM3" s="45" t="s">
        <v>115</v>
      </c>
      <c r="EN3" s="45" t="s">
        <v>114</v>
      </c>
      <c r="EO3" s="45" t="s">
        <v>115</v>
      </c>
      <c r="EQ3" s="45" t="s">
        <v>114</v>
      </c>
      <c r="ER3" s="45" t="s">
        <v>115</v>
      </c>
      <c r="EW3" s="57" t="s">
        <v>135</v>
      </c>
      <c r="EX3" s="57" t="s">
        <v>131</v>
      </c>
      <c r="EY3" s="57" t="s">
        <v>132</v>
      </c>
      <c r="EZ3" s="57" t="s">
        <v>133</v>
      </c>
      <c r="FA3" s="58" t="s">
        <v>134</v>
      </c>
      <c r="FB3" s="57" t="s">
        <v>136</v>
      </c>
      <c r="FC3" s="57"/>
      <c r="FD3" s="57" t="s">
        <v>137</v>
      </c>
    </row>
    <row r="4" spans="1:162" s="44" customFormat="1" ht="15.9" customHeight="1" x14ac:dyDescent="0.2">
      <c r="A4" s="59" t="s">
        <v>10</v>
      </c>
      <c r="B4" s="46">
        <v>33107</v>
      </c>
      <c r="C4" s="47">
        <v>20385803260</v>
      </c>
      <c r="D4" s="47">
        <v>17998474508</v>
      </c>
      <c r="E4" s="47">
        <v>1227695103</v>
      </c>
      <c r="F4" s="47">
        <v>1103462813</v>
      </c>
      <c r="G4" s="47">
        <v>56170816</v>
      </c>
      <c r="H4" s="47">
        <v>558572</v>
      </c>
      <c r="I4" s="47">
        <v>9231596350</v>
      </c>
      <c r="J4" s="47">
        <v>8121237889</v>
      </c>
      <c r="K4" s="47">
        <v>167464045</v>
      </c>
      <c r="L4" s="47">
        <v>859839940</v>
      </c>
      <c r="M4" s="47">
        <v>83054316</v>
      </c>
      <c r="N4" s="47">
        <f t="shared" ref="N4:S44" si="0">B4+H4</f>
        <v>591679</v>
      </c>
      <c r="O4" s="47">
        <f t="shared" si="0"/>
        <v>29617399610</v>
      </c>
      <c r="P4" s="47">
        <f t="shared" si="0"/>
        <v>26119712397</v>
      </c>
      <c r="Q4" s="47">
        <f t="shared" si="0"/>
        <v>1395159148</v>
      </c>
      <c r="R4" s="47">
        <f t="shared" si="0"/>
        <v>1963302753</v>
      </c>
      <c r="S4" s="47">
        <f t="shared" si="0"/>
        <v>139225132</v>
      </c>
      <c r="T4" s="46">
        <v>180</v>
      </c>
      <c r="U4" s="47">
        <v>34136380</v>
      </c>
      <c r="V4" s="47">
        <v>30102486</v>
      </c>
      <c r="W4" s="47">
        <v>848838</v>
      </c>
      <c r="X4" s="47">
        <v>3185056</v>
      </c>
      <c r="Y4" s="47">
        <v>0</v>
      </c>
      <c r="Z4" s="47">
        <v>70514</v>
      </c>
      <c r="AA4" s="47">
        <v>990988260</v>
      </c>
      <c r="AB4" s="47">
        <v>870264744</v>
      </c>
      <c r="AC4" s="47">
        <v>159439</v>
      </c>
      <c r="AD4" s="47">
        <v>120410824</v>
      </c>
      <c r="AE4" s="47">
        <v>153253</v>
      </c>
      <c r="AF4" s="47">
        <f t="shared" ref="AF4:AK44" si="1">T4+Z4</f>
        <v>70694</v>
      </c>
      <c r="AG4" s="47">
        <f t="shared" si="1"/>
        <v>1025124640</v>
      </c>
      <c r="AH4" s="47">
        <f t="shared" si="1"/>
        <v>900367230</v>
      </c>
      <c r="AI4" s="47">
        <f t="shared" si="1"/>
        <v>1008277</v>
      </c>
      <c r="AJ4" s="47">
        <f t="shared" si="1"/>
        <v>123595880</v>
      </c>
      <c r="AK4" s="47">
        <f t="shared" si="1"/>
        <v>153253</v>
      </c>
      <c r="AL4" s="46">
        <f t="shared" ref="AL4:AQ44" si="2">AF4+N4</f>
        <v>662373</v>
      </c>
      <c r="AM4" s="47">
        <f t="shared" si="2"/>
        <v>30642524250</v>
      </c>
      <c r="AN4" s="47">
        <f t="shared" si="2"/>
        <v>27020079627</v>
      </c>
      <c r="AO4" s="47">
        <f t="shared" si="2"/>
        <v>1396167425</v>
      </c>
      <c r="AP4" s="47">
        <f t="shared" si="2"/>
        <v>2086898633</v>
      </c>
      <c r="AQ4" s="47">
        <f t="shared" si="2"/>
        <v>139378385</v>
      </c>
      <c r="AR4" s="47">
        <v>409694</v>
      </c>
      <c r="AS4" s="47">
        <v>5313426800</v>
      </c>
      <c r="AT4" s="47">
        <v>4667110016</v>
      </c>
      <c r="AU4" s="47">
        <v>35254177</v>
      </c>
      <c r="AV4" s="47">
        <v>577711885</v>
      </c>
      <c r="AW4" s="47">
        <v>33350722</v>
      </c>
      <c r="AX4" s="47">
        <f t="shared" ref="AX4:BC44" si="3">AL4+AR4</f>
        <v>1072067</v>
      </c>
      <c r="AY4" s="47">
        <f t="shared" si="3"/>
        <v>35955951050</v>
      </c>
      <c r="AZ4" s="47">
        <f t="shared" si="3"/>
        <v>31687189643</v>
      </c>
      <c r="BA4" s="47">
        <f t="shared" si="3"/>
        <v>1431421602</v>
      </c>
      <c r="BB4" s="47">
        <f t="shared" si="3"/>
        <v>2664610518</v>
      </c>
      <c r="BC4" s="47">
        <f t="shared" si="3"/>
        <v>172729107</v>
      </c>
      <c r="BD4" s="46">
        <v>31847</v>
      </c>
      <c r="BE4" s="47">
        <v>1005846099</v>
      </c>
      <c r="BF4" s="47">
        <v>519205589</v>
      </c>
      <c r="BG4" s="47">
        <v>0</v>
      </c>
      <c r="BH4" s="47">
        <v>485540460</v>
      </c>
      <c r="BI4" s="47">
        <v>1100050</v>
      </c>
      <c r="BJ4" s="47">
        <v>180</v>
      </c>
      <c r="BK4" s="47">
        <v>965917</v>
      </c>
      <c r="BL4" s="47">
        <v>453927</v>
      </c>
      <c r="BM4" s="47">
        <v>0</v>
      </c>
      <c r="BN4" s="47">
        <v>511990</v>
      </c>
      <c r="BO4" s="47">
        <v>0</v>
      </c>
      <c r="BP4" s="47">
        <f t="shared" ref="BP4:BU44" si="4">BD4+BJ4</f>
        <v>32027</v>
      </c>
      <c r="BQ4" s="47">
        <f t="shared" si="4"/>
        <v>1006812016</v>
      </c>
      <c r="BR4" s="47">
        <f t="shared" si="4"/>
        <v>519659516</v>
      </c>
      <c r="BS4" s="47">
        <f t="shared" si="4"/>
        <v>0</v>
      </c>
      <c r="BT4" s="47">
        <f t="shared" si="4"/>
        <v>486052450</v>
      </c>
      <c r="BU4" s="47">
        <f t="shared" si="4"/>
        <v>1100050</v>
      </c>
      <c r="BV4" s="46">
        <v>2009</v>
      </c>
      <c r="BW4" s="47">
        <v>273735140</v>
      </c>
      <c r="BX4" s="47">
        <v>242359920</v>
      </c>
      <c r="BY4" s="47">
        <v>9716758</v>
      </c>
      <c r="BZ4" s="47">
        <v>15534904</v>
      </c>
      <c r="CA4" s="47">
        <v>6123558</v>
      </c>
      <c r="CB4" s="47">
        <f t="shared" ref="CB4:CB44" si="5">AX4+BV4</f>
        <v>1074076</v>
      </c>
      <c r="CC4" s="47">
        <f t="shared" ref="CC4:CG44" si="6">AY4+BQ4+BW4</f>
        <v>37236498206</v>
      </c>
      <c r="CD4" s="47">
        <f t="shared" si="6"/>
        <v>32449209079</v>
      </c>
      <c r="CE4" s="47">
        <f t="shared" si="6"/>
        <v>1441138360</v>
      </c>
      <c r="CF4" s="47">
        <f t="shared" si="6"/>
        <v>3166197872</v>
      </c>
      <c r="CG4" s="47">
        <f t="shared" si="6"/>
        <v>179952715</v>
      </c>
      <c r="CH4" s="2"/>
      <c r="CI4" s="2"/>
      <c r="CJ4" s="2"/>
      <c r="CK4" s="2"/>
      <c r="CL4" s="2"/>
      <c r="CM4" s="2"/>
      <c r="CN4" s="48">
        <v>8265</v>
      </c>
      <c r="CO4" s="47">
        <v>51811994</v>
      </c>
      <c r="CP4" s="47">
        <v>45323698</v>
      </c>
      <c r="CQ4" s="47">
        <v>0</v>
      </c>
      <c r="CR4" s="47">
        <v>6488296</v>
      </c>
      <c r="CS4" s="47">
        <v>0</v>
      </c>
      <c r="CT4" s="47">
        <v>0</v>
      </c>
      <c r="CU4" s="47">
        <v>0</v>
      </c>
      <c r="CV4" s="47">
        <v>0</v>
      </c>
      <c r="CW4" s="47">
        <v>0</v>
      </c>
      <c r="CX4" s="47">
        <v>0</v>
      </c>
      <c r="CY4" s="47">
        <v>0</v>
      </c>
      <c r="CZ4" s="47">
        <v>0</v>
      </c>
      <c r="DA4" s="47">
        <v>0</v>
      </c>
      <c r="DB4" s="47">
        <v>0</v>
      </c>
      <c r="DC4" s="47">
        <v>0</v>
      </c>
      <c r="DD4" s="47">
        <v>0</v>
      </c>
      <c r="DE4" s="47">
        <v>0</v>
      </c>
      <c r="DF4" s="46">
        <f t="shared" ref="DF4:DK44" si="7">CN4+CT4+CZ4</f>
        <v>8265</v>
      </c>
      <c r="DG4" s="47">
        <f t="shared" si="7"/>
        <v>51811994</v>
      </c>
      <c r="DH4" s="47">
        <f t="shared" si="7"/>
        <v>45323698</v>
      </c>
      <c r="DI4" s="47">
        <f t="shared" si="7"/>
        <v>0</v>
      </c>
      <c r="DJ4" s="47">
        <f t="shared" si="7"/>
        <v>6488296</v>
      </c>
      <c r="DK4" s="47">
        <f t="shared" si="7"/>
        <v>0</v>
      </c>
      <c r="DL4" s="47">
        <f t="shared" ref="DL4:DQ44" si="8">CB4+DF4</f>
        <v>1082341</v>
      </c>
      <c r="DM4" s="47">
        <f t="shared" si="8"/>
        <v>37288310200</v>
      </c>
      <c r="DN4" s="47">
        <f t="shared" si="8"/>
        <v>32494532777</v>
      </c>
      <c r="DO4" s="47">
        <f t="shared" si="8"/>
        <v>1441138360</v>
      </c>
      <c r="DP4" s="47">
        <f t="shared" si="8"/>
        <v>3172686168</v>
      </c>
      <c r="DQ4" s="47">
        <f t="shared" si="8"/>
        <v>179952715</v>
      </c>
      <c r="DR4" s="47">
        <v>21191</v>
      </c>
      <c r="DS4" s="47">
        <v>10641</v>
      </c>
      <c r="DT4" s="47">
        <v>31832</v>
      </c>
      <c r="DU4" s="47">
        <v>4679</v>
      </c>
      <c r="DV4" s="47">
        <v>1984</v>
      </c>
      <c r="DX4" s="47">
        <v>8264</v>
      </c>
      <c r="DY4" s="47">
        <v>45312682</v>
      </c>
      <c r="DZ4" s="47">
        <v>2331</v>
      </c>
      <c r="EA4" s="47">
        <v>49181970</v>
      </c>
      <c r="EB4" s="47">
        <v>3978</v>
      </c>
      <c r="EC4" s="47">
        <v>133702640</v>
      </c>
      <c r="ED4" s="47">
        <v>1128</v>
      </c>
      <c r="EE4" s="47">
        <v>37082485</v>
      </c>
      <c r="EF4" s="47">
        <v>39</v>
      </c>
      <c r="EG4" s="47">
        <v>985140</v>
      </c>
      <c r="EH4" s="47">
        <v>0</v>
      </c>
      <c r="EI4" s="47">
        <v>0</v>
      </c>
      <c r="EJ4" s="47">
        <v>0</v>
      </c>
      <c r="EK4" s="47">
        <v>0</v>
      </c>
      <c r="EL4" s="47">
        <v>0</v>
      </c>
      <c r="EM4" s="47">
        <v>0</v>
      </c>
      <c r="EN4" s="47">
        <f t="shared" ref="EN4:EN44" si="9">DX4+DZ4+EB4+ED4+EF4+EL4</f>
        <v>15740</v>
      </c>
      <c r="EO4" s="47">
        <f t="shared" ref="EO4:EO44" si="10">DY4+EA4+EC4+EE4+EG4+EM4</f>
        <v>266264917</v>
      </c>
      <c r="EQ4" s="47">
        <f>CB4+EN4</f>
        <v>1089816</v>
      </c>
      <c r="ER4" s="47">
        <f>CC4+EO4</f>
        <v>37502763123</v>
      </c>
      <c r="ET4" s="16" t="s">
        <v>42</v>
      </c>
      <c r="EU4" s="37">
        <v>33633</v>
      </c>
      <c r="EW4" s="56">
        <f>ROUND(ER4/EU4,0)</f>
        <v>1115059</v>
      </c>
      <c r="EX4" s="44">
        <f>RANK(EW4,$EW$4:$EW$45)</f>
        <v>5</v>
      </c>
      <c r="EY4" s="56">
        <f>C4+U4</f>
        <v>20419939640</v>
      </c>
      <c r="EZ4" s="56">
        <f>I4+AA4</f>
        <v>10222584610</v>
      </c>
      <c r="FA4" s="56">
        <f t="shared" ref="FA4:FA45" si="11">ER4-EY4-EZ4</f>
        <v>6860238873</v>
      </c>
      <c r="FB4" s="56">
        <f>ROUND(EY4/EU4,0)</f>
        <v>607140</v>
      </c>
      <c r="FC4" s="56">
        <f>RANK(FB4,$FB$4:$FB$45)</f>
        <v>17</v>
      </c>
      <c r="FD4" s="56">
        <f>ROUND(EZ4/EU4,0)</f>
        <v>303945</v>
      </c>
      <c r="FE4" s="44">
        <f>RANK(FD4,$FD$4:$FD$45)</f>
        <v>1</v>
      </c>
      <c r="FF4" s="56"/>
    </row>
    <row r="5" spans="1:162" s="44" customFormat="1" ht="15.9" customHeight="1" x14ac:dyDescent="0.2">
      <c r="A5" s="59" t="s">
        <v>15</v>
      </c>
      <c r="B5" s="46">
        <v>8769</v>
      </c>
      <c r="C5" s="47">
        <v>5337148400</v>
      </c>
      <c r="D5" s="47">
        <v>4687454221</v>
      </c>
      <c r="E5" s="47">
        <v>337416680</v>
      </c>
      <c r="F5" s="47">
        <v>291674222</v>
      </c>
      <c r="G5" s="47">
        <v>20603277</v>
      </c>
      <c r="H5" s="47">
        <v>130197</v>
      </c>
      <c r="I5" s="47">
        <v>2158744320</v>
      </c>
      <c r="J5" s="47">
        <v>1885834839</v>
      </c>
      <c r="K5" s="47">
        <v>43232687</v>
      </c>
      <c r="L5" s="47">
        <v>216833100</v>
      </c>
      <c r="M5" s="47">
        <v>12843694</v>
      </c>
      <c r="N5" s="47">
        <f t="shared" si="0"/>
        <v>138966</v>
      </c>
      <c r="O5" s="47">
        <f t="shared" si="0"/>
        <v>7495892720</v>
      </c>
      <c r="P5" s="47">
        <f t="shared" si="0"/>
        <v>6573289060</v>
      </c>
      <c r="Q5" s="47">
        <f t="shared" si="0"/>
        <v>380649367</v>
      </c>
      <c r="R5" s="47">
        <f t="shared" si="0"/>
        <v>508507322</v>
      </c>
      <c r="S5" s="47">
        <f t="shared" si="0"/>
        <v>33446971</v>
      </c>
      <c r="T5" s="46">
        <v>27</v>
      </c>
      <c r="U5" s="47">
        <v>4118250</v>
      </c>
      <c r="V5" s="47">
        <v>3656481</v>
      </c>
      <c r="W5" s="47">
        <v>76516</v>
      </c>
      <c r="X5" s="47">
        <v>385253</v>
      </c>
      <c r="Y5" s="47">
        <v>0</v>
      </c>
      <c r="Z5" s="47">
        <v>16967</v>
      </c>
      <c r="AA5" s="47">
        <v>236059360</v>
      </c>
      <c r="AB5" s="47">
        <v>205847812</v>
      </c>
      <c r="AC5" s="47">
        <v>114999</v>
      </c>
      <c r="AD5" s="47">
        <v>30055286</v>
      </c>
      <c r="AE5" s="47">
        <v>41263</v>
      </c>
      <c r="AF5" s="47">
        <f t="shared" si="1"/>
        <v>16994</v>
      </c>
      <c r="AG5" s="47">
        <f t="shared" si="1"/>
        <v>240177610</v>
      </c>
      <c r="AH5" s="47">
        <f t="shared" si="1"/>
        <v>209504293</v>
      </c>
      <c r="AI5" s="47">
        <f t="shared" si="1"/>
        <v>191515</v>
      </c>
      <c r="AJ5" s="47">
        <f t="shared" si="1"/>
        <v>30440539</v>
      </c>
      <c r="AK5" s="47">
        <f t="shared" si="1"/>
        <v>41263</v>
      </c>
      <c r="AL5" s="46">
        <f t="shared" si="2"/>
        <v>155960</v>
      </c>
      <c r="AM5" s="47">
        <f t="shared" si="2"/>
        <v>7736070330</v>
      </c>
      <c r="AN5" s="47">
        <f t="shared" si="2"/>
        <v>6782793353</v>
      </c>
      <c r="AO5" s="47">
        <f t="shared" si="2"/>
        <v>380840882</v>
      </c>
      <c r="AP5" s="47">
        <f t="shared" si="2"/>
        <v>538947861</v>
      </c>
      <c r="AQ5" s="47">
        <f t="shared" si="2"/>
        <v>33488234</v>
      </c>
      <c r="AR5" s="47">
        <v>90086</v>
      </c>
      <c r="AS5" s="47">
        <v>1229462910</v>
      </c>
      <c r="AT5" s="47">
        <v>1073958762</v>
      </c>
      <c r="AU5" s="47">
        <v>7218673</v>
      </c>
      <c r="AV5" s="47">
        <v>139416610</v>
      </c>
      <c r="AW5" s="47">
        <v>8868865</v>
      </c>
      <c r="AX5" s="47">
        <f t="shared" si="3"/>
        <v>246046</v>
      </c>
      <c r="AY5" s="47">
        <f t="shared" si="3"/>
        <v>8965533240</v>
      </c>
      <c r="AZ5" s="47">
        <f t="shared" si="3"/>
        <v>7856752115</v>
      </c>
      <c r="BA5" s="47">
        <f t="shared" si="3"/>
        <v>388059555</v>
      </c>
      <c r="BB5" s="47">
        <f t="shared" si="3"/>
        <v>678364471</v>
      </c>
      <c r="BC5" s="47">
        <f t="shared" si="3"/>
        <v>42357099</v>
      </c>
      <c r="BD5" s="46">
        <v>8499</v>
      </c>
      <c r="BE5" s="47">
        <v>282956439</v>
      </c>
      <c r="BF5" s="47">
        <v>151413289</v>
      </c>
      <c r="BG5" s="47">
        <v>0</v>
      </c>
      <c r="BH5" s="47">
        <v>131036420</v>
      </c>
      <c r="BI5" s="47">
        <v>506730</v>
      </c>
      <c r="BJ5" s="47">
        <v>27</v>
      </c>
      <c r="BK5" s="47">
        <v>112616</v>
      </c>
      <c r="BL5" s="47">
        <v>68876</v>
      </c>
      <c r="BM5" s="47">
        <v>0</v>
      </c>
      <c r="BN5" s="47">
        <v>43740</v>
      </c>
      <c r="BO5" s="47">
        <v>0</v>
      </c>
      <c r="BP5" s="47">
        <f t="shared" si="4"/>
        <v>8526</v>
      </c>
      <c r="BQ5" s="47">
        <f t="shared" si="4"/>
        <v>283069055</v>
      </c>
      <c r="BR5" s="47">
        <f t="shared" si="4"/>
        <v>151482165</v>
      </c>
      <c r="BS5" s="47">
        <f t="shared" si="4"/>
        <v>0</v>
      </c>
      <c r="BT5" s="47">
        <f t="shared" si="4"/>
        <v>131080160</v>
      </c>
      <c r="BU5" s="47">
        <f t="shared" si="4"/>
        <v>506730</v>
      </c>
      <c r="BV5" s="46">
        <v>451</v>
      </c>
      <c r="BW5" s="47">
        <v>51527200</v>
      </c>
      <c r="BX5" s="47">
        <v>43945357</v>
      </c>
      <c r="BY5" s="47">
        <v>991905</v>
      </c>
      <c r="BZ5" s="47">
        <v>2019971</v>
      </c>
      <c r="CA5" s="47">
        <v>4569967</v>
      </c>
      <c r="CB5" s="47">
        <f t="shared" si="5"/>
        <v>246497</v>
      </c>
      <c r="CC5" s="47">
        <f t="shared" si="6"/>
        <v>9300129495</v>
      </c>
      <c r="CD5" s="47">
        <f t="shared" si="6"/>
        <v>8052179637</v>
      </c>
      <c r="CE5" s="47">
        <f t="shared" si="6"/>
        <v>389051460</v>
      </c>
      <c r="CF5" s="47">
        <f t="shared" si="6"/>
        <v>811464602</v>
      </c>
      <c r="CG5" s="47">
        <f t="shared" si="6"/>
        <v>47433796</v>
      </c>
      <c r="CH5" s="2"/>
      <c r="CI5" s="2"/>
      <c r="CJ5" s="2"/>
      <c r="CK5" s="2"/>
      <c r="CL5" s="2"/>
      <c r="CM5" s="2"/>
      <c r="CN5" s="48">
        <v>2141</v>
      </c>
      <c r="CO5" s="47">
        <v>15332356</v>
      </c>
      <c r="CP5" s="47">
        <v>13490799</v>
      </c>
      <c r="CQ5" s="47">
        <v>0</v>
      </c>
      <c r="CR5" s="47">
        <v>1841557</v>
      </c>
      <c r="CS5" s="47">
        <v>0</v>
      </c>
      <c r="CT5" s="47">
        <v>0</v>
      </c>
      <c r="CU5" s="47">
        <v>0</v>
      </c>
      <c r="CV5" s="47">
        <v>0</v>
      </c>
      <c r="CW5" s="47">
        <v>0</v>
      </c>
      <c r="CX5" s="47">
        <v>0</v>
      </c>
      <c r="CY5" s="47">
        <v>0</v>
      </c>
      <c r="CZ5" s="47">
        <v>0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6">
        <f t="shared" si="7"/>
        <v>2141</v>
      </c>
      <c r="DG5" s="47">
        <f t="shared" si="7"/>
        <v>15332356</v>
      </c>
      <c r="DH5" s="47">
        <f t="shared" si="7"/>
        <v>13490799</v>
      </c>
      <c r="DI5" s="47">
        <f t="shared" si="7"/>
        <v>0</v>
      </c>
      <c r="DJ5" s="47">
        <f t="shared" si="7"/>
        <v>1841557</v>
      </c>
      <c r="DK5" s="47">
        <f t="shared" si="7"/>
        <v>0</v>
      </c>
      <c r="DL5" s="47">
        <f t="shared" si="8"/>
        <v>248638</v>
      </c>
      <c r="DM5" s="47">
        <f t="shared" si="8"/>
        <v>9315461851</v>
      </c>
      <c r="DN5" s="47">
        <f t="shared" si="8"/>
        <v>8065670436</v>
      </c>
      <c r="DO5" s="47">
        <f t="shared" si="8"/>
        <v>389051460</v>
      </c>
      <c r="DP5" s="47">
        <f t="shared" si="8"/>
        <v>813306159</v>
      </c>
      <c r="DQ5" s="47">
        <f t="shared" si="8"/>
        <v>47433796</v>
      </c>
      <c r="DR5" s="47">
        <v>5794</v>
      </c>
      <c r="DS5" s="47">
        <v>2468</v>
      </c>
      <c r="DT5" s="47">
        <v>8262</v>
      </c>
      <c r="DU5" s="47">
        <v>1412</v>
      </c>
      <c r="DV5" s="47">
        <v>464</v>
      </c>
      <c r="DX5" s="47">
        <v>2141</v>
      </c>
      <c r="DY5" s="47">
        <v>13490799</v>
      </c>
      <c r="DZ5" s="47">
        <v>712</v>
      </c>
      <c r="EA5" s="47">
        <v>16397860</v>
      </c>
      <c r="EB5" s="47">
        <v>703</v>
      </c>
      <c r="EC5" s="47">
        <v>17633635</v>
      </c>
      <c r="ED5" s="47">
        <v>313</v>
      </c>
      <c r="EE5" s="47">
        <v>10244538</v>
      </c>
      <c r="EF5" s="47">
        <v>6</v>
      </c>
      <c r="EG5" s="47">
        <v>33290</v>
      </c>
      <c r="EH5" s="47">
        <v>0</v>
      </c>
      <c r="EI5" s="47">
        <v>0</v>
      </c>
      <c r="EJ5" s="47">
        <v>0</v>
      </c>
      <c r="EK5" s="47">
        <v>0</v>
      </c>
      <c r="EL5" s="47">
        <v>0</v>
      </c>
      <c r="EM5" s="47">
        <v>0</v>
      </c>
      <c r="EN5" s="47">
        <f t="shared" si="9"/>
        <v>3875</v>
      </c>
      <c r="EO5" s="47">
        <f t="shared" si="10"/>
        <v>57800122</v>
      </c>
      <c r="EQ5" s="47">
        <f t="shared" ref="EQ5:EQ44" si="12">CB5+EN5</f>
        <v>250372</v>
      </c>
      <c r="ER5" s="47">
        <f t="shared" ref="ER5:ER44" si="13">CC5+EO5</f>
        <v>9357929617</v>
      </c>
      <c r="ET5" s="16" t="s">
        <v>43</v>
      </c>
      <c r="EU5" s="37">
        <v>8644.4</v>
      </c>
      <c r="EW5" s="56">
        <f t="shared" ref="EW5:EW45" si="14">ROUND(ER5/EU5,0)</f>
        <v>1082542</v>
      </c>
      <c r="EX5" s="44">
        <f t="shared" ref="EX5:EX45" si="15">RANK(EW5,$EW$4:$EW$45)</f>
        <v>10</v>
      </c>
      <c r="EY5" s="56">
        <f t="shared" ref="EY5:EY45" si="16">C5+U5</f>
        <v>5341266650</v>
      </c>
      <c r="EZ5" s="56">
        <f t="shared" ref="EZ5:EZ45" si="17">I5+AA5</f>
        <v>2394803680</v>
      </c>
      <c r="FA5" s="56">
        <f t="shared" si="11"/>
        <v>1621859287</v>
      </c>
      <c r="FB5" s="56">
        <f t="shared" ref="FB5:FB45" si="18">ROUND(EY5/EU5,0)</f>
        <v>617887</v>
      </c>
      <c r="FC5" s="56">
        <f t="shared" ref="FC5:FC45" si="19">RANK(FB5,$FB$4:$FB$45)</f>
        <v>16</v>
      </c>
      <c r="FD5" s="56">
        <f t="shared" ref="FD5:FD45" si="20">ROUND(EZ5/EU5,0)</f>
        <v>277035</v>
      </c>
      <c r="FE5" s="44">
        <f t="shared" ref="FE5:FE45" si="21">RANK(FD5,$FD$4:$FD$45)</f>
        <v>8</v>
      </c>
    </row>
    <row r="6" spans="1:162" s="44" customFormat="1" ht="15.9" customHeight="1" x14ac:dyDescent="0.2">
      <c r="A6" s="59" t="s">
        <v>27</v>
      </c>
      <c r="B6" s="46">
        <v>4753</v>
      </c>
      <c r="C6" s="47">
        <v>2469349010</v>
      </c>
      <c r="D6" s="47">
        <v>2197770747</v>
      </c>
      <c r="E6" s="47">
        <v>142519053</v>
      </c>
      <c r="F6" s="47">
        <v>123703720</v>
      </c>
      <c r="G6" s="47">
        <v>5355490</v>
      </c>
      <c r="H6" s="47">
        <v>74151</v>
      </c>
      <c r="I6" s="47">
        <v>1141754320</v>
      </c>
      <c r="J6" s="47">
        <v>1009472742</v>
      </c>
      <c r="K6" s="47">
        <v>17297005</v>
      </c>
      <c r="L6" s="47">
        <v>110260391</v>
      </c>
      <c r="M6" s="47">
        <v>4724182</v>
      </c>
      <c r="N6" s="47">
        <f t="shared" si="0"/>
        <v>78904</v>
      </c>
      <c r="O6" s="47">
        <f t="shared" si="0"/>
        <v>3611103330</v>
      </c>
      <c r="P6" s="47">
        <f t="shared" si="0"/>
        <v>3207243489</v>
      </c>
      <c r="Q6" s="47">
        <f t="shared" si="0"/>
        <v>159816058</v>
      </c>
      <c r="R6" s="47">
        <f t="shared" si="0"/>
        <v>233964111</v>
      </c>
      <c r="S6" s="47">
        <f t="shared" si="0"/>
        <v>10079672</v>
      </c>
      <c r="T6" s="46">
        <v>24</v>
      </c>
      <c r="U6" s="47">
        <v>7031330</v>
      </c>
      <c r="V6" s="47">
        <v>6227086</v>
      </c>
      <c r="W6" s="47">
        <v>330537</v>
      </c>
      <c r="X6" s="47">
        <v>473707</v>
      </c>
      <c r="Y6" s="47">
        <v>0</v>
      </c>
      <c r="Z6" s="47">
        <v>7174</v>
      </c>
      <c r="AA6" s="47">
        <v>92396870</v>
      </c>
      <c r="AB6" s="47">
        <v>81634287</v>
      </c>
      <c r="AC6" s="47">
        <v>41098</v>
      </c>
      <c r="AD6" s="47">
        <v>10695648</v>
      </c>
      <c r="AE6" s="47">
        <v>25837</v>
      </c>
      <c r="AF6" s="47">
        <f t="shared" si="1"/>
        <v>7198</v>
      </c>
      <c r="AG6" s="47">
        <f t="shared" si="1"/>
        <v>99428200</v>
      </c>
      <c r="AH6" s="47">
        <f t="shared" si="1"/>
        <v>87861373</v>
      </c>
      <c r="AI6" s="47">
        <f t="shared" si="1"/>
        <v>371635</v>
      </c>
      <c r="AJ6" s="47">
        <f t="shared" si="1"/>
        <v>11169355</v>
      </c>
      <c r="AK6" s="47">
        <f t="shared" si="1"/>
        <v>25837</v>
      </c>
      <c r="AL6" s="46">
        <f t="shared" si="2"/>
        <v>86102</v>
      </c>
      <c r="AM6" s="47">
        <f t="shared" si="2"/>
        <v>3710531530</v>
      </c>
      <c r="AN6" s="47">
        <f t="shared" si="2"/>
        <v>3295104862</v>
      </c>
      <c r="AO6" s="47">
        <f t="shared" si="2"/>
        <v>160187693</v>
      </c>
      <c r="AP6" s="47">
        <f t="shared" si="2"/>
        <v>245133466</v>
      </c>
      <c r="AQ6" s="47">
        <f t="shared" si="2"/>
        <v>10105509</v>
      </c>
      <c r="AR6" s="47">
        <v>54693</v>
      </c>
      <c r="AS6" s="47">
        <v>727678980</v>
      </c>
      <c r="AT6" s="47">
        <v>647312654</v>
      </c>
      <c r="AU6" s="47">
        <v>3820630</v>
      </c>
      <c r="AV6" s="47">
        <v>73389390</v>
      </c>
      <c r="AW6" s="47">
        <v>3156306</v>
      </c>
      <c r="AX6" s="47">
        <f t="shared" si="3"/>
        <v>140795</v>
      </c>
      <c r="AY6" s="47">
        <f t="shared" si="3"/>
        <v>4438210510</v>
      </c>
      <c r="AZ6" s="47">
        <f t="shared" si="3"/>
        <v>3942417516</v>
      </c>
      <c r="BA6" s="47">
        <f t="shared" si="3"/>
        <v>164008323</v>
      </c>
      <c r="BB6" s="47">
        <f t="shared" si="3"/>
        <v>318522856</v>
      </c>
      <c r="BC6" s="47">
        <f t="shared" si="3"/>
        <v>13261815</v>
      </c>
      <c r="BD6" s="46">
        <v>4623</v>
      </c>
      <c r="BE6" s="47">
        <v>134539466</v>
      </c>
      <c r="BF6" s="47">
        <v>79514876</v>
      </c>
      <c r="BG6" s="47">
        <v>0</v>
      </c>
      <c r="BH6" s="47">
        <v>54713630</v>
      </c>
      <c r="BI6" s="47">
        <v>310960</v>
      </c>
      <c r="BJ6" s="47">
        <v>24</v>
      </c>
      <c r="BK6" s="47">
        <v>339400</v>
      </c>
      <c r="BL6" s="47">
        <v>251050</v>
      </c>
      <c r="BM6" s="47">
        <v>0</v>
      </c>
      <c r="BN6" s="47">
        <v>88350</v>
      </c>
      <c r="BO6" s="47">
        <v>0</v>
      </c>
      <c r="BP6" s="47">
        <f t="shared" si="4"/>
        <v>4647</v>
      </c>
      <c r="BQ6" s="47">
        <f t="shared" si="4"/>
        <v>134878866</v>
      </c>
      <c r="BR6" s="47">
        <f t="shared" si="4"/>
        <v>79765926</v>
      </c>
      <c r="BS6" s="47">
        <f t="shared" si="4"/>
        <v>0</v>
      </c>
      <c r="BT6" s="47">
        <f t="shared" si="4"/>
        <v>54801980</v>
      </c>
      <c r="BU6" s="47">
        <f t="shared" si="4"/>
        <v>310960</v>
      </c>
      <c r="BV6" s="46">
        <v>230</v>
      </c>
      <c r="BW6" s="47">
        <v>14462650</v>
      </c>
      <c r="BX6" s="47">
        <v>12840253.5</v>
      </c>
      <c r="BY6" s="47">
        <v>198005</v>
      </c>
      <c r="BZ6" s="47">
        <v>869995.5</v>
      </c>
      <c r="CA6" s="47">
        <v>554396</v>
      </c>
      <c r="CB6" s="47">
        <f t="shared" si="5"/>
        <v>141025</v>
      </c>
      <c r="CC6" s="47">
        <f t="shared" si="6"/>
        <v>4587552026</v>
      </c>
      <c r="CD6" s="47">
        <f t="shared" si="6"/>
        <v>4035023695.5</v>
      </c>
      <c r="CE6" s="47">
        <f t="shared" si="6"/>
        <v>164206328</v>
      </c>
      <c r="CF6" s="47">
        <f t="shared" si="6"/>
        <v>374194831.5</v>
      </c>
      <c r="CG6" s="47">
        <f t="shared" si="6"/>
        <v>14127171</v>
      </c>
      <c r="CH6" s="2"/>
      <c r="CI6" s="2"/>
      <c r="CJ6" s="2"/>
      <c r="CK6" s="2"/>
      <c r="CL6" s="2"/>
      <c r="CM6" s="2"/>
      <c r="CN6" s="48">
        <v>1191</v>
      </c>
      <c r="CO6" s="47">
        <v>8086792</v>
      </c>
      <c r="CP6" s="47">
        <v>7183486</v>
      </c>
      <c r="CQ6" s="47">
        <v>0</v>
      </c>
      <c r="CR6" s="47">
        <v>903306</v>
      </c>
      <c r="CS6" s="47">
        <v>0</v>
      </c>
      <c r="CT6" s="47">
        <v>0</v>
      </c>
      <c r="CU6" s="47">
        <v>0</v>
      </c>
      <c r="CV6" s="47">
        <v>0</v>
      </c>
      <c r="CW6" s="47">
        <v>0</v>
      </c>
      <c r="CX6" s="47">
        <v>0</v>
      </c>
      <c r="CY6" s="47">
        <v>0</v>
      </c>
      <c r="CZ6" s="47">
        <v>0</v>
      </c>
      <c r="DA6" s="47">
        <v>0</v>
      </c>
      <c r="DB6" s="47">
        <v>0</v>
      </c>
      <c r="DC6" s="47">
        <v>0</v>
      </c>
      <c r="DD6" s="47">
        <v>0</v>
      </c>
      <c r="DE6" s="47">
        <v>0</v>
      </c>
      <c r="DF6" s="46">
        <f t="shared" si="7"/>
        <v>1191</v>
      </c>
      <c r="DG6" s="47">
        <f t="shared" si="7"/>
        <v>8086792</v>
      </c>
      <c r="DH6" s="47">
        <f t="shared" si="7"/>
        <v>7183486</v>
      </c>
      <c r="DI6" s="47">
        <f t="shared" si="7"/>
        <v>0</v>
      </c>
      <c r="DJ6" s="47">
        <f t="shared" si="7"/>
        <v>903306</v>
      </c>
      <c r="DK6" s="47">
        <f t="shared" si="7"/>
        <v>0</v>
      </c>
      <c r="DL6" s="47">
        <f t="shared" si="8"/>
        <v>142216</v>
      </c>
      <c r="DM6" s="47">
        <f t="shared" si="8"/>
        <v>4595638818</v>
      </c>
      <c r="DN6" s="47">
        <f t="shared" si="8"/>
        <v>4042207181.5</v>
      </c>
      <c r="DO6" s="47">
        <f t="shared" si="8"/>
        <v>164206328</v>
      </c>
      <c r="DP6" s="47">
        <f t="shared" si="8"/>
        <v>375098137.5</v>
      </c>
      <c r="DQ6" s="47">
        <f t="shared" si="8"/>
        <v>14127171</v>
      </c>
      <c r="DR6" s="47">
        <v>3077</v>
      </c>
      <c r="DS6" s="47">
        <v>1082</v>
      </c>
      <c r="DT6" s="47">
        <v>4159</v>
      </c>
      <c r="DU6" s="47">
        <v>454</v>
      </c>
      <c r="DV6" s="47">
        <v>85</v>
      </c>
      <c r="DX6" s="47">
        <v>1191</v>
      </c>
      <c r="DY6" s="47">
        <v>7183486</v>
      </c>
      <c r="DZ6" s="47">
        <v>167</v>
      </c>
      <c r="EA6" s="47">
        <v>1587380</v>
      </c>
      <c r="EB6" s="47">
        <v>557</v>
      </c>
      <c r="EC6" s="47">
        <v>11270845</v>
      </c>
      <c r="ED6" s="47">
        <v>195</v>
      </c>
      <c r="EE6" s="47">
        <v>7107603</v>
      </c>
      <c r="EF6" s="47">
        <v>12</v>
      </c>
      <c r="EG6" s="47">
        <v>173486</v>
      </c>
      <c r="EH6" s="47">
        <v>0</v>
      </c>
      <c r="EI6" s="47">
        <v>0</v>
      </c>
      <c r="EJ6" s="47">
        <v>0</v>
      </c>
      <c r="EK6" s="47">
        <v>0</v>
      </c>
      <c r="EL6" s="47">
        <v>0</v>
      </c>
      <c r="EM6" s="47">
        <v>0</v>
      </c>
      <c r="EN6" s="47">
        <f t="shared" si="9"/>
        <v>2122</v>
      </c>
      <c r="EO6" s="47">
        <f t="shared" si="10"/>
        <v>27322800</v>
      </c>
      <c r="EQ6" s="47">
        <f t="shared" si="12"/>
        <v>143147</v>
      </c>
      <c r="ER6" s="47">
        <f t="shared" si="13"/>
        <v>4614874826</v>
      </c>
      <c r="ET6" s="16" t="s">
        <v>44</v>
      </c>
      <c r="EU6" s="37">
        <v>4651.3</v>
      </c>
      <c r="EW6" s="56">
        <f t="shared" si="14"/>
        <v>992169</v>
      </c>
      <c r="EX6" s="44">
        <f t="shared" si="15"/>
        <v>30</v>
      </c>
      <c r="EY6" s="56">
        <f t="shared" si="16"/>
        <v>2476380340</v>
      </c>
      <c r="EZ6" s="56">
        <f t="shared" si="17"/>
        <v>1234151190</v>
      </c>
      <c r="FA6" s="56">
        <f t="shared" si="11"/>
        <v>904343296</v>
      </c>
      <c r="FB6" s="56">
        <f t="shared" si="18"/>
        <v>532406</v>
      </c>
      <c r="FC6" s="56">
        <f t="shared" si="19"/>
        <v>36</v>
      </c>
      <c r="FD6" s="56">
        <f t="shared" si="20"/>
        <v>265335</v>
      </c>
      <c r="FE6" s="44">
        <f t="shared" si="21"/>
        <v>13</v>
      </c>
    </row>
    <row r="7" spans="1:162" s="44" customFormat="1" ht="15.9" customHeight="1" x14ac:dyDescent="0.2">
      <c r="A7" s="59" t="s">
        <v>8</v>
      </c>
      <c r="B7" s="46">
        <v>8863</v>
      </c>
      <c r="C7" s="47">
        <v>5577883350</v>
      </c>
      <c r="D7" s="47">
        <v>4919150058</v>
      </c>
      <c r="E7" s="47">
        <v>345327464</v>
      </c>
      <c r="F7" s="47">
        <v>295281597</v>
      </c>
      <c r="G7" s="47">
        <v>18124231</v>
      </c>
      <c r="H7" s="47">
        <v>163721</v>
      </c>
      <c r="I7" s="47">
        <v>2572826350</v>
      </c>
      <c r="J7" s="47">
        <v>2259544806</v>
      </c>
      <c r="K7" s="47">
        <v>47968468</v>
      </c>
      <c r="L7" s="47">
        <v>252291078</v>
      </c>
      <c r="M7" s="47">
        <v>13021998</v>
      </c>
      <c r="N7" s="47">
        <f t="shared" si="0"/>
        <v>172584</v>
      </c>
      <c r="O7" s="47">
        <f t="shared" si="0"/>
        <v>8150709700</v>
      </c>
      <c r="P7" s="47">
        <f t="shared" si="0"/>
        <v>7178694864</v>
      </c>
      <c r="Q7" s="47">
        <f t="shared" si="0"/>
        <v>393295932</v>
      </c>
      <c r="R7" s="47">
        <f t="shared" si="0"/>
        <v>547572675</v>
      </c>
      <c r="S7" s="47">
        <f t="shared" si="0"/>
        <v>31146229</v>
      </c>
      <c r="T7" s="46">
        <v>34</v>
      </c>
      <c r="U7" s="47">
        <v>9109480</v>
      </c>
      <c r="V7" s="47">
        <v>8153002</v>
      </c>
      <c r="W7" s="47">
        <v>200518</v>
      </c>
      <c r="X7" s="47">
        <v>755960</v>
      </c>
      <c r="Y7" s="47">
        <v>0</v>
      </c>
      <c r="Z7" s="47">
        <v>20509</v>
      </c>
      <c r="AA7" s="47">
        <v>279972580</v>
      </c>
      <c r="AB7" s="47">
        <v>245018316</v>
      </c>
      <c r="AC7" s="47">
        <v>51690</v>
      </c>
      <c r="AD7" s="47">
        <v>34874507</v>
      </c>
      <c r="AE7" s="47">
        <v>28067</v>
      </c>
      <c r="AF7" s="47">
        <f t="shared" si="1"/>
        <v>20543</v>
      </c>
      <c r="AG7" s="47">
        <f t="shared" si="1"/>
        <v>289082060</v>
      </c>
      <c r="AH7" s="47">
        <f t="shared" si="1"/>
        <v>253171318</v>
      </c>
      <c r="AI7" s="47">
        <f t="shared" si="1"/>
        <v>252208</v>
      </c>
      <c r="AJ7" s="47">
        <f t="shared" si="1"/>
        <v>35630467</v>
      </c>
      <c r="AK7" s="47">
        <f t="shared" si="1"/>
        <v>28067</v>
      </c>
      <c r="AL7" s="46">
        <f t="shared" si="2"/>
        <v>193127</v>
      </c>
      <c r="AM7" s="47">
        <f t="shared" si="2"/>
        <v>8439791760</v>
      </c>
      <c r="AN7" s="47">
        <f t="shared" si="2"/>
        <v>7431866182</v>
      </c>
      <c r="AO7" s="47">
        <f t="shared" si="2"/>
        <v>393548140</v>
      </c>
      <c r="AP7" s="47">
        <f t="shared" si="2"/>
        <v>583203142</v>
      </c>
      <c r="AQ7" s="47">
        <f t="shared" si="2"/>
        <v>31174296</v>
      </c>
      <c r="AR7" s="47">
        <v>120245</v>
      </c>
      <c r="AS7" s="47">
        <v>1556808920</v>
      </c>
      <c r="AT7" s="47">
        <v>1368070875</v>
      </c>
      <c r="AU7" s="47">
        <v>7669543</v>
      </c>
      <c r="AV7" s="47">
        <v>167898442</v>
      </c>
      <c r="AW7" s="47">
        <v>13170060</v>
      </c>
      <c r="AX7" s="47">
        <f t="shared" si="3"/>
        <v>313372</v>
      </c>
      <c r="AY7" s="47">
        <f t="shared" si="3"/>
        <v>9996600680</v>
      </c>
      <c r="AZ7" s="47">
        <f t="shared" si="3"/>
        <v>8799937057</v>
      </c>
      <c r="BA7" s="47">
        <f t="shared" si="3"/>
        <v>401217683</v>
      </c>
      <c r="BB7" s="47">
        <f t="shared" si="3"/>
        <v>751101584</v>
      </c>
      <c r="BC7" s="47">
        <f t="shared" si="3"/>
        <v>44344356</v>
      </c>
      <c r="BD7" s="46">
        <v>8595</v>
      </c>
      <c r="BE7" s="47">
        <v>277897695</v>
      </c>
      <c r="BF7" s="47">
        <v>141472335</v>
      </c>
      <c r="BG7" s="47">
        <v>0</v>
      </c>
      <c r="BH7" s="47">
        <v>136053460</v>
      </c>
      <c r="BI7" s="47">
        <v>371900</v>
      </c>
      <c r="BJ7" s="47">
        <v>34</v>
      </c>
      <c r="BK7" s="47">
        <v>269457</v>
      </c>
      <c r="BL7" s="47">
        <v>96447</v>
      </c>
      <c r="BM7" s="47">
        <v>0</v>
      </c>
      <c r="BN7" s="47">
        <v>173010</v>
      </c>
      <c r="BO7" s="47">
        <v>0</v>
      </c>
      <c r="BP7" s="47">
        <f t="shared" si="4"/>
        <v>8629</v>
      </c>
      <c r="BQ7" s="47">
        <f t="shared" si="4"/>
        <v>278167152</v>
      </c>
      <c r="BR7" s="47">
        <f t="shared" si="4"/>
        <v>141568782</v>
      </c>
      <c r="BS7" s="47">
        <f t="shared" si="4"/>
        <v>0</v>
      </c>
      <c r="BT7" s="47">
        <f t="shared" si="4"/>
        <v>136226470</v>
      </c>
      <c r="BU7" s="47">
        <f t="shared" si="4"/>
        <v>371900</v>
      </c>
      <c r="BV7" s="46">
        <v>706</v>
      </c>
      <c r="BW7" s="47">
        <v>76652110</v>
      </c>
      <c r="BX7" s="47">
        <v>68697699</v>
      </c>
      <c r="BY7" s="47">
        <v>1624003</v>
      </c>
      <c r="BZ7" s="47">
        <v>2917280</v>
      </c>
      <c r="CA7" s="47">
        <v>3413128</v>
      </c>
      <c r="CB7" s="47">
        <f t="shared" si="5"/>
        <v>314078</v>
      </c>
      <c r="CC7" s="47">
        <f t="shared" si="6"/>
        <v>10351419942</v>
      </c>
      <c r="CD7" s="47">
        <f t="shared" si="6"/>
        <v>9010203538</v>
      </c>
      <c r="CE7" s="47">
        <f t="shared" si="6"/>
        <v>402841686</v>
      </c>
      <c r="CF7" s="47">
        <f t="shared" si="6"/>
        <v>890245334</v>
      </c>
      <c r="CG7" s="47">
        <f t="shared" si="6"/>
        <v>48129384</v>
      </c>
      <c r="CH7" s="2"/>
      <c r="CI7" s="2"/>
      <c r="CJ7" s="2"/>
      <c r="CK7" s="2"/>
      <c r="CL7" s="2"/>
      <c r="CM7" s="2"/>
      <c r="CN7" s="48">
        <v>1956</v>
      </c>
      <c r="CO7" s="47">
        <v>13840810</v>
      </c>
      <c r="CP7" s="47">
        <v>11950929</v>
      </c>
      <c r="CQ7" s="47">
        <v>0</v>
      </c>
      <c r="CR7" s="47">
        <v>1889881</v>
      </c>
      <c r="CS7" s="47">
        <v>0</v>
      </c>
      <c r="CT7" s="47">
        <v>0</v>
      </c>
      <c r="CU7" s="47">
        <v>0</v>
      </c>
      <c r="CV7" s="47">
        <v>0</v>
      </c>
      <c r="CW7" s="47">
        <v>0</v>
      </c>
      <c r="CX7" s="47">
        <v>0</v>
      </c>
      <c r="CY7" s="47">
        <v>0</v>
      </c>
      <c r="CZ7" s="47">
        <v>0</v>
      </c>
      <c r="DA7" s="47">
        <v>0</v>
      </c>
      <c r="DB7" s="47">
        <v>0</v>
      </c>
      <c r="DC7" s="47">
        <v>0</v>
      </c>
      <c r="DD7" s="47">
        <v>0</v>
      </c>
      <c r="DE7" s="47">
        <v>0</v>
      </c>
      <c r="DF7" s="46">
        <f t="shared" si="7"/>
        <v>1956</v>
      </c>
      <c r="DG7" s="47">
        <f t="shared" si="7"/>
        <v>13840810</v>
      </c>
      <c r="DH7" s="47">
        <f t="shared" si="7"/>
        <v>11950929</v>
      </c>
      <c r="DI7" s="47">
        <f t="shared" si="7"/>
        <v>0</v>
      </c>
      <c r="DJ7" s="47">
        <f t="shared" si="7"/>
        <v>1889881</v>
      </c>
      <c r="DK7" s="47">
        <f t="shared" si="7"/>
        <v>0</v>
      </c>
      <c r="DL7" s="47">
        <f t="shared" si="8"/>
        <v>316034</v>
      </c>
      <c r="DM7" s="47">
        <f t="shared" si="8"/>
        <v>10365260752</v>
      </c>
      <c r="DN7" s="47">
        <f t="shared" si="8"/>
        <v>9022154467</v>
      </c>
      <c r="DO7" s="47">
        <f t="shared" si="8"/>
        <v>402841686</v>
      </c>
      <c r="DP7" s="47">
        <f t="shared" si="8"/>
        <v>892135215</v>
      </c>
      <c r="DQ7" s="47">
        <f t="shared" si="8"/>
        <v>48129384</v>
      </c>
      <c r="DR7" s="47">
        <v>5786</v>
      </c>
      <c r="DS7" s="47">
        <v>2873</v>
      </c>
      <c r="DT7" s="47">
        <v>8659</v>
      </c>
      <c r="DU7" s="47">
        <v>1323</v>
      </c>
      <c r="DV7" s="47">
        <v>580</v>
      </c>
      <c r="DX7" s="47">
        <v>1956</v>
      </c>
      <c r="DY7" s="47">
        <v>11950929</v>
      </c>
      <c r="DZ7" s="47">
        <v>515</v>
      </c>
      <c r="EA7" s="47">
        <v>10880120</v>
      </c>
      <c r="EB7" s="47">
        <v>759</v>
      </c>
      <c r="EC7" s="47">
        <v>26650710</v>
      </c>
      <c r="ED7" s="47">
        <v>350</v>
      </c>
      <c r="EE7" s="47">
        <v>12977145</v>
      </c>
      <c r="EF7" s="47">
        <v>4</v>
      </c>
      <c r="EG7" s="47">
        <v>51600</v>
      </c>
      <c r="EH7" s="47">
        <v>0</v>
      </c>
      <c r="EI7" s="47">
        <v>0</v>
      </c>
      <c r="EJ7" s="47">
        <v>0</v>
      </c>
      <c r="EK7" s="47">
        <v>0</v>
      </c>
      <c r="EL7" s="47">
        <v>0</v>
      </c>
      <c r="EM7" s="47">
        <v>0</v>
      </c>
      <c r="EN7" s="47">
        <f t="shared" si="9"/>
        <v>3584</v>
      </c>
      <c r="EO7" s="47">
        <f t="shared" si="10"/>
        <v>62510504</v>
      </c>
      <c r="EQ7" s="47">
        <f t="shared" si="12"/>
        <v>317662</v>
      </c>
      <c r="ER7" s="47">
        <f t="shared" si="13"/>
        <v>10413930446</v>
      </c>
      <c r="ET7" s="16" t="s">
        <v>45</v>
      </c>
      <c r="EU7" s="37">
        <v>9946.4</v>
      </c>
      <c r="EW7" s="56">
        <f t="shared" si="14"/>
        <v>1047005</v>
      </c>
      <c r="EX7" s="44">
        <f t="shared" si="15"/>
        <v>14</v>
      </c>
      <c r="EY7" s="56">
        <f t="shared" si="16"/>
        <v>5586992830</v>
      </c>
      <c r="EZ7" s="56">
        <f t="shared" si="17"/>
        <v>2852798930</v>
      </c>
      <c r="FA7" s="56">
        <f t="shared" si="11"/>
        <v>1974138686</v>
      </c>
      <c r="FB7" s="56">
        <f t="shared" si="18"/>
        <v>561710</v>
      </c>
      <c r="FC7" s="56">
        <f t="shared" si="19"/>
        <v>32</v>
      </c>
      <c r="FD7" s="56">
        <f t="shared" si="20"/>
        <v>286817</v>
      </c>
      <c r="FE7" s="44">
        <f t="shared" si="21"/>
        <v>2</v>
      </c>
    </row>
    <row r="8" spans="1:162" s="44" customFormat="1" ht="15.9" customHeight="1" x14ac:dyDescent="0.2">
      <c r="A8" s="59" t="s">
        <v>16</v>
      </c>
      <c r="B8" s="46">
        <v>6416</v>
      </c>
      <c r="C8" s="47">
        <v>3676251810</v>
      </c>
      <c r="D8" s="47">
        <v>3276177984</v>
      </c>
      <c r="E8" s="47">
        <v>208150569</v>
      </c>
      <c r="F8" s="47">
        <v>183685241</v>
      </c>
      <c r="G8" s="47">
        <v>8238016</v>
      </c>
      <c r="H8" s="47">
        <v>93105</v>
      </c>
      <c r="I8" s="47">
        <v>1576115690</v>
      </c>
      <c r="J8" s="47">
        <v>1402137042</v>
      </c>
      <c r="K8" s="47">
        <v>29017559</v>
      </c>
      <c r="L8" s="47">
        <v>127251689</v>
      </c>
      <c r="M8" s="47">
        <v>17709400</v>
      </c>
      <c r="N8" s="47">
        <f t="shared" si="0"/>
        <v>99521</v>
      </c>
      <c r="O8" s="47">
        <f t="shared" si="0"/>
        <v>5252367500</v>
      </c>
      <c r="P8" s="47">
        <f t="shared" si="0"/>
        <v>4678315026</v>
      </c>
      <c r="Q8" s="47">
        <f t="shared" si="0"/>
        <v>237168128</v>
      </c>
      <c r="R8" s="47">
        <f t="shared" si="0"/>
        <v>310936930</v>
      </c>
      <c r="S8" s="47">
        <f t="shared" si="0"/>
        <v>25947416</v>
      </c>
      <c r="T8" s="46">
        <v>30</v>
      </c>
      <c r="U8" s="47">
        <v>10564320</v>
      </c>
      <c r="V8" s="47">
        <v>9454135</v>
      </c>
      <c r="W8" s="47">
        <v>616425</v>
      </c>
      <c r="X8" s="47">
        <v>493760</v>
      </c>
      <c r="Y8" s="47">
        <v>0</v>
      </c>
      <c r="Z8" s="47">
        <v>12156</v>
      </c>
      <c r="AA8" s="47">
        <v>154840190</v>
      </c>
      <c r="AB8" s="47">
        <v>137503621</v>
      </c>
      <c r="AC8" s="47">
        <v>11336</v>
      </c>
      <c r="AD8" s="47">
        <v>17319392</v>
      </c>
      <c r="AE8" s="47">
        <v>5841</v>
      </c>
      <c r="AF8" s="47">
        <f t="shared" si="1"/>
        <v>12186</v>
      </c>
      <c r="AG8" s="47">
        <f t="shared" si="1"/>
        <v>165404510</v>
      </c>
      <c r="AH8" s="47">
        <f t="shared" si="1"/>
        <v>146957756</v>
      </c>
      <c r="AI8" s="47">
        <f t="shared" si="1"/>
        <v>627761</v>
      </c>
      <c r="AJ8" s="47">
        <f t="shared" si="1"/>
        <v>17813152</v>
      </c>
      <c r="AK8" s="47">
        <f t="shared" si="1"/>
        <v>5841</v>
      </c>
      <c r="AL8" s="46">
        <f t="shared" si="2"/>
        <v>111707</v>
      </c>
      <c r="AM8" s="47">
        <f t="shared" si="2"/>
        <v>5417772010</v>
      </c>
      <c r="AN8" s="47">
        <f t="shared" si="2"/>
        <v>4825272782</v>
      </c>
      <c r="AO8" s="47">
        <f t="shared" si="2"/>
        <v>237795889</v>
      </c>
      <c r="AP8" s="47">
        <f t="shared" si="2"/>
        <v>328750082</v>
      </c>
      <c r="AQ8" s="47">
        <f t="shared" si="2"/>
        <v>25953257</v>
      </c>
      <c r="AR8" s="47">
        <v>71481</v>
      </c>
      <c r="AS8" s="47">
        <v>1025551140</v>
      </c>
      <c r="AT8" s="47">
        <v>911618744</v>
      </c>
      <c r="AU8" s="47">
        <v>7502113</v>
      </c>
      <c r="AV8" s="47">
        <v>100052647</v>
      </c>
      <c r="AW8" s="47">
        <v>6377636</v>
      </c>
      <c r="AX8" s="47">
        <f t="shared" si="3"/>
        <v>183188</v>
      </c>
      <c r="AY8" s="47">
        <f t="shared" si="3"/>
        <v>6443323150</v>
      </c>
      <c r="AZ8" s="47">
        <f t="shared" si="3"/>
        <v>5736891526</v>
      </c>
      <c r="BA8" s="47">
        <f t="shared" si="3"/>
        <v>245298002</v>
      </c>
      <c r="BB8" s="47">
        <f t="shared" si="3"/>
        <v>428802729</v>
      </c>
      <c r="BC8" s="47">
        <f t="shared" si="3"/>
        <v>32330893</v>
      </c>
      <c r="BD8" s="46">
        <v>6269</v>
      </c>
      <c r="BE8" s="47">
        <v>216984982</v>
      </c>
      <c r="BF8" s="47">
        <v>119553772</v>
      </c>
      <c r="BG8" s="47">
        <v>0</v>
      </c>
      <c r="BH8" s="47">
        <v>97161670</v>
      </c>
      <c r="BI8" s="47">
        <v>269540</v>
      </c>
      <c r="BJ8" s="47">
        <v>30</v>
      </c>
      <c r="BK8" s="47">
        <v>263585</v>
      </c>
      <c r="BL8" s="47">
        <v>209745</v>
      </c>
      <c r="BM8" s="47">
        <v>0</v>
      </c>
      <c r="BN8" s="47">
        <v>53840</v>
      </c>
      <c r="BO8" s="47">
        <v>0</v>
      </c>
      <c r="BP8" s="47">
        <f t="shared" si="4"/>
        <v>6299</v>
      </c>
      <c r="BQ8" s="47">
        <f t="shared" si="4"/>
        <v>217248567</v>
      </c>
      <c r="BR8" s="47">
        <f t="shared" si="4"/>
        <v>119763517</v>
      </c>
      <c r="BS8" s="47">
        <f t="shared" si="4"/>
        <v>0</v>
      </c>
      <c r="BT8" s="47">
        <f t="shared" si="4"/>
        <v>97215510</v>
      </c>
      <c r="BU8" s="47">
        <f t="shared" si="4"/>
        <v>269540</v>
      </c>
      <c r="BV8" s="46">
        <v>353</v>
      </c>
      <c r="BW8" s="47">
        <v>35706830</v>
      </c>
      <c r="BX8" s="47">
        <v>31778735</v>
      </c>
      <c r="BY8" s="47">
        <v>794055</v>
      </c>
      <c r="BZ8" s="47">
        <v>2249435</v>
      </c>
      <c r="CA8" s="47">
        <v>884605</v>
      </c>
      <c r="CB8" s="47">
        <f t="shared" si="5"/>
        <v>183541</v>
      </c>
      <c r="CC8" s="47">
        <f t="shared" si="6"/>
        <v>6696278547</v>
      </c>
      <c r="CD8" s="47">
        <f t="shared" si="6"/>
        <v>5888433778</v>
      </c>
      <c r="CE8" s="47">
        <f t="shared" si="6"/>
        <v>246092057</v>
      </c>
      <c r="CF8" s="47">
        <f t="shared" si="6"/>
        <v>528267674</v>
      </c>
      <c r="CG8" s="47">
        <f t="shared" si="6"/>
        <v>33485038</v>
      </c>
      <c r="CH8" s="2"/>
      <c r="CI8" s="2"/>
      <c r="CJ8" s="2"/>
      <c r="CK8" s="2"/>
      <c r="CL8" s="2"/>
      <c r="CM8" s="2"/>
      <c r="CN8" s="48">
        <v>666</v>
      </c>
      <c r="CO8" s="47">
        <v>3676273</v>
      </c>
      <c r="CP8" s="47">
        <v>3248673</v>
      </c>
      <c r="CQ8" s="47">
        <v>0</v>
      </c>
      <c r="CR8" s="47">
        <v>427600</v>
      </c>
      <c r="CS8" s="47">
        <v>0</v>
      </c>
      <c r="CT8" s="47">
        <v>0</v>
      </c>
      <c r="CU8" s="47">
        <v>0</v>
      </c>
      <c r="CV8" s="47">
        <v>0</v>
      </c>
      <c r="CW8" s="47">
        <v>0</v>
      </c>
      <c r="CX8" s="47">
        <v>0</v>
      </c>
      <c r="CY8" s="47">
        <v>0</v>
      </c>
      <c r="CZ8" s="47">
        <v>0</v>
      </c>
      <c r="DA8" s="47">
        <v>0</v>
      </c>
      <c r="DB8" s="47">
        <v>0</v>
      </c>
      <c r="DC8" s="47">
        <v>0</v>
      </c>
      <c r="DD8" s="47">
        <v>0</v>
      </c>
      <c r="DE8" s="47">
        <v>0</v>
      </c>
      <c r="DF8" s="46">
        <f t="shared" si="7"/>
        <v>666</v>
      </c>
      <c r="DG8" s="47">
        <f t="shared" si="7"/>
        <v>3676273</v>
      </c>
      <c r="DH8" s="47">
        <f t="shared" si="7"/>
        <v>3248673</v>
      </c>
      <c r="DI8" s="47">
        <f t="shared" si="7"/>
        <v>0</v>
      </c>
      <c r="DJ8" s="47">
        <f t="shared" si="7"/>
        <v>427600</v>
      </c>
      <c r="DK8" s="47">
        <f t="shared" si="7"/>
        <v>0</v>
      </c>
      <c r="DL8" s="47">
        <f t="shared" si="8"/>
        <v>184207</v>
      </c>
      <c r="DM8" s="47">
        <f t="shared" si="8"/>
        <v>6699954820</v>
      </c>
      <c r="DN8" s="47">
        <f t="shared" si="8"/>
        <v>5891682451</v>
      </c>
      <c r="DO8" s="47">
        <f t="shared" si="8"/>
        <v>246092057</v>
      </c>
      <c r="DP8" s="47">
        <f t="shared" si="8"/>
        <v>528695274</v>
      </c>
      <c r="DQ8" s="47">
        <f t="shared" si="8"/>
        <v>33485038</v>
      </c>
      <c r="DR8" s="47">
        <v>4445</v>
      </c>
      <c r="DS8" s="47">
        <v>2083</v>
      </c>
      <c r="DT8" s="47">
        <v>6528</v>
      </c>
      <c r="DU8" s="47">
        <v>796</v>
      </c>
      <c r="DV8" s="47">
        <v>309</v>
      </c>
      <c r="DX8" s="47">
        <v>666</v>
      </c>
      <c r="DY8" s="47">
        <v>3248673</v>
      </c>
      <c r="DZ8" s="47">
        <v>505</v>
      </c>
      <c r="EA8" s="47">
        <v>11947950</v>
      </c>
      <c r="EB8" s="47">
        <v>171</v>
      </c>
      <c r="EC8" s="47">
        <v>3012345</v>
      </c>
      <c r="ED8" s="47">
        <v>174</v>
      </c>
      <c r="EE8" s="47">
        <v>6066935</v>
      </c>
      <c r="EF8" s="47">
        <v>2</v>
      </c>
      <c r="EG8" s="47">
        <v>20960</v>
      </c>
      <c r="EH8" s="47">
        <v>0</v>
      </c>
      <c r="EI8" s="47">
        <v>0</v>
      </c>
      <c r="EJ8" s="47">
        <v>0</v>
      </c>
      <c r="EK8" s="47">
        <v>0</v>
      </c>
      <c r="EL8" s="47">
        <v>0</v>
      </c>
      <c r="EM8" s="47">
        <v>0</v>
      </c>
      <c r="EN8" s="47">
        <f t="shared" si="9"/>
        <v>1518</v>
      </c>
      <c r="EO8" s="47">
        <f t="shared" si="10"/>
        <v>24296863</v>
      </c>
      <c r="EQ8" s="47">
        <f t="shared" si="12"/>
        <v>185059</v>
      </c>
      <c r="ER8" s="47">
        <f t="shared" si="13"/>
        <v>6720575410</v>
      </c>
      <c r="ET8" s="16" t="s">
        <v>46</v>
      </c>
      <c r="EU8" s="37">
        <v>6155.4</v>
      </c>
      <c r="EW8" s="56">
        <f t="shared" si="14"/>
        <v>1091818</v>
      </c>
      <c r="EX8" s="44">
        <f t="shared" si="15"/>
        <v>8</v>
      </c>
      <c r="EY8" s="56">
        <f t="shared" si="16"/>
        <v>3686816130</v>
      </c>
      <c r="EZ8" s="56">
        <f t="shared" si="17"/>
        <v>1730955880</v>
      </c>
      <c r="FA8" s="56">
        <f t="shared" si="11"/>
        <v>1302803400</v>
      </c>
      <c r="FB8" s="56">
        <f t="shared" si="18"/>
        <v>598956</v>
      </c>
      <c r="FC8" s="56">
        <f t="shared" si="19"/>
        <v>19</v>
      </c>
      <c r="FD8" s="56">
        <f t="shared" si="20"/>
        <v>281209</v>
      </c>
      <c r="FE8" s="44">
        <f t="shared" si="21"/>
        <v>4</v>
      </c>
    </row>
    <row r="9" spans="1:162" s="44" customFormat="1" ht="15.9" customHeight="1" x14ac:dyDescent="0.2">
      <c r="A9" s="59" t="s">
        <v>11</v>
      </c>
      <c r="B9" s="46">
        <v>6756</v>
      </c>
      <c r="C9" s="47">
        <v>3836975440</v>
      </c>
      <c r="D9" s="47">
        <v>3425686123</v>
      </c>
      <c r="E9" s="47">
        <v>224191674</v>
      </c>
      <c r="F9" s="47">
        <v>174898348</v>
      </c>
      <c r="G9" s="47">
        <v>12199295</v>
      </c>
      <c r="H9" s="47">
        <v>81253</v>
      </c>
      <c r="I9" s="47">
        <v>1273391170</v>
      </c>
      <c r="J9" s="47">
        <v>1130742523</v>
      </c>
      <c r="K9" s="47">
        <v>21978142</v>
      </c>
      <c r="L9" s="47">
        <v>111231370</v>
      </c>
      <c r="M9" s="47">
        <v>9439135</v>
      </c>
      <c r="N9" s="47">
        <f t="shared" si="0"/>
        <v>88009</v>
      </c>
      <c r="O9" s="47">
        <f t="shared" si="0"/>
        <v>5110366610</v>
      </c>
      <c r="P9" s="47">
        <f t="shared" si="0"/>
        <v>4556428646</v>
      </c>
      <c r="Q9" s="47">
        <f t="shared" si="0"/>
        <v>246169816</v>
      </c>
      <c r="R9" s="47">
        <f t="shared" si="0"/>
        <v>286129718</v>
      </c>
      <c r="S9" s="47">
        <f t="shared" si="0"/>
        <v>21638430</v>
      </c>
      <c r="T9" s="46">
        <v>4</v>
      </c>
      <c r="U9" s="47">
        <v>366760</v>
      </c>
      <c r="V9" s="47">
        <v>330090</v>
      </c>
      <c r="W9" s="47">
        <v>0</v>
      </c>
      <c r="X9" s="47">
        <v>36670</v>
      </c>
      <c r="Y9" s="47">
        <v>0</v>
      </c>
      <c r="Z9" s="47">
        <v>7532</v>
      </c>
      <c r="AA9" s="47">
        <v>108157500</v>
      </c>
      <c r="AB9" s="47">
        <v>96267720</v>
      </c>
      <c r="AC9" s="47">
        <v>20421</v>
      </c>
      <c r="AD9" s="47">
        <v>11863192</v>
      </c>
      <c r="AE9" s="47">
        <v>6167</v>
      </c>
      <c r="AF9" s="47">
        <f t="shared" si="1"/>
        <v>7536</v>
      </c>
      <c r="AG9" s="47">
        <f t="shared" si="1"/>
        <v>108524260</v>
      </c>
      <c r="AH9" s="47">
        <f t="shared" si="1"/>
        <v>96597810</v>
      </c>
      <c r="AI9" s="47">
        <f t="shared" si="1"/>
        <v>20421</v>
      </c>
      <c r="AJ9" s="47">
        <f t="shared" si="1"/>
        <v>11899862</v>
      </c>
      <c r="AK9" s="47">
        <f t="shared" si="1"/>
        <v>6167</v>
      </c>
      <c r="AL9" s="46">
        <f t="shared" si="2"/>
        <v>95545</v>
      </c>
      <c r="AM9" s="47">
        <f t="shared" si="2"/>
        <v>5218890870</v>
      </c>
      <c r="AN9" s="47">
        <f t="shared" si="2"/>
        <v>4653026456</v>
      </c>
      <c r="AO9" s="47">
        <f t="shared" si="2"/>
        <v>246190237</v>
      </c>
      <c r="AP9" s="47">
        <f t="shared" si="2"/>
        <v>298029580</v>
      </c>
      <c r="AQ9" s="47">
        <f t="shared" si="2"/>
        <v>21644597</v>
      </c>
      <c r="AR9" s="47">
        <v>59541</v>
      </c>
      <c r="AS9" s="47">
        <v>782087520</v>
      </c>
      <c r="AT9" s="47">
        <v>696278832</v>
      </c>
      <c r="AU9" s="47">
        <v>4511722</v>
      </c>
      <c r="AV9" s="47">
        <v>77193437</v>
      </c>
      <c r="AW9" s="47">
        <v>4103529</v>
      </c>
      <c r="AX9" s="47">
        <f t="shared" si="3"/>
        <v>155086</v>
      </c>
      <c r="AY9" s="47">
        <f t="shared" si="3"/>
        <v>6000978390</v>
      </c>
      <c r="AZ9" s="47">
        <f t="shared" si="3"/>
        <v>5349305288</v>
      </c>
      <c r="BA9" s="47">
        <f t="shared" si="3"/>
        <v>250701959</v>
      </c>
      <c r="BB9" s="47">
        <f t="shared" si="3"/>
        <v>375223017</v>
      </c>
      <c r="BC9" s="47">
        <f t="shared" si="3"/>
        <v>25748126</v>
      </c>
      <c r="BD9" s="46">
        <v>6577</v>
      </c>
      <c r="BE9" s="47">
        <v>235978605</v>
      </c>
      <c r="BF9" s="47">
        <v>151761275</v>
      </c>
      <c r="BG9" s="47">
        <v>0</v>
      </c>
      <c r="BH9" s="47">
        <v>84089030</v>
      </c>
      <c r="BI9" s="47">
        <v>128300</v>
      </c>
      <c r="BJ9" s="47">
        <v>4</v>
      </c>
      <c r="BK9" s="47">
        <v>6160</v>
      </c>
      <c r="BL9" s="47">
        <v>2020</v>
      </c>
      <c r="BM9" s="47">
        <v>0</v>
      </c>
      <c r="BN9" s="47">
        <v>4140</v>
      </c>
      <c r="BO9" s="47">
        <v>0</v>
      </c>
      <c r="BP9" s="47">
        <f t="shared" si="4"/>
        <v>6581</v>
      </c>
      <c r="BQ9" s="47">
        <f t="shared" si="4"/>
        <v>235984765</v>
      </c>
      <c r="BR9" s="47">
        <f t="shared" si="4"/>
        <v>151763295</v>
      </c>
      <c r="BS9" s="47">
        <f t="shared" si="4"/>
        <v>0</v>
      </c>
      <c r="BT9" s="47">
        <f t="shared" si="4"/>
        <v>84093170</v>
      </c>
      <c r="BU9" s="47">
        <f t="shared" si="4"/>
        <v>128300</v>
      </c>
      <c r="BV9" s="46">
        <v>144</v>
      </c>
      <c r="BW9" s="47">
        <v>9479530</v>
      </c>
      <c r="BX9" s="47">
        <v>8411601</v>
      </c>
      <c r="BY9" s="47">
        <v>128829</v>
      </c>
      <c r="BZ9" s="47">
        <v>766419</v>
      </c>
      <c r="CA9" s="47">
        <v>172681</v>
      </c>
      <c r="CB9" s="47">
        <f t="shared" si="5"/>
        <v>155230</v>
      </c>
      <c r="CC9" s="47">
        <f t="shared" si="6"/>
        <v>6246442685</v>
      </c>
      <c r="CD9" s="47">
        <f t="shared" si="6"/>
        <v>5509480184</v>
      </c>
      <c r="CE9" s="47">
        <f t="shared" si="6"/>
        <v>250830788</v>
      </c>
      <c r="CF9" s="47">
        <f t="shared" si="6"/>
        <v>460082606</v>
      </c>
      <c r="CG9" s="47">
        <f t="shared" si="6"/>
        <v>26049107</v>
      </c>
      <c r="CH9" s="2"/>
      <c r="CI9" s="2"/>
      <c r="CJ9" s="2"/>
      <c r="CK9" s="2"/>
      <c r="CL9" s="2"/>
      <c r="CM9" s="2"/>
      <c r="CN9" s="48">
        <v>1151</v>
      </c>
      <c r="CO9" s="47">
        <v>6473733</v>
      </c>
      <c r="CP9" s="47">
        <v>5723334</v>
      </c>
      <c r="CQ9" s="47">
        <v>0</v>
      </c>
      <c r="CR9" s="47">
        <v>750399</v>
      </c>
      <c r="CS9" s="47">
        <v>0</v>
      </c>
      <c r="CT9" s="47">
        <v>0</v>
      </c>
      <c r="CU9" s="47">
        <v>0</v>
      </c>
      <c r="CV9" s="47">
        <v>0</v>
      </c>
      <c r="CW9" s="47">
        <v>0</v>
      </c>
      <c r="CX9" s="47">
        <v>0</v>
      </c>
      <c r="CY9" s="47">
        <v>0</v>
      </c>
      <c r="CZ9" s="47">
        <v>0</v>
      </c>
      <c r="DA9" s="47">
        <v>0</v>
      </c>
      <c r="DB9" s="47">
        <v>0</v>
      </c>
      <c r="DC9" s="47">
        <v>0</v>
      </c>
      <c r="DD9" s="47">
        <v>0</v>
      </c>
      <c r="DE9" s="47">
        <v>0</v>
      </c>
      <c r="DF9" s="46">
        <f t="shared" si="7"/>
        <v>1151</v>
      </c>
      <c r="DG9" s="47">
        <f t="shared" si="7"/>
        <v>6473733</v>
      </c>
      <c r="DH9" s="47">
        <f t="shared" si="7"/>
        <v>5723334</v>
      </c>
      <c r="DI9" s="47">
        <f t="shared" si="7"/>
        <v>0</v>
      </c>
      <c r="DJ9" s="47">
        <f t="shared" si="7"/>
        <v>750399</v>
      </c>
      <c r="DK9" s="47">
        <f t="shared" si="7"/>
        <v>0</v>
      </c>
      <c r="DL9" s="47">
        <f t="shared" si="8"/>
        <v>156381</v>
      </c>
      <c r="DM9" s="47">
        <f t="shared" si="8"/>
        <v>6252916418</v>
      </c>
      <c r="DN9" s="47">
        <f t="shared" si="8"/>
        <v>5515203518</v>
      </c>
      <c r="DO9" s="47">
        <f t="shared" si="8"/>
        <v>250830788</v>
      </c>
      <c r="DP9" s="47">
        <f t="shared" si="8"/>
        <v>460833005</v>
      </c>
      <c r="DQ9" s="47">
        <f t="shared" si="8"/>
        <v>26049107</v>
      </c>
      <c r="DR9" s="47">
        <v>4824</v>
      </c>
      <c r="DS9" s="47">
        <v>1354</v>
      </c>
      <c r="DT9" s="47">
        <v>6178</v>
      </c>
      <c r="DU9" s="47">
        <v>685</v>
      </c>
      <c r="DV9" s="47">
        <v>252</v>
      </c>
      <c r="DX9" s="47">
        <v>1151</v>
      </c>
      <c r="DY9" s="47">
        <v>5723334</v>
      </c>
      <c r="DZ9" s="47">
        <v>85</v>
      </c>
      <c r="EA9" s="47">
        <v>2031080</v>
      </c>
      <c r="EB9" s="47">
        <v>144</v>
      </c>
      <c r="EC9" s="47">
        <v>3710690</v>
      </c>
      <c r="ED9" s="47">
        <v>181</v>
      </c>
      <c r="EE9" s="47">
        <v>5715883</v>
      </c>
      <c r="EF9" s="47">
        <v>3</v>
      </c>
      <c r="EG9" s="47">
        <v>74510</v>
      </c>
      <c r="EH9" s="47">
        <v>0</v>
      </c>
      <c r="EI9" s="47">
        <v>0</v>
      </c>
      <c r="EJ9" s="47">
        <v>0</v>
      </c>
      <c r="EK9" s="47">
        <v>0</v>
      </c>
      <c r="EL9" s="47">
        <v>0</v>
      </c>
      <c r="EM9" s="47">
        <v>0</v>
      </c>
      <c r="EN9" s="47">
        <f t="shared" si="9"/>
        <v>1564</v>
      </c>
      <c r="EO9" s="47">
        <f t="shared" si="10"/>
        <v>17255497</v>
      </c>
      <c r="EQ9" s="47">
        <f t="shared" si="12"/>
        <v>156794</v>
      </c>
      <c r="ER9" s="47">
        <f t="shared" si="13"/>
        <v>6263698182</v>
      </c>
      <c r="ET9" s="16" t="s">
        <v>47</v>
      </c>
      <c r="EU9" s="37">
        <v>5597.7</v>
      </c>
      <c r="EW9" s="56">
        <f t="shared" si="14"/>
        <v>1118977</v>
      </c>
      <c r="EX9" s="44">
        <f t="shared" si="15"/>
        <v>4</v>
      </c>
      <c r="EY9" s="56">
        <f t="shared" si="16"/>
        <v>3837342200</v>
      </c>
      <c r="EZ9" s="56">
        <f t="shared" si="17"/>
        <v>1381548670</v>
      </c>
      <c r="FA9" s="56">
        <f t="shared" si="11"/>
        <v>1044807312</v>
      </c>
      <c r="FB9" s="56">
        <f t="shared" si="18"/>
        <v>685521</v>
      </c>
      <c r="FC9" s="56">
        <f t="shared" si="19"/>
        <v>6</v>
      </c>
      <c r="FD9" s="56">
        <f t="shared" si="20"/>
        <v>246806</v>
      </c>
      <c r="FE9" s="44">
        <f t="shared" si="21"/>
        <v>24</v>
      </c>
    </row>
    <row r="10" spans="1:162" s="44" customFormat="1" ht="15.9" customHeight="1" x14ac:dyDescent="0.2">
      <c r="A10" s="59" t="s">
        <v>17</v>
      </c>
      <c r="B10" s="46">
        <v>12652</v>
      </c>
      <c r="C10" s="47">
        <v>7514281410</v>
      </c>
      <c r="D10" s="47">
        <v>6593860036</v>
      </c>
      <c r="E10" s="47">
        <v>482154197</v>
      </c>
      <c r="F10" s="47">
        <v>419486411</v>
      </c>
      <c r="G10" s="47">
        <v>18780766</v>
      </c>
      <c r="H10" s="47">
        <v>173816</v>
      </c>
      <c r="I10" s="47">
        <v>3113806910</v>
      </c>
      <c r="J10" s="47">
        <v>2722107307</v>
      </c>
      <c r="K10" s="47">
        <v>86438030</v>
      </c>
      <c r="L10" s="47">
        <v>274929304</v>
      </c>
      <c r="M10" s="47">
        <v>30332269</v>
      </c>
      <c r="N10" s="47">
        <f t="shared" si="0"/>
        <v>186468</v>
      </c>
      <c r="O10" s="47">
        <f t="shared" si="0"/>
        <v>10628088320</v>
      </c>
      <c r="P10" s="47">
        <f t="shared" si="0"/>
        <v>9315967343</v>
      </c>
      <c r="Q10" s="47">
        <f t="shared" si="0"/>
        <v>568592227</v>
      </c>
      <c r="R10" s="47">
        <f t="shared" si="0"/>
        <v>694415715</v>
      </c>
      <c r="S10" s="47">
        <f t="shared" si="0"/>
        <v>49113035</v>
      </c>
      <c r="T10" s="46">
        <v>24</v>
      </c>
      <c r="U10" s="47">
        <v>6593080</v>
      </c>
      <c r="V10" s="47">
        <v>5653548</v>
      </c>
      <c r="W10" s="47">
        <v>307634</v>
      </c>
      <c r="X10" s="47">
        <v>631898</v>
      </c>
      <c r="Y10" s="47">
        <v>0</v>
      </c>
      <c r="Z10" s="47">
        <v>23803</v>
      </c>
      <c r="AA10" s="47">
        <v>337606350</v>
      </c>
      <c r="AB10" s="47">
        <v>295318539</v>
      </c>
      <c r="AC10" s="47">
        <v>53291</v>
      </c>
      <c r="AD10" s="47">
        <v>42222674</v>
      </c>
      <c r="AE10" s="47">
        <v>11846</v>
      </c>
      <c r="AF10" s="47">
        <f t="shared" si="1"/>
        <v>23827</v>
      </c>
      <c r="AG10" s="47">
        <f t="shared" si="1"/>
        <v>344199430</v>
      </c>
      <c r="AH10" s="47">
        <f t="shared" si="1"/>
        <v>300972087</v>
      </c>
      <c r="AI10" s="47">
        <f t="shared" si="1"/>
        <v>360925</v>
      </c>
      <c r="AJ10" s="47">
        <f t="shared" si="1"/>
        <v>42854572</v>
      </c>
      <c r="AK10" s="47">
        <f t="shared" si="1"/>
        <v>11846</v>
      </c>
      <c r="AL10" s="46">
        <f t="shared" si="2"/>
        <v>210295</v>
      </c>
      <c r="AM10" s="47">
        <f t="shared" si="2"/>
        <v>10972287750</v>
      </c>
      <c r="AN10" s="47">
        <f t="shared" si="2"/>
        <v>9616939430</v>
      </c>
      <c r="AO10" s="47">
        <f t="shared" si="2"/>
        <v>568953152</v>
      </c>
      <c r="AP10" s="47">
        <f t="shared" si="2"/>
        <v>737270287</v>
      </c>
      <c r="AQ10" s="47">
        <f t="shared" si="2"/>
        <v>49124881</v>
      </c>
      <c r="AR10" s="47">
        <v>128906</v>
      </c>
      <c r="AS10" s="47">
        <v>1688952960</v>
      </c>
      <c r="AT10" s="47">
        <v>1477788437</v>
      </c>
      <c r="AU10" s="47">
        <v>7095904</v>
      </c>
      <c r="AV10" s="47">
        <v>188797649</v>
      </c>
      <c r="AW10" s="47">
        <v>15270970</v>
      </c>
      <c r="AX10" s="47">
        <f t="shared" si="3"/>
        <v>339201</v>
      </c>
      <c r="AY10" s="47">
        <f t="shared" si="3"/>
        <v>12661240710</v>
      </c>
      <c r="AZ10" s="47">
        <f t="shared" si="3"/>
        <v>11094727867</v>
      </c>
      <c r="BA10" s="47">
        <f t="shared" si="3"/>
        <v>576049056</v>
      </c>
      <c r="BB10" s="47">
        <f t="shared" si="3"/>
        <v>926067936</v>
      </c>
      <c r="BC10" s="47">
        <f t="shared" si="3"/>
        <v>64395851</v>
      </c>
      <c r="BD10" s="46">
        <v>12277</v>
      </c>
      <c r="BE10" s="47">
        <v>429073910</v>
      </c>
      <c r="BF10" s="47">
        <v>226572460</v>
      </c>
      <c r="BG10" s="47">
        <v>0</v>
      </c>
      <c r="BH10" s="47">
        <v>201989590</v>
      </c>
      <c r="BI10" s="47">
        <v>511860</v>
      </c>
      <c r="BJ10" s="47">
        <v>24</v>
      </c>
      <c r="BK10" s="47">
        <v>275321</v>
      </c>
      <c r="BL10" s="47">
        <v>130411</v>
      </c>
      <c r="BM10" s="47">
        <v>0</v>
      </c>
      <c r="BN10" s="47">
        <v>144910</v>
      </c>
      <c r="BO10" s="47">
        <v>0</v>
      </c>
      <c r="BP10" s="47">
        <f t="shared" si="4"/>
        <v>12301</v>
      </c>
      <c r="BQ10" s="47">
        <f t="shared" si="4"/>
        <v>429349231</v>
      </c>
      <c r="BR10" s="47">
        <f t="shared" si="4"/>
        <v>226702871</v>
      </c>
      <c r="BS10" s="47">
        <f t="shared" si="4"/>
        <v>0</v>
      </c>
      <c r="BT10" s="47">
        <f t="shared" si="4"/>
        <v>202134500</v>
      </c>
      <c r="BU10" s="47">
        <f t="shared" si="4"/>
        <v>511860</v>
      </c>
      <c r="BV10" s="46">
        <v>549</v>
      </c>
      <c r="BW10" s="47">
        <v>46746290</v>
      </c>
      <c r="BX10" s="47">
        <v>41212288</v>
      </c>
      <c r="BY10" s="47">
        <v>773330</v>
      </c>
      <c r="BZ10" s="47">
        <v>3325503</v>
      </c>
      <c r="CA10" s="47">
        <v>1435169</v>
      </c>
      <c r="CB10" s="47">
        <f t="shared" si="5"/>
        <v>339750</v>
      </c>
      <c r="CC10" s="47">
        <f t="shared" si="6"/>
        <v>13137336231</v>
      </c>
      <c r="CD10" s="47">
        <f t="shared" si="6"/>
        <v>11362643026</v>
      </c>
      <c r="CE10" s="47">
        <f t="shared" si="6"/>
        <v>576822386</v>
      </c>
      <c r="CF10" s="47">
        <f t="shared" si="6"/>
        <v>1131527939</v>
      </c>
      <c r="CG10" s="47">
        <f t="shared" si="6"/>
        <v>66342880</v>
      </c>
      <c r="CH10" s="2"/>
      <c r="CI10" s="2"/>
      <c r="CJ10" s="2"/>
      <c r="CK10" s="2"/>
      <c r="CL10" s="2"/>
      <c r="CM10" s="2"/>
      <c r="CN10" s="48">
        <v>2760</v>
      </c>
      <c r="CO10" s="47">
        <v>17832948</v>
      </c>
      <c r="CP10" s="47">
        <v>15511317</v>
      </c>
      <c r="CQ10" s="47">
        <v>0</v>
      </c>
      <c r="CR10" s="47">
        <v>2321631</v>
      </c>
      <c r="CS10" s="47">
        <v>0</v>
      </c>
      <c r="CT10" s="47">
        <v>0</v>
      </c>
      <c r="CU10" s="47">
        <v>0</v>
      </c>
      <c r="CV10" s="47">
        <v>0</v>
      </c>
      <c r="CW10" s="47">
        <v>0</v>
      </c>
      <c r="CX10" s="47">
        <v>0</v>
      </c>
      <c r="CY10" s="47">
        <v>0</v>
      </c>
      <c r="CZ10" s="47">
        <v>0</v>
      </c>
      <c r="DA10" s="47">
        <v>0</v>
      </c>
      <c r="DB10" s="47">
        <v>0</v>
      </c>
      <c r="DC10" s="47">
        <v>0</v>
      </c>
      <c r="DD10" s="47">
        <v>0</v>
      </c>
      <c r="DE10" s="47">
        <v>0</v>
      </c>
      <c r="DF10" s="46">
        <f t="shared" si="7"/>
        <v>2760</v>
      </c>
      <c r="DG10" s="47">
        <f t="shared" si="7"/>
        <v>17832948</v>
      </c>
      <c r="DH10" s="47">
        <f t="shared" si="7"/>
        <v>15511317</v>
      </c>
      <c r="DI10" s="47">
        <f t="shared" si="7"/>
        <v>0</v>
      </c>
      <c r="DJ10" s="47">
        <f t="shared" si="7"/>
        <v>2321631</v>
      </c>
      <c r="DK10" s="47">
        <f t="shared" si="7"/>
        <v>0</v>
      </c>
      <c r="DL10" s="47">
        <f t="shared" si="8"/>
        <v>342510</v>
      </c>
      <c r="DM10" s="47">
        <f t="shared" si="8"/>
        <v>13155169179</v>
      </c>
      <c r="DN10" s="47">
        <f t="shared" si="8"/>
        <v>11378154343</v>
      </c>
      <c r="DO10" s="47">
        <f t="shared" si="8"/>
        <v>576822386</v>
      </c>
      <c r="DP10" s="47">
        <f t="shared" si="8"/>
        <v>1133849570</v>
      </c>
      <c r="DQ10" s="47">
        <f t="shared" si="8"/>
        <v>66342880</v>
      </c>
      <c r="DR10" s="47">
        <v>8636</v>
      </c>
      <c r="DS10" s="47">
        <v>4230</v>
      </c>
      <c r="DT10" s="47">
        <v>12866</v>
      </c>
      <c r="DU10" s="47">
        <v>2279</v>
      </c>
      <c r="DV10" s="47">
        <v>739</v>
      </c>
      <c r="DX10" s="47">
        <v>2760</v>
      </c>
      <c r="DY10" s="47">
        <v>15511317</v>
      </c>
      <c r="DZ10" s="47">
        <v>328</v>
      </c>
      <c r="EA10" s="47">
        <v>7759590</v>
      </c>
      <c r="EB10" s="47">
        <v>966</v>
      </c>
      <c r="EC10" s="47">
        <v>28224325</v>
      </c>
      <c r="ED10" s="47">
        <v>400</v>
      </c>
      <c r="EE10" s="47">
        <v>13331479</v>
      </c>
      <c r="EF10" s="47">
        <v>9</v>
      </c>
      <c r="EG10" s="47">
        <v>81000</v>
      </c>
      <c r="EH10" s="47">
        <v>0</v>
      </c>
      <c r="EI10" s="47">
        <v>0</v>
      </c>
      <c r="EJ10" s="47">
        <v>0</v>
      </c>
      <c r="EK10" s="47">
        <v>0</v>
      </c>
      <c r="EL10" s="47">
        <v>0</v>
      </c>
      <c r="EM10" s="47">
        <v>0</v>
      </c>
      <c r="EN10" s="47">
        <f t="shared" si="9"/>
        <v>4463</v>
      </c>
      <c r="EO10" s="47">
        <f t="shared" si="10"/>
        <v>64907711</v>
      </c>
      <c r="EQ10" s="47">
        <f t="shared" si="12"/>
        <v>344213</v>
      </c>
      <c r="ER10" s="47">
        <f t="shared" si="13"/>
        <v>13202243942</v>
      </c>
      <c r="ET10" s="16" t="s">
        <v>48</v>
      </c>
      <c r="EU10" s="37">
        <v>12621.8</v>
      </c>
      <c r="EW10" s="56">
        <f t="shared" si="14"/>
        <v>1045987</v>
      </c>
      <c r="EX10" s="44">
        <f t="shared" si="15"/>
        <v>15</v>
      </c>
      <c r="EY10" s="56">
        <f t="shared" si="16"/>
        <v>7520874490</v>
      </c>
      <c r="EZ10" s="56">
        <f t="shared" si="17"/>
        <v>3451413260</v>
      </c>
      <c r="FA10" s="56">
        <f t="shared" si="11"/>
        <v>2229956192</v>
      </c>
      <c r="FB10" s="56">
        <f t="shared" si="18"/>
        <v>595864</v>
      </c>
      <c r="FC10" s="56">
        <f t="shared" si="19"/>
        <v>20</v>
      </c>
      <c r="FD10" s="56">
        <f t="shared" si="20"/>
        <v>273449</v>
      </c>
      <c r="FE10" s="44">
        <f t="shared" si="21"/>
        <v>9</v>
      </c>
    </row>
    <row r="11" spans="1:162" s="44" customFormat="1" ht="15.9" customHeight="1" x14ac:dyDescent="0.2">
      <c r="A11" s="59" t="s">
        <v>13</v>
      </c>
      <c r="B11" s="46">
        <v>4827</v>
      </c>
      <c r="C11" s="47">
        <v>2965160260</v>
      </c>
      <c r="D11" s="47">
        <v>2634430031</v>
      </c>
      <c r="E11" s="47">
        <v>179374647</v>
      </c>
      <c r="F11" s="47">
        <v>146508117</v>
      </c>
      <c r="G11" s="47">
        <v>4847385</v>
      </c>
      <c r="H11" s="47">
        <v>82030</v>
      </c>
      <c r="I11" s="47">
        <v>1339511000</v>
      </c>
      <c r="J11" s="47">
        <v>1185870499</v>
      </c>
      <c r="K11" s="47">
        <v>27885423</v>
      </c>
      <c r="L11" s="47">
        <v>117447872</v>
      </c>
      <c r="M11" s="47">
        <v>8307206</v>
      </c>
      <c r="N11" s="47">
        <f t="shared" si="0"/>
        <v>86857</v>
      </c>
      <c r="O11" s="47">
        <f t="shared" si="0"/>
        <v>4304671260</v>
      </c>
      <c r="P11" s="47">
        <f t="shared" si="0"/>
        <v>3820300530</v>
      </c>
      <c r="Q11" s="47">
        <f t="shared" si="0"/>
        <v>207260070</v>
      </c>
      <c r="R11" s="47">
        <f t="shared" si="0"/>
        <v>263955989</v>
      </c>
      <c r="S11" s="47">
        <f t="shared" si="0"/>
        <v>13154591</v>
      </c>
      <c r="T11" s="46">
        <v>13</v>
      </c>
      <c r="U11" s="47">
        <v>2587730</v>
      </c>
      <c r="V11" s="47">
        <v>2310258</v>
      </c>
      <c r="W11" s="47">
        <v>32646</v>
      </c>
      <c r="X11" s="47">
        <v>244826</v>
      </c>
      <c r="Y11" s="47">
        <v>0</v>
      </c>
      <c r="Z11" s="47">
        <v>8755</v>
      </c>
      <c r="AA11" s="47">
        <v>124298940</v>
      </c>
      <c r="AB11" s="47">
        <v>109615884</v>
      </c>
      <c r="AC11" s="47">
        <v>42258</v>
      </c>
      <c r="AD11" s="47">
        <v>14634668</v>
      </c>
      <c r="AE11" s="47">
        <v>6130</v>
      </c>
      <c r="AF11" s="47">
        <f t="shared" si="1"/>
        <v>8768</v>
      </c>
      <c r="AG11" s="47">
        <f t="shared" si="1"/>
        <v>126886670</v>
      </c>
      <c r="AH11" s="47">
        <f t="shared" si="1"/>
        <v>111926142</v>
      </c>
      <c r="AI11" s="47">
        <f t="shared" si="1"/>
        <v>74904</v>
      </c>
      <c r="AJ11" s="47">
        <f t="shared" si="1"/>
        <v>14879494</v>
      </c>
      <c r="AK11" s="47">
        <f t="shared" si="1"/>
        <v>6130</v>
      </c>
      <c r="AL11" s="46">
        <f t="shared" si="2"/>
        <v>95625</v>
      </c>
      <c r="AM11" s="47">
        <f t="shared" si="2"/>
        <v>4431557930</v>
      </c>
      <c r="AN11" s="47">
        <f t="shared" si="2"/>
        <v>3932226672</v>
      </c>
      <c r="AO11" s="47">
        <f t="shared" si="2"/>
        <v>207334974</v>
      </c>
      <c r="AP11" s="47">
        <f t="shared" si="2"/>
        <v>278835483</v>
      </c>
      <c r="AQ11" s="47">
        <f t="shared" si="2"/>
        <v>13160721</v>
      </c>
      <c r="AR11" s="47">
        <v>57608</v>
      </c>
      <c r="AS11" s="47">
        <v>729795280</v>
      </c>
      <c r="AT11" s="47">
        <v>644998341</v>
      </c>
      <c r="AU11" s="47">
        <v>4103507</v>
      </c>
      <c r="AV11" s="47">
        <v>76595467</v>
      </c>
      <c r="AW11" s="47">
        <v>4097965</v>
      </c>
      <c r="AX11" s="47">
        <f t="shared" si="3"/>
        <v>153233</v>
      </c>
      <c r="AY11" s="47">
        <f t="shared" si="3"/>
        <v>5161353210</v>
      </c>
      <c r="AZ11" s="47">
        <f t="shared" si="3"/>
        <v>4577225013</v>
      </c>
      <c r="BA11" s="47">
        <f t="shared" si="3"/>
        <v>211438481</v>
      </c>
      <c r="BB11" s="47">
        <f t="shared" si="3"/>
        <v>355430950</v>
      </c>
      <c r="BC11" s="47">
        <f t="shared" si="3"/>
        <v>17258686</v>
      </c>
      <c r="BD11" s="46">
        <v>4692</v>
      </c>
      <c r="BE11" s="47">
        <v>148627569</v>
      </c>
      <c r="BF11" s="47">
        <v>82313329</v>
      </c>
      <c r="BG11" s="47">
        <v>0</v>
      </c>
      <c r="BH11" s="47">
        <v>66185620</v>
      </c>
      <c r="BI11" s="47">
        <v>128620</v>
      </c>
      <c r="BJ11" s="47">
        <v>13</v>
      </c>
      <c r="BK11" s="47">
        <v>94602</v>
      </c>
      <c r="BL11" s="47">
        <v>48482</v>
      </c>
      <c r="BM11" s="47">
        <v>0</v>
      </c>
      <c r="BN11" s="47">
        <v>46120</v>
      </c>
      <c r="BO11" s="47">
        <v>0</v>
      </c>
      <c r="BP11" s="47">
        <f t="shared" si="4"/>
        <v>4705</v>
      </c>
      <c r="BQ11" s="47">
        <f t="shared" si="4"/>
        <v>148722171</v>
      </c>
      <c r="BR11" s="47">
        <f t="shared" si="4"/>
        <v>82361811</v>
      </c>
      <c r="BS11" s="47">
        <f t="shared" si="4"/>
        <v>0</v>
      </c>
      <c r="BT11" s="47">
        <f t="shared" si="4"/>
        <v>66231740</v>
      </c>
      <c r="BU11" s="47">
        <f t="shared" si="4"/>
        <v>128620</v>
      </c>
      <c r="BV11" s="46">
        <v>234</v>
      </c>
      <c r="BW11" s="47">
        <v>24283950</v>
      </c>
      <c r="BX11" s="47">
        <v>21759339</v>
      </c>
      <c r="BY11" s="47">
        <v>589633</v>
      </c>
      <c r="BZ11" s="47">
        <v>1167247</v>
      </c>
      <c r="CA11" s="47">
        <v>767731</v>
      </c>
      <c r="CB11" s="47">
        <f t="shared" si="5"/>
        <v>153467</v>
      </c>
      <c r="CC11" s="47">
        <f t="shared" si="6"/>
        <v>5334359331</v>
      </c>
      <c r="CD11" s="47">
        <f t="shared" si="6"/>
        <v>4681346163</v>
      </c>
      <c r="CE11" s="47">
        <f t="shared" si="6"/>
        <v>212028114</v>
      </c>
      <c r="CF11" s="47">
        <f t="shared" si="6"/>
        <v>422829937</v>
      </c>
      <c r="CG11" s="47">
        <f t="shared" si="6"/>
        <v>18155037</v>
      </c>
      <c r="CH11" s="2"/>
      <c r="CI11" s="2"/>
      <c r="CJ11" s="2"/>
      <c r="CK11" s="2"/>
      <c r="CL11" s="2"/>
      <c r="CM11" s="2"/>
      <c r="CN11" s="48">
        <v>1360</v>
      </c>
      <c r="CO11" s="47">
        <v>8979223</v>
      </c>
      <c r="CP11" s="47">
        <v>7873102</v>
      </c>
      <c r="CQ11" s="47">
        <v>0</v>
      </c>
      <c r="CR11" s="47">
        <v>1106121</v>
      </c>
      <c r="CS11" s="47">
        <v>0</v>
      </c>
      <c r="CT11" s="47">
        <v>0</v>
      </c>
      <c r="CU11" s="47">
        <v>0</v>
      </c>
      <c r="CV11" s="47">
        <v>0</v>
      </c>
      <c r="CW11" s="47">
        <v>0</v>
      </c>
      <c r="CX11" s="47">
        <v>0</v>
      </c>
      <c r="CY11" s="47">
        <v>0</v>
      </c>
      <c r="CZ11" s="47">
        <v>0</v>
      </c>
      <c r="DA11" s="47">
        <v>0</v>
      </c>
      <c r="DB11" s="47">
        <v>0</v>
      </c>
      <c r="DC11" s="47">
        <v>0</v>
      </c>
      <c r="DD11" s="47">
        <v>0</v>
      </c>
      <c r="DE11" s="47">
        <v>0</v>
      </c>
      <c r="DF11" s="46">
        <f t="shared" si="7"/>
        <v>1360</v>
      </c>
      <c r="DG11" s="47">
        <f t="shared" si="7"/>
        <v>8979223</v>
      </c>
      <c r="DH11" s="47">
        <f t="shared" si="7"/>
        <v>7873102</v>
      </c>
      <c r="DI11" s="47">
        <f t="shared" si="7"/>
        <v>0</v>
      </c>
      <c r="DJ11" s="47">
        <f t="shared" si="7"/>
        <v>1106121</v>
      </c>
      <c r="DK11" s="47">
        <f t="shared" si="7"/>
        <v>0</v>
      </c>
      <c r="DL11" s="47">
        <f t="shared" si="8"/>
        <v>154827</v>
      </c>
      <c r="DM11" s="47">
        <f t="shared" si="8"/>
        <v>5343338554</v>
      </c>
      <c r="DN11" s="47">
        <f t="shared" si="8"/>
        <v>4689219265</v>
      </c>
      <c r="DO11" s="47">
        <f t="shared" si="8"/>
        <v>212028114</v>
      </c>
      <c r="DP11" s="47">
        <f t="shared" si="8"/>
        <v>423936058</v>
      </c>
      <c r="DQ11" s="47">
        <f t="shared" si="8"/>
        <v>18155037</v>
      </c>
      <c r="DR11" s="47">
        <v>3317</v>
      </c>
      <c r="DS11" s="47">
        <v>1677</v>
      </c>
      <c r="DT11" s="47">
        <v>4994</v>
      </c>
      <c r="DU11" s="47">
        <v>805</v>
      </c>
      <c r="DV11" s="47">
        <v>273</v>
      </c>
      <c r="DX11" s="47">
        <v>1360</v>
      </c>
      <c r="DY11" s="47">
        <v>7873102</v>
      </c>
      <c r="DZ11" s="47">
        <v>282</v>
      </c>
      <c r="EA11" s="47">
        <v>6870930</v>
      </c>
      <c r="EB11" s="47">
        <v>448</v>
      </c>
      <c r="EC11" s="47">
        <v>12550150</v>
      </c>
      <c r="ED11" s="47">
        <v>154</v>
      </c>
      <c r="EE11" s="47">
        <v>4839343</v>
      </c>
      <c r="EF11" s="47">
        <v>3</v>
      </c>
      <c r="EG11" s="47">
        <v>826563</v>
      </c>
      <c r="EH11" s="47">
        <v>0</v>
      </c>
      <c r="EI11" s="47">
        <v>0</v>
      </c>
      <c r="EJ11" s="47">
        <v>0</v>
      </c>
      <c r="EK11" s="47">
        <v>0</v>
      </c>
      <c r="EL11" s="47">
        <v>0</v>
      </c>
      <c r="EM11" s="47">
        <v>0</v>
      </c>
      <c r="EN11" s="47">
        <f t="shared" si="9"/>
        <v>2247</v>
      </c>
      <c r="EO11" s="47">
        <f t="shared" si="10"/>
        <v>32960088</v>
      </c>
      <c r="EQ11" s="47">
        <f t="shared" si="12"/>
        <v>155714</v>
      </c>
      <c r="ER11" s="47">
        <f t="shared" si="13"/>
        <v>5367319419</v>
      </c>
      <c r="ET11" s="16" t="s">
        <v>49</v>
      </c>
      <c r="EU11" s="37">
        <v>5208</v>
      </c>
      <c r="EW11" s="56">
        <f t="shared" si="14"/>
        <v>1030591</v>
      </c>
      <c r="EX11" s="44">
        <f t="shared" si="15"/>
        <v>21</v>
      </c>
      <c r="EY11" s="56">
        <f t="shared" si="16"/>
        <v>2967747990</v>
      </c>
      <c r="EZ11" s="56">
        <f t="shared" si="17"/>
        <v>1463809940</v>
      </c>
      <c r="FA11" s="56">
        <f t="shared" si="11"/>
        <v>935761489</v>
      </c>
      <c r="FB11" s="56">
        <f t="shared" si="18"/>
        <v>569844</v>
      </c>
      <c r="FC11" s="56">
        <f t="shared" si="19"/>
        <v>29</v>
      </c>
      <c r="FD11" s="56">
        <f t="shared" si="20"/>
        <v>281069</v>
      </c>
      <c r="FE11" s="44">
        <f t="shared" si="21"/>
        <v>5</v>
      </c>
    </row>
    <row r="12" spans="1:162" s="44" customFormat="1" ht="15.9" customHeight="1" x14ac:dyDescent="0.2">
      <c r="A12" s="59" t="s">
        <v>35</v>
      </c>
      <c r="B12" s="46">
        <v>12279</v>
      </c>
      <c r="C12" s="47">
        <v>7096151720</v>
      </c>
      <c r="D12" s="47">
        <v>6321641903</v>
      </c>
      <c r="E12" s="47">
        <v>411677655</v>
      </c>
      <c r="F12" s="47">
        <v>346166442</v>
      </c>
      <c r="G12" s="47">
        <v>16665720</v>
      </c>
      <c r="H12" s="47">
        <v>162573</v>
      </c>
      <c r="I12" s="47">
        <v>2831861500</v>
      </c>
      <c r="J12" s="47">
        <v>2512489093</v>
      </c>
      <c r="K12" s="47">
        <v>64254726</v>
      </c>
      <c r="L12" s="47">
        <v>231275214</v>
      </c>
      <c r="M12" s="47">
        <v>23842287</v>
      </c>
      <c r="N12" s="47">
        <f t="shared" si="0"/>
        <v>174852</v>
      </c>
      <c r="O12" s="47">
        <f t="shared" si="0"/>
        <v>9928013220</v>
      </c>
      <c r="P12" s="47">
        <f t="shared" si="0"/>
        <v>8834130996</v>
      </c>
      <c r="Q12" s="47">
        <f t="shared" si="0"/>
        <v>475932381</v>
      </c>
      <c r="R12" s="47">
        <f t="shared" si="0"/>
        <v>577441656</v>
      </c>
      <c r="S12" s="47">
        <f t="shared" si="0"/>
        <v>40508007</v>
      </c>
      <c r="T12" s="46">
        <v>11</v>
      </c>
      <c r="U12" s="47">
        <v>3148600</v>
      </c>
      <c r="V12" s="47">
        <v>2680851</v>
      </c>
      <c r="W12" s="47">
        <v>85965</v>
      </c>
      <c r="X12" s="47">
        <v>381784</v>
      </c>
      <c r="Y12" s="47">
        <v>0</v>
      </c>
      <c r="Z12" s="47">
        <v>19680</v>
      </c>
      <c r="AA12" s="47">
        <v>277893590</v>
      </c>
      <c r="AB12" s="47">
        <v>245368575</v>
      </c>
      <c r="AC12" s="47">
        <v>49972</v>
      </c>
      <c r="AD12" s="47">
        <v>32475043</v>
      </c>
      <c r="AE12" s="47">
        <v>0</v>
      </c>
      <c r="AF12" s="47">
        <f t="shared" si="1"/>
        <v>19691</v>
      </c>
      <c r="AG12" s="47">
        <f t="shared" si="1"/>
        <v>281042190</v>
      </c>
      <c r="AH12" s="47">
        <f t="shared" si="1"/>
        <v>248049426</v>
      </c>
      <c r="AI12" s="47">
        <f t="shared" si="1"/>
        <v>135937</v>
      </c>
      <c r="AJ12" s="47">
        <f t="shared" si="1"/>
        <v>32856827</v>
      </c>
      <c r="AK12" s="47">
        <f t="shared" si="1"/>
        <v>0</v>
      </c>
      <c r="AL12" s="46">
        <f t="shared" si="2"/>
        <v>194543</v>
      </c>
      <c r="AM12" s="47">
        <f t="shared" si="2"/>
        <v>10209055410</v>
      </c>
      <c r="AN12" s="47">
        <f t="shared" si="2"/>
        <v>9082180422</v>
      </c>
      <c r="AO12" s="47">
        <f t="shared" si="2"/>
        <v>476068318</v>
      </c>
      <c r="AP12" s="47">
        <f t="shared" si="2"/>
        <v>610298483</v>
      </c>
      <c r="AQ12" s="47">
        <f t="shared" si="2"/>
        <v>40508007</v>
      </c>
      <c r="AR12" s="47">
        <v>120515</v>
      </c>
      <c r="AS12" s="47">
        <v>1703628430</v>
      </c>
      <c r="AT12" s="47">
        <v>1508833415</v>
      </c>
      <c r="AU12" s="47">
        <v>15639879</v>
      </c>
      <c r="AV12" s="47">
        <v>170534706</v>
      </c>
      <c r="AW12" s="47">
        <v>8620430</v>
      </c>
      <c r="AX12" s="47">
        <f t="shared" si="3"/>
        <v>315058</v>
      </c>
      <c r="AY12" s="47">
        <f t="shared" si="3"/>
        <v>11912683840</v>
      </c>
      <c r="AZ12" s="47">
        <f t="shared" si="3"/>
        <v>10591013837</v>
      </c>
      <c r="BA12" s="47">
        <f t="shared" si="3"/>
        <v>491708197</v>
      </c>
      <c r="BB12" s="47">
        <f t="shared" si="3"/>
        <v>780833189</v>
      </c>
      <c r="BC12" s="47">
        <f t="shared" si="3"/>
        <v>49128437</v>
      </c>
      <c r="BD12" s="46">
        <v>11785</v>
      </c>
      <c r="BE12" s="47">
        <v>410584795</v>
      </c>
      <c r="BF12" s="47">
        <v>233380735</v>
      </c>
      <c r="BG12" s="47">
        <v>0</v>
      </c>
      <c r="BH12" s="47">
        <v>176922020</v>
      </c>
      <c r="BI12" s="47">
        <v>282040</v>
      </c>
      <c r="BJ12" s="47">
        <v>11</v>
      </c>
      <c r="BK12" s="47">
        <v>97688</v>
      </c>
      <c r="BL12" s="47">
        <v>40498</v>
      </c>
      <c r="BM12" s="47">
        <v>0</v>
      </c>
      <c r="BN12" s="47">
        <v>57190</v>
      </c>
      <c r="BO12" s="47">
        <v>0</v>
      </c>
      <c r="BP12" s="47">
        <f t="shared" si="4"/>
        <v>11796</v>
      </c>
      <c r="BQ12" s="47">
        <f t="shared" si="4"/>
        <v>410682483</v>
      </c>
      <c r="BR12" s="47">
        <f t="shared" si="4"/>
        <v>233421233</v>
      </c>
      <c r="BS12" s="47">
        <f t="shared" si="4"/>
        <v>0</v>
      </c>
      <c r="BT12" s="47">
        <f t="shared" si="4"/>
        <v>176979210</v>
      </c>
      <c r="BU12" s="47">
        <f t="shared" si="4"/>
        <v>282040</v>
      </c>
      <c r="BV12" s="46">
        <v>412</v>
      </c>
      <c r="BW12" s="47">
        <v>43181110</v>
      </c>
      <c r="BX12" s="47">
        <v>38462755</v>
      </c>
      <c r="BY12" s="47">
        <v>1093139</v>
      </c>
      <c r="BZ12" s="47">
        <v>2705056</v>
      </c>
      <c r="CA12" s="47">
        <v>920160</v>
      </c>
      <c r="CB12" s="47">
        <f t="shared" si="5"/>
        <v>315470</v>
      </c>
      <c r="CC12" s="47">
        <f t="shared" si="6"/>
        <v>12366547433</v>
      </c>
      <c r="CD12" s="47">
        <f t="shared" si="6"/>
        <v>10862897825</v>
      </c>
      <c r="CE12" s="47">
        <f t="shared" si="6"/>
        <v>492801336</v>
      </c>
      <c r="CF12" s="47">
        <f t="shared" si="6"/>
        <v>960517455</v>
      </c>
      <c r="CG12" s="47">
        <f t="shared" si="6"/>
        <v>50330637</v>
      </c>
      <c r="CH12" s="2"/>
      <c r="CI12" s="2"/>
      <c r="CJ12" s="2"/>
      <c r="CK12" s="2"/>
      <c r="CL12" s="2"/>
      <c r="CM12" s="2"/>
      <c r="CN12" s="48">
        <v>3014</v>
      </c>
      <c r="CO12" s="47">
        <v>25191339</v>
      </c>
      <c r="CP12" s="47">
        <v>22267192</v>
      </c>
      <c r="CQ12" s="47">
        <v>0</v>
      </c>
      <c r="CR12" s="47">
        <v>2924147</v>
      </c>
      <c r="CS12" s="47">
        <v>0</v>
      </c>
      <c r="CT12" s="47">
        <v>0</v>
      </c>
      <c r="CU12" s="47">
        <v>0</v>
      </c>
      <c r="CV12" s="47">
        <v>0</v>
      </c>
      <c r="CW12" s="47">
        <v>0</v>
      </c>
      <c r="CX12" s="47">
        <v>0</v>
      </c>
      <c r="CY12" s="47">
        <v>0</v>
      </c>
      <c r="CZ12" s="47">
        <v>0</v>
      </c>
      <c r="DA12" s="47">
        <v>0</v>
      </c>
      <c r="DB12" s="47">
        <v>0</v>
      </c>
      <c r="DC12" s="47">
        <v>0</v>
      </c>
      <c r="DD12" s="47">
        <v>0</v>
      </c>
      <c r="DE12" s="47">
        <v>0</v>
      </c>
      <c r="DF12" s="46">
        <f t="shared" si="7"/>
        <v>3014</v>
      </c>
      <c r="DG12" s="47">
        <f t="shared" si="7"/>
        <v>25191339</v>
      </c>
      <c r="DH12" s="47">
        <f t="shared" si="7"/>
        <v>22267192</v>
      </c>
      <c r="DI12" s="47">
        <f t="shared" si="7"/>
        <v>0</v>
      </c>
      <c r="DJ12" s="47">
        <f t="shared" si="7"/>
        <v>2924147</v>
      </c>
      <c r="DK12" s="47">
        <f t="shared" si="7"/>
        <v>0</v>
      </c>
      <c r="DL12" s="47">
        <f t="shared" si="8"/>
        <v>318484</v>
      </c>
      <c r="DM12" s="47">
        <f t="shared" si="8"/>
        <v>12391738772</v>
      </c>
      <c r="DN12" s="47">
        <f t="shared" si="8"/>
        <v>10885165017</v>
      </c>
      <c r="DO12" s="47">
        <f t="shared" si="8"/>
        <v>492801336</v>
      </c>
      <c r="DP12" s="47">
        <f t="shared" si="8"/>
        <v>963441602</v>
      </c>
      <c r="DQ12" s="47">
        <f t="shared" si="8"/>
        <v>50330637</v>
      </c>
      <c r="DR12" s="47">
        <v>8265</v>
      </c>
      <c r="DS12" s="47">
        <v>3801</v>
      </c>
      <c r="DT12" s="47">
        <v>12066</v>
      </c>
      <c r="DU12" s="47">
        <v>1817</v>
      </c>
      <c r="DV12" s="47">
        <v>386</v>
      </c>
      <c r="DX12" s="47">
        <v>3014</v>
      </c>
      <c r="DY12" s="47">
        <v>22267192</v>
      </c>
      <c r="DZ12" s="47">
        <v>204</v>
      </c>
      <c r="EA12" s="47">
        <v>5765650</v>
      </c>
      <c r="EB12" s="47">
        <v>608</v>
      </c>
      <c r="EC12" s="47">
        <v>17319350</v>
      </c>
      <c r="ED12" s="47">
        <v>372</v>
      </c>
      <c r="EE12" s="47">
        <v>13033759</v>
      </c>
      <c r="EF12" s="47">
        <v>9</v>
      </c>
      <c r="EG12" s="47">
        <v>854630</v>
      </c>
      <c r="EH12" s="47">
        <v>0</v>
      </c>
      <c r="EI12" s="47">
        <v>0</v>
      </c>
      <c r="EJ12" s="47">
        <v>0</v>
      </c>
      <c r="EK12" s="47">
        <v>0</v>
      </c>
      <c r="EL12" s="47">
        <v>0</v>
      </c>
      <c r="EM12" s="47">
        <v>0</v>
      </c>
      <c r="EN12" s="47">
        <f t="shared" si="9"/>
        <v>4207</v>
      </c>
      <c r="EO12" s="47">
        <f t="shared" si="10"/>
        <v>59240581</v>
      </c>
      <c r="EQ12" s="47">
        <f t="shared" si="12"/>
        <v>319677</v>
      </c>
      <c r="ER12" s="47">
        <f t="shared" si="13"/>
        <v>12425788014</v>
      </c>
      <c r="ET12" s="16" t="s">
        <v>50</v>
      </c>
      <c r="EU12" s="37">
        <v>12305.6</v>
      </c>
      <c r="EW12" s="56">
        <f t="shared" si="14"/>
        <v>1009767</v>
      </c>
      <c r="EX12" s="44">
        <f t="shared" si="15"/>
        <v>25</v>
      </c>
      <c r="EY12" s="56">
        <f t="shared" si="16"/>
        <v>7099300320</v>
      </c>
      <c r="EZ12" s="56">
        <f t="shared" si="17"/>
        <v>3109755090</v>
      </c>
      <c r="FA12" s="56">
        <f t="shared" si="11"/>
        <v>2216732604</v>
      </c>
      <c r="FB12" s="56">
        <f t="shared" si="18"/>
        <v>576916</v>
      </c>
      <c r="FC12" s="56">
        <f t="shared" si="19"/>
        <v>27</v>
      </c>
      <c r="FD12" s="56">
        <f t="shared" si="20"/>
        <v>252711</v>
      </c>
      <c r="FE12" s="44">
        <f t="shared" si="21"/>
        <v>22</v>
      </c>
    </row>
    <row r="13" spans="1:162" s="44" customFormat="1" ht="15.9" customHeight="1" x14ac:dyDescent="0.2">
      <c r="A13" s="59" t="s">
        <v>25</v>
      </c>
      <c r="B13" s="46">
        <v>6003</v>
      </c>
      <c r="C13" s="47">
        <v>2829715610</v>
      </c>
      <c r="D13" s="47">
        <v>2526925679</v>
      </c>
      <c r="E13" s="47">
        <v>154735794</v>
      </c>
      <c r="F13" s="47">
        <v>144046010</v>
      </c>
      <c r="G13" s="47">
        <v>4008127</v>
      </c>
      <c r="H13" s="47">
        <v>101427</v>
      </c>
      <c r="I13" s="47">
        <v>1736774210</v>
      </c>
      <c r="J13" s="47">
        <v>1548979696</v>
      </c>
      <c r="K13" s="47">
        <v>22898241</v>
      </c>
      <c r="L13" s="47">
        <v>156924428</v>
      </c>
      <c r="M13" s="47">
        <v>7971845</v>
      </c>
      <c r="N13" s="47">
        <f t="shared" si="0"/>
        <v>107430</v>
      </c>
      <c r="O13" s="47">
        <f t="shared" si="0"/>
        <v>4566489820</v>
      </c>
      <c r="P13" s="47">
        <f t="shared" si="0"/>
        <v>4075905375</v>
      </c>
      <c r="Q13" s="47">
        <f t="shared" si="0"/>
        <v>177634035</v>
      </c>
      <c r="R13" s="47">
        <f t="shared" si="0"/>
        <v>300970438</v>
      </c>
      <c r="S13" s="47">
        <f t="shared" si="0"/>
        <v>11979972</v>
      </c>
      <c r="T13" s="46">
        <v>10</v>
      </c>
      <c r="U13" s="47">
        <v>1408090</v>
      </c>
      <c r="V13" s="47">
        <v>1267266</v>
      </c>
      <c r="W13" s="47">
        <v>11934</v>
      </c>
      <c r="X13" s="47">
        <v>128890</v>
      </c>
      <c r="Y13" s="47">
        <v>0</v>
      </c>
      <c r="Z13" s="47">
        <v>9798</v>
      </c>
      <c r="AA13" s="47">
        <v>128776540</v>
      </c>
      <c r="AB13" s="47">
        <v>114572664</v>
      </c>
      <c r="AC13" s="47">
        <v>125202</v>
      </c>
      <c r="AD13" s="47">
        <v>14063997</v>
      </c>
      <c r="AE13" s="47">
        <v>14677</v>
      </c>
      <c r="AF13" s="47">
        <f t="shared" si="1"/>
        <v>9808</v>
      </c>
      <c r="AG13" s="47">
        <f t="shared" si="1"/>
        <v>130184630</v>
      </c>
      <c r="AH13" s="47">
        <f t="shared" si="1"/>
        <v>115839930</v>
      </c>
      <c r="AI13" s="47">
        <f t="shared" si="1"/>
        <v>137136</v>
      </c>
      <c r="AJ13" s="47">
        <f t="shared" si="1"/>
        <v>14192887</v>
      </c>
      <c r="AK13" s="47">
        <f t="shared" si="1"/>
        <v>14677</v>
      </c>
      <c r="AL13" s="46">
        <f t="shared" si="2"/>
        <v>117238</v>
      </c>
      <c r="AM13" s="47">
        <f t="shared" si="2"/>
        <v>4696674450</v>
      </c>
      <c r="AN13" s="47">
        <f t="shared" si="2"/>
        <v>4191745305</v>
      </c>
      <c r="AO13" s="47">
        <f t="shared" si="2"/>
        <v>177771171</v>
      </c>
      <c r="AP13" s="47">
        <f t="shared" si="2"/>
        <v>315163325</v>
      </c>
      <c r="AQ13" s="47">
        <f t="shared" si="2"/>
        <v>11994649</v>
      </c>
      <c r="AR13" s="47">
        <v>49900</v>
      </c>
      <c r="AS13" s="47">
        <v>682791430</v>
      </c>
      <c r="AT13" s="47">
        <v>607391225</v>
      </c>
      <c r="AU13" s="47">
        <v>6728636</v>
      </c>
      <c r="AV13" s="47">
        <v>64041178</v>
      </c>
      <c r="AW13" s="47">
        <v>4630391</v>
      </c>
      <c r="AX13" s="47">
        <f t="shared" si="3"/>
        <v>167138</v>
      </c>
      <c r="AY13" s="47">
        <f t="shared" si="3"/>
        <v>5379465880</v>
      </c>
      <c r="AZ13" s="47">
        <f t="shared" si="3"/>
        <v>4799136530</v>
      </c>
      <c r="BA13" s="47">
        <f t="shared" si="3"/>
        <v>184499807</v>
      </c>
      <c r="BB13" s="47">
        <f t="shared" si="3"/>
        <v>379204503</v>
      </c>
      <c r="BC13" s="47">
        <f t="shared" si="3"/>
        <v>16625040</v>
      </c>
      <c r="BD13" s="46">
        <v>5817</v>
      </c>
      <c r="BE13" s="47">
        <v>192649566</v>
      </c>
      <c r="BF13" s="47">
        <v>114141376</v>
      </c>
      <c r="BG13" s="47">
        <v>0</v>
      </c>
      <c r="BH13" s="47">
        <v>77556760</v>
      </c>
      <c r="BI13" s="47">
        <v>951430</v>
      </c>
      <c r="BJ13" s="47">
        <v>9</v>
      </c>
      <c r="BK13" s="47">
        <v>37006</v>
      </c>
      <c r="BL13" s="47">
        <v>16926</v>
      </c>
      <c r="BM13" s="47">
        <v>0</v>
      </c>
      <c r="BN13" s="47">
        <v>20080</v>
      </c>
      <c r="BO13" s="47">
        <v>0</v>
      </c>
      <c r="BP13" s="47">
        <f t="shared" si="4"/>
        <v>5826</v>
      </c>
      <c r="BQ13" s="47">
        <f t="shared" si="4"/>
        <v>192686572</v>
      </c>
      <c r="BR13" s="47">
        <f t="shared" si="4"/>
        <v>114158302</v>
      </c>
      <c r="BS13" s="47">
        <f t="shared" si="4"/>
        <v>0</v>
      </c>
      <c r="BT13" s="47">
        <f t="shared" si="4"/>
        <v>77576840</v>
      </c>
      <c r="BU13" s="47">
        <f t="shared" si="4"/>
        <v>951430</v>
      </c>
      <c r="BV13" s="46">
        <v>475</v>
      </c>
      <c r="BW13" s="47">
        <v>54590375</v>
      </c>
      <c r="BX13" s="47">
        <v>49009672.5</v>
      </c>
      <c r="BY13" s="47">
        <v>1390616</v>
      </c>
      <c r="BZ13" s="47">
        <v>2526012.5</v>
      </c>
      <c r="CA13" s="47">
        <v>1664074</v>
      </c>
      <c r="CB13" s="47">
        <f t="shared" si="5"/>
        <v>167613</v>
      </c>
      <c r="CC13" s="47">
        <f t="shared" si="6"/>
        <v>5626742827</v>
      </c>
      <c r="CD13" s="47">
        <f t="shared" si="6"/>
        <v>4962304504.5</v>
      </c>
      <c r="CE13" s="47">
        <f t="shared" si="6"/>
        <v>185890423</v>
      </c>
      <c r="CF13" s="47">
        <f t="shared" si="6"/>
        <v>459307355.5</v>
      </c>
      <c r="CG13" s="47">
        <f t="shared" si="6"/>
        <v>19240544</v>
      </c>
      <c r="CH13" s="2"/>
      <c r="CI13" s="2"/>
      <c r="CJ13" s="2"/>
      <c r="CK13" s="2"/>
      <c r="CL13" s="2"/>
      <c r="CM13" s="2"/>
      <c r="CN13" s="48">
        <v>913</v>
      </c>
      <c r="CO13" s="47">
        <v>5641988</v>
      </c>
      <c r="CP13" s="47">
        <v>5016836</v>
      </c>
      <c r="CQ13" s="47">
        <v>0</v>
      </c>
      <c r="CR13" s="47">
        <v>625152</v>
      </c>
      <c r="CS13" s="47">
        <v>0</v>
      </c>
      <c r="CT13" s="47">
        <v>0</v>
      </c>
      <c r="CU13" s="47">
        <v>0</v>
      </c>
      <c r="CV13" s="47">
        <v>0</v>
      </c>
      <c r="CW13" s="47">
        <v>0</v>
      </c>
      <c r="CX13" s="47">
        <v>0</v>
      </c>
      <c r="CY13" s="47">
        <v>0</v>
      </c>
      <c r="CZ13" s="47">
        <v>0</v>
      </c>
      <c r="DA13" s="47">
        <v>0</v>
      </c>
      <c r="DB13" s="47">
        <v>0</v>
      </c>
      <c r="DC13" s="47">
        <v>0</v>
      </c>
      <c r="DD13" s="47">
        <v>0</v>
      </c>
      <c r="DE13" s="47">
        <v>0</v>
      </c>
      <c r="DF13" s="46">
        <f t="shared" si="7"/>
        <v>913</v>
      </c>
      <c r="DG13" s="47">
        <f t="shared" si="7"/>
        <v>5641988</v>
      </c>
      <c r="DH13" s="47">
        <f t="shared" si="7"/>
        <v>5016836</v>
      </c>
      <c r="DI13" s="47">
        <f t="shared" si="7"/>
        <v>0</v>
      </c>
      <c r="DJ13" s="47">
        <f t="shared" si="7"/>
        <v>625152</v>
      </c>
      <c r="DK13" s="47">
        <f t="shared" si="7"/>
        <v>0</v>
      </c>
      <c r="DL13" s="47">
        <f t="shared" si="8"/>
        <v>168526</v>
      </c>
      <c r="DM13" s="47">
        <f t="shared" si="8"/>
        <v>5632384815</v>
      </c>
      <c r="DN13" s="47">
        <f t="shared" si="8"/>
        <v>4967321340.5</v>
      </c>
      <c r="DO13" s="47">
        <f t="shared" si="8"/>
        <v>185890423</v>
      </c>
      <c r="DP13" s="47">
        <f t="shared" si="8"/>
        <v>459932507.5</v>
      </c>
      <c r="DQ13" s="47">
        <f t="shared" si="8"/>
        <v>19240544</v>
      </c>
      <c r="DR13" s="47">
        <v>3991</v>
      </c>
      <c r="DS13" s="47">
        <v>1910</v>
      </c>
      <c r="DT13" s="47">
        <v>5901</v>
      </c>
      <c r="DU13" s="47">
        <v>499</v>
      </c>
      <c r="DV13" s="47">
        <v>128</v>
      </c>
      <c r="DX13" s="47">
        <v>913</v>
      </c>
      <c r="DY13" s="47">
        <v>5016836</v>
      </c>
      <c r="DZ13" s="47">
        <v>91</v>
      </c>
      <c r="EA13" s="47">
        <v>1107290</v>
      </c>
      <c r="EB13" s="47">
        <v>212</v>
      </c>
      <c r="EC13" s="47">
        <v>3428510</v>
      </c>
      <c r="ED13" s="47">
        <v>161</v>
      </c>
      <c r="EE13" s="47">
        <v>4631428</v>
      </c>
      <c r="EF13" s="47">
        <v>6</v>
      </c>
      <c r="EG13" s="47">
        <v>35060</v>
      </c>
      <c r="EH13" s="47">
        <v>0</v>
      </c>
      <c r="EI13" s="47">
        <v>0</v>
      </c>
      <c r="EJ13" s="47">
        <v>0</v>
      </c>
      <c r="EK13" s="47">
        <v>0</v>
      </c>
      <c r="EL13" s="47">
        <v>0</v>
      </c>
      <c r="EM13" s="47">
        <v>0</v>
      </c>
      <c r="EN13" s="47">
        <f t="shared" si="9"/>
        <v>1383</v>
      </c>
      <c r="EO13" s="47">
        <f t="shared" si="10"/>
        <v>14219124</v>
      </c>
      <c r="EQ13" s="47">
        <f t="shared" si="12"/>
        <v>168996</v>
      </c>
      <c r="ER13" s="47">
        <f t="shared" si="13"/>
        <v>5640961951</v>
      </c>
      <c r="ET13" s="16" t="s">
        <v>51</v>
      </c>
      <c r="EU13" s="37">
        <v>6881.6</v>
      </c>
      <c r="EW13" s="56">
        <f t="shared" si="14"/>
        <v>819717</v>
      </c>
      <c r="EX13" s="44">
        <f t="shared" si="15"/>
        <v>41</v>
      </c>
      <c r="EY13" s="56">
        <f t="shared" si="16"/>
        <v>2831123700</v>
      </c>
      <c r="EZ13" s="56">
        <f>I13+AA13</f>
        <v>1865550750</v>
      </c>
      <c r="FA13" s="56">
        <f t="shared" si="11"/>
        <v>944287501</v>
      </c>
      <c r="FB13" s="56">
        <f t="shared" si="18"/>
        <v>411405</v>
      </c>
      <c r="FC13" s="56">
        <f t="shared" si="19"/>
        <v>41</v>
      </c>
      <c r="FD13" s="56">
        <f>ROUND(EZ13/EU13,0)</f>
        <v>271093</v>
      </c>
      <c r="FE13" s="44">
        <f t="shared" si="21"/>
        <v>11</v>
      </c>
    </row>
    <row r="14" spans="1:162" s="44" customFormat="1" ht="15.9" customHeight="1" x14ac:dyDescent="0.2">
      <c r="A14" s="59" t="s">
        <v>21</v>
      </c>
      <c r="B14" s="46">
        <v>5941</v>
      </c>
      <c r="C14" s="47">
        <v>3461503690</v>
      </c>
      <c r="D14" s="47">
        <v>3096002047</v>
      </c>
      <c r="E14" s="47">
        <v>191532374</v>
      </c>
      <c r="F14" s="47">
        <v>163997130</v>
      </c>
      <c r="G14" s="47">
        <v>9972139</v>
      </c>
      <c r="H14" s="47">
        <v>75697</v>
      </c>
      <c r="I14" s="47">
        <v>1223094280</v>
      </c>
      <c r="J14" s="47">
        <v>1091207367</v>
      </c>
      <c r="K14" s="47">
        <v>24945333</v>
      </c>
      <c r="L14" s="47">
        <v>100874773</v>
      </c>
      <c r="M14" s="47">
        <v>6066807</v>
      </c>
      <c r="N14" s="47">
        <f t="shared" si="0"/>
        <v>81638</v>
      </c>
      <c r="O14" s="47">
        <f t="shared" si="0"/>
        <v>4684597970</v>
      </c>
      <c r="P14" s="47">
        <f t="shared" si="0"/>
        <v>4187209414</v>
      </c>
      <c r="Q14" s="47">
        <f t="shared" si="0"/>
        <v>216477707</v>
      </c>
      <c r="R14" s="47">
        <f t="shared" si="0"/>
        <v>264871903</v>
      </c>
      <c r="S14" s="47">
        <f t="shared" si="0"/>
        <v>16038946</v>
      </c>
      <c r="T14" s="46">
        <v>6</v>
      </c>
      <c r="U14" s="47">
        <v>1082600</v>
      </c>
      <c r="V14" s="47">
        <v>972625</v>
      </c>
      <c r="W14" s="47">
        <v>3085</v>
      </c>
      <c r="X14" s="47">
        <v>106890</v>
      </c>
      <c r="Y14" s="47">
        <v>0</v>
      </c>
      <c r="Z14" s="47">
        <v>7306</v>
      </c>
      <c r="AA14" s="47">
        <v>108903690</v>
      </c>
      <c r="AB14" s="47">
        <v>97120329</v>
      </c>
      <c r="AC14" s="47">
        <v>46291</v>
      </c>
      <c r="AD14" s="47">
        <v>11737070</v>
      </c>
      <c r="AE14" s="47">
        <v>0</v>
      </c>
      <c r="AF14" s="47">
        <f t="shared" si="1"/>
        <v>7312</v>
      </c>
      <c r="AG14" s="47">
        <f t="shared" si="1"/>
        <v>109986290</v>
      </c>
      <c r="AH14" s="47">
        <f t="shared" si="1"/>
        <v>98092954</v>
      </c>
      <c r="AI14" s="47">
        <f t="shared" si="1"/>
        <v>49376</v>
      </c>
      <c r="AJ14" s="47">
        <f t="shared" si="1"/>
        <v>11843960</v>
      </c>
      <c r="AK14" s="47">
        <f t="shared" si="1"/>
        <v>0</v>
      </c>
      <c r="AL14" s="46">
        <f t="shared" si="2"/>
        <v>88950</v>
      </c>
      <c r="AM14" s="47">
        <f t="shared" si="2"/>
        <v>4794584260</v>
      </c>
      <c r="AN14" s="47">
        <f t="shared" si="2"/>
        <v>4285302368</v>
      </c>
      <c r="AO14" s="47">
        <f t="shared" si="2"/>
        <v>216527083</v>
      </c>
      <c r="AP14" s="47">
        <f t="shared" si="2"/>
        <v>276715863</v>
      </c>
      <c r="AQ14" s="47">
        <f t="shared" si="2"/>
        <v>16038946</v>
      </c>
      <c r="AR14" s="47">
        <v>55431</v>
      </c>
      <c r="AS14" s="47">
        <v>754605680</v>
      </c>
      <c r="AT14" s="47">
        <v>673874145</v>
      </c>
      <c r="AU14" s="47">
        <v>3249656</v>
      </c>
      <c r="AV14" s="47">
        <v>74277732</v>
      </c>
      <c r="AW14" s="47">
        <v>3204147</v>
      </c>
      <c r="AX14" s="47">
        <f t="shared" si="3"/>
        <v>144381</v>
      </c>
      <c r="AY14" s="47">
        <f t="shared" si="3"/>
        <v>5549189940</v>
      </c>
      <c r="AZ14" s="47">
        <f t="shared" si="3"/>
        <v>4959176513</v>
      </c>
      <c r="BA14" s="47">
        <f t="shared" si="3"/>
        <v>219776739</v>
      </c>
      <c r="BB14" s="47">
        <f t="shared" si="3"/>
        <v>350993595</v>
      </c>
      <c r="BC14" s="47">
        <f t="shared" si="3"/>
        <v>19243093</v>
      </c>
      <c r="BD14" s="46">
        <v>5793</v>
      </c>
      <c r="BE14" s="47">
        <v>196641719</v>
      </c>
      <c r="BF14" s="47">
        <v>110890709</v>
      </c>
      <c r="BG14" s="47">
        <v>0</v>
      </c>
      <c r="BH14" s="47">
        <v>85751010</v>
      </c>
      <c r="BI14" s="47">
        <v>0</v>
      </c>
      <c r="BJ14" s="47">
        <v>6</v>
      </c>
      <c r="BK14" s="47">
        <v>28620</v>
      </c>
      <c r="BL14" s="47">
        <v>16330</v>
      </c>
      <c r="BM14" s="47">
        <v>0</v>
      </c>
      <c r="BN14" s="47">
        <v>12290</v>
      </c>
      <c r="BO14" s="47">
        <v>0</v>
      </c>
      <c r="BP14" s="47">
        <f t="shared" si="4"/>
        <v>5799</v>
      </c>
      <c r="BQ14" s="47">
        <f t="shared" si="4"/>
        <v>196670339</v>
      </c>
      <c r="BR14" s="47">
        <f t="shared" si="4"/>
        <v>110907039</v>
      </c>
      <c r="BS14" s="47">
        <f t="shared" si="4"/>
        <v>0</v>
      </c>
      <c r="BT14" s="47">
        <f t="shared" si="4"/>
        <v>85763300</v>
      </c>
      <c r="BU14" s="47">
        <f t="shared" si="4"/>
        <v>0</v>
      </c>
      <c r="BV14" s="46">
        <v>221</v>
      </c>
      <c r="BW14" s="47">
        <v>35837210</v>
      </c>
      <c r="BX14" s="47">
        <v>32116075</v>
      </c>
      <c r="BY14" s="47">
        <v>1441846</v>
      </c>
      <c r="BZ14" s="47">
        <v>1668868</v>
      </c>
      <c r="CA14" s="47">
        <v>610421</v>
      </c>
      <c r="CB14" s="47">
        <f t="shared" si="5"/>
        <v>144602</v>
      </c>
      <c r="CC14" s="47">
        <f t="shared" si="6"/>
        <v>5781697489</v>
      </c>
      <c r="CD14" s="47">
        <f t="shared" si="6"/>
        <v>5102199627</v>
      </c>
      <c r="CE14" s="47">
        <f t="shared" si="6"/>
        <v>221218585</v>
      </c>
      <c r="CF14" s="47">
        <f t="shared" si="6"/>
        <v>438425763</v>
      </c>
      <c r="CG14" s="47">
        <f t="shared" si="6"/>
        <v>19853514</v>
      </c>
      <c r="CH14" s="2"/>
      <c r="CI14" s="2"/>
      <c r="CJ14" s="2"/>
      <c r="CK14" s="2"/>
      <c r="CL14" s="2"/>
      <c r="CM14" s="2"/>
      <c r="CN14" s="48">
        <v>1360</v>
      </c>
      <c r="CO14" s="47">
        <v>8983411</v>
      </c>
      <c r="CP14" s="47">
        <v>7992694</v>
      </c>
      <c r="CQ14" s="47">
        <v>0</v>
      </c>
      <c r="CR14" s="47">
        <v>990717</v>
      </c>
      <c r="CS14" s="47">
        <v>0</v>
      </c>
      <c r="CT14" s="47">
        <v>0</v>
      </c>
      <c r="CU14" s="47">
        <v>0</v>
      </c>
      <c r="CV14" s="47">
        <v>0</v>
      </c>
      <c r="CW14" s="47">
        <v>0</v>
      </c>
      <c r="CX14" s="47">
        <v>0</v>
      </c>
      <c r="CY14" s="47">
        <v>0</v>
      </c>
      <c r="CZ14" s="47">
        <v>0</v>
      </c>
      <c r="DA14" s="47">
        <v>0</v>
      </c>
      <c r="DB14" s="47">
        <v>0</v>
      </c>
      <c r="DC14" s="47">
        <v>0</v>
      </c>
      <c r="DD14" s="47">
        <v>0</v>
      </c>
      <c r="DE14" s="47">
        <v>0</v>
      </c>
      <c r="DF14" s="46">
        <f t="shared" si="7"/>
        <v>1360</v>
      </c>
      <c r="DG14" s="47">
        <f t="shared" si="7"/>
        <v>8983411</v>
      </c>
      <c r="DH14" s="47">
        <f t="shared" si="7"/>
        <v>7992694</v>
      </c>
      <c r="DI14" s="47">
        <f t="shared" si="7"/>
        <v>0</v>
      </c>
      <c r="DJ14" s="47">
        <f t="shared" si="7"/>
        <v>990717</v>
      </c>
      <c r="DK14" s="47">
        <f t="shared" si="7"/>
        <v>0</v>
      </c>
      <c r="DL14" s="47">
        <f t="shared" si="8"/>
        <v>145962</v>
      </c>
      <c r="DM14" s="47">
        <f t="shared" si="8"/>
        <v>5790680900</v>
      </c>
      <c r="DN14" s="47">
        <f t="shared" si="8"/>
        <v>5110192321</v>
      </c>
      <c r="DO14" s="47">
        <f t="shared" si="8"/>
        <v>221218585</v>
      </c>
      <c r="DP14" s="47">
        <f t="shared" si="8"/>
        <v>439416480</v>
      </c>
      <c r="DQ14" s="47">
        <f t="shared" si="8"/>
        <v>19853514</v>
      </c>
      <c r="DR14" s="47">
        <v>4066</v>
      </c>
      <c r="DS14" s="47">
        <v>1518</v>
      </c>
      <c r="DT14" s="47">
        <v>5584</v>
      </c>
      <c r="DU14" s="47">
        <v>739</v>
      </c>
      <c r="DV14" s="47">
        <v>269</v>
      </c>
      <c r="DX14" s="47">
        <v>1360</v>
      </c>
      <c r="DY14" s="47">
        <v>7992694</v>
      </c>
      <c r="DZ14" s="47">
        <v>239</v>
      </c>
      <c r="EA14" s="47">
        <v>5828590</v>
      </c>
      <c r="EB14" s="47">
        <v>242</v>
      </c>
      <c r="EC14" s="47">
        <v>8262325</v>
      </c>
      <c r="ED14" s="47">
        <v>180</v>
      </c>
      <c r="EE14" s="47">
        <v>5327185</v>
      </c>
      <c r="EF14" s="47">
        <v>3</v>
      </c>
      <c r="EG14" s="47">
        <v>49920</v>
      </c>
      <c r="EH14" s="47">
        <v>0</v>
      </c>
      <c r="EI14" s="47">
        <v>0</v>
      </c>
      <c r="EJ14" s="47">
        <v>0</v>
      </c>
      <c r="EK14" s="47">
        <v>0</v>
      </c>
      <c r="EL14" s="47">
        <v>0</v>
      </c>
      <c r="EM14" s="47">
        <v>0</v>
      </c>
      <c r="EN14" s="47">
        <f t="shared" si="9"/>
        <v>2024</v>
      </c>
      <c r="EO14" s="47">
        <f t="shared" si="10"/>
        <v>27460714</v>
      </c>
      <c r="EQ14" s="47">
        <f t="shared" si="12"/>
        <v>146626</v>
      </c>
      <c r="ER14" s="47">
        <f t="shared" si="13"/>
        <v>5809158203</v>
      </c>
      <c r="ET14" s="16" t="s">
        <v>52</v>
      </c>
      <c r="EU14" s="37">
        <v>5422.1</v>
      </c>
      <c r="EW14" s="56">
        <f t="shared" si="14"/>
        <v>1071385</v>
      </c>
      <c r="EX14" s="44">
        <f t="shared" si="15"/>
        <v>11</v>
      </c>
      <c r="EY14" s="56">
        <f t="shared" si="16"/>
        <v>3462586290</v>
      </c>
      <c r="EZ14" s="56">
        <f t="shared" si="17"/>
        <v>1331997970</v>
      </c>
      <c r="FA14" s="56">
        <f t="shared" si="11"/>
        <v>1014573943</v>
      </c>
      <c r="FB14" s="56">
        <f t="shared" si="18"/>
        <v>638606</v>
      </c>
      <c r="FC14" s="56">
        <f t="shared" si="19"/>
        <v>13</v>
      </c>
      <c r="FD14" s="56">
        <f t="shared" si="20"/>
        <v>245661</v>
      </c>
      <c r="FE14" s="44">
        <f t="shared" si="21"/>
        <v>25</v>
      </c>
    </row>
    <row r="15" spans="1:162" s="44" customFormat="1" ht="15.9" customHeight="1" x14ac:dyDescent="0.2">
      <c r="A15" s="59" t="s">
        <v>123</v>
      </c>
      <c r="B15" s="46">
        <v>772</v>
      </c>
      <c r="C15" s="47">
        <v>448358380</v>
      </c>
      <c r="D15" s="47">
        <v>400681431</v>
      </c>
      <c r="E15" s="47">
        <v>27454731</v>
      </c>
      <c r="F15" s="47">
        <v>19131202</v>
      </c>
      <c r="G15" s="47">
        <v>1091016</v>
      </c>
      <c r="H15" s="47">
        <v>11997</v>
      </c>
      <c r="I15" s="47">
        <v>147388070</v>
      </c>
      <c r="J15" s="47">
        <v>131316151</v>
      </c>
      <c r="K15" s="47">
        <v>1473962</v>
      </c>
      <c r="L15" s="47">
        <v>14063884</v>
      </c>
      <c r="M15" s="47">
        <v>534073</v>
      </c>
      <c r="N15" s="47">
        <f t="shared" si="0"/>
        <v>12769</v>
      </c>
      <c r="O15" s="47">
        <f t="shared" si="0"/>
        <v>595746450</v>
      </c>
      <c r="P15" s="47">
        <f t="shared" si="0"/>
        <v>531997582</v>
      </c>
      <c r="Q15" s="47">
        <f t="shared" si="0"/>
        <v>28928693</v>
      </c>
      <c r="R15" s="47">
        <f t="shared" si="0"/>
        <v>33195086</v>
      </c>
      <c r="S15" s="47">
        <f t="shared" si="0"/>
        <v>1625089</v>
      </c>
      <c r="T15" s="46">
        <v>2</v>
      </c>
      <c r="U15" s="47">
        <v>336460</v>
      </c>
      <c r="V15" s="47">
        <v>302810</v>
      </c>
      <c r="W15" s="47">
        <v>580</v>
      </c>
      <c r="X15" s="47">
        <v>33070</v>
      </c>
      <c r="Y15" s="47">
        <v>0</v>
      </c>
      <c r="Z15" s="47">
        <v>1124</v>
      </c>
      <c r="AA15" s="47">
        <v>16636100</v>
      </c>
      <c r="AB15" s="47">
        <v>14813194</v>
      </c>
      <c r="AC15" s="47">
        <v>45505</v>
      </c>
      <c r="AD15" s="47">
        <v>1777401</v>
      </c>
      <c r="AE15" s="47">
        <v>0</v>
      </c>
      <c r="AF15" s="47">
        <f t="shared" si="1"/>
        <v>1126</v>
      </c>
      <c r="AG15" s="47">
        <f t="shared" si="1"/>
        <v>16972560</v>
      </c>
      <c r="AH15" s="47">
        <f t="shared" si="1"/>
        <v>15116004</v>
      </c>
      <c r="AI15" s="47">
        <f t="shared" si="1"/>
        <v>46085</v>
      </c>
      <c r="AJ15" s="47">
        <f t="shared" si="1"/>
        <v>1810471</v>
      </c>
      <c r="AK15" s="47">
        <f t="shared" si="1"/>
        <v>0</v>
      </c>
      <c r="AL15" s="46">
        <f t="shared" si="2"/>
        <v>13895</v>
      </c>
      <c r="AM15" s="47">
        <f t="shared" si="2"/>
        <v>612719010</v>
      </c>
      <c r="AN15" s="47">
        <f t="shared" si="2"/>
        <v>547113586</v>
      </c>
      <c r="AO15" s="47">
        <f t="shared" si="2"/>
        <v>28974778</v>
      </c>
      <c r="AP15" s="47">
        <f t="shared" si="2"/>
        <v>35005557</v>
      </c>
      <c r="AQ15" s="47">
        <f t="shared" si="2"/>
        <v>1625089</v>
      </c>
      <c r="AR15" s="47">
        <v>9689</v>
      </c>
      <c r="AS15" s="47">
        <v>128918160</v>
      </c>
      <c r="AT15" s="47">
        <v>114462634</v>
      </c>
      <c r="AU15" s="47">
        <v>643507</v>
      </c>
      <c r="AV15" s="47">
        <v>13591799</v>
      </c>
      <c r="AW15" s="47">
        <v>220220</v>
      </c>
      <c r="AX15" s="47">
        <f t="shared" si="3"/>
        <v>23584</v>
      </c>
      <c r="AY15" s="47">
        <f t="shared" si="3"/>
        <v>741637170</v>
      </c>
      <c r="AZ15" s="47">
        <f t="shared" si="3"/>
        <v>661576220</v>
      </c>
      <c r="BA15" s="47">
        <f t="shared" si="3"/>
        <v>29618285</v>
      </c>
      <c r="BB15" s="47">
        <f t="shared" si="3"/>
        <v>48597356</v>
      </c>
      <c r="BC15" s="47">
        <f t="shared" si="3"/>
        <v>1845309</v>
      </c>
      <c r="BD15" s="46">
        <v>754</v>
      </c>
      <c r="BE15" s="47">
        <v>26238270</v>
      </c>
      <c r="BF15" s="47">
        <v>16419900</v>
      </c>
      <c r="BG15" s="47">
        <v>0</v>
      </c>
      <c r="BH15" s="47">
        <v>9818370</v>
      </c>
      <c r="BI15" s="47">
        <v>0</v>
      </c>
      <c r="BJ15" s="47">
        <v>2</v>
      </c>
      <c r="BK15" s="47">
        <v>4090</v>
      </c>
      <c r="BL15" s="47">
        <v>2830</v>
      </c>
      <c r="BM15" s="47">
        <v>0</v>
      </c>
      <c r="BN15" s="47">
        <v>1260</v>
      </c>
      <c r="BO15" s="47">
        <v>0</v>
      </c>
      <c r="BP15" s="47">
        <f t="shared" si="4"/>
        <v>756</v>
      </c>
      <c r="BQ15" s="47">
        <f t="shared" si="4"/>
        <v>26242360</v>
      </c>
      <c r="BR15" s="47">
        <f t="shared" si="4"/>
        <v>16422730</v>
      </c>
      <c r="BS15" s="47">
        <f t="shared" si="4"/>
        <v>0</v>
      </c>
      <c r="BT15" s="47">
        <f t="shared" si="4"/>
        <v>9819630</v>
      </c>
      <c r="BU15" s="47">
        <f t="shared" si="4"/>
        <v>0</v>
      </c>
      <c r="BV15" s="46">
        <v>10</v>
      </c>
      <c r="BW15" s="47">
        <v>697060</v>
      </c>
      <c r="BX15" s="47">
        <v>627354</v>
      </c>
      <c r="BY15" s="47">
        <v>11286</v>
      </c>
      <c r="BZ15" s="47">
        <v>41515</v>
      </c>
      <c r="CA15" s="47">
        <v>16905</v>
      </c>
      <c r="CB15" s="47">
        <f t="shared" si="5"/>
        <v>23594</v>
      </c>
      <c r="CC15" s="47">
        <f t="shared" si="6"/>
        <v>768576590</v>
      </c>
      <c r="CD15" s="47">
        <f t="shared" si="6"/>
        <v>678626304</v>
      </c>
      <c r="CE15" s="47">
        <f t="shared" si="6"/>
        <v>29629571</v>
      </c>
      <c r="CF15" s="47">
        <f t="shared" si="6"/>
        <v>58458501</v>
      </c>
      <c r="CG15" s="47">
        <f t="shared" si="6"/>
        <v>1862214</v>
      </c>
      <c r="CH15" s="2"/>
      <c r="CI15" s="2"/>
      <c r="CJ15" s="2"/>
      <c r="CK15" s="2"/>
      <c r="CL15" s="2"/>
      <c r="CM15" s="2"/>
      <c r="CN15" s="48">
        <v>16</v>
      </c>
      <c r="CO15" s="47">
        <v>66410</v>
      </c>
      <c r="CP15" s="47">
        <v>59768</v>
      </c>
      <c r="CQ15" s="47">
        <v>0</v>
      </c>
      <c r="CR15" s="47">
        <v>6642</v>
      </c>
      <c r="CS15" s="47">
        <v>0</v>
      </c>
      <c r="CT15" s="47">
        <v>0</v>
      </c>
      <c r="CU15" s="47">
        <v>0</v>
      </c>
      <c r="CV15" s="47">
        <v>0</v>
      </c>
      <c r="CW15" s="47">
        <v>0</v>
      </c>
      <c r="CX15" s="47">
        <v>0</v>
      </c>
      <c r="CY15" s="47">
        <v>0</v>
      </c>
      <c r="CZ15" s="47">
        <v>0</v>
      </c>
      <c r="DA15" s="47">
        <v>0</v>
      </c>
      <c r="DB15" s="47">
        <v>0</v>
      </c>
      <c r="DC15" s="47">
        <v>0</v>
      </c>
      <c r="DD15" s="47">
        <v>0</v>
      </c>
      <c r="DE15" s="47">
        <v>0</v>
      </c>
      <c r="DF15" s="46">
        <f t="shared" si="7"/>
        <v>16</v>
      </c>
      <c r="DG15" s="47">
        <f t="shared" si="7"/>
        <v>66410</v>
      </c>
      <c r="DH15" s="47">
        <f t="shared" si="7"/>
        <v>59768</v>
      </c>
      <c r="DI15" s="47">
        <f t="shared" si="7"/>
        <v>0</v>
      </c>
      <c r="DJ15" s="47">
        <f t="shared" si="7"/>
        <v>6642</v>
      </c>
      <c r="DK15" s="47">
        <f t="shared" si="7"/>
        <v>0</v>
      </c>
      <c r="DL15" s="47">
        <f t="shared" si="8"/>
        <v>23610</v>
      </c>
      <c r="DM15" s="47">
        <f t="shared" si="8"/>
        <v>768643000</v>
      </c>
      <c r="DN15" s="47">
        <f t="shared" si="8"/>
        <v>678686072</v>
      </c>
      <c r="DO15" s="47">
        <f t="shared" si="8"/>
        <v>29629571</v>
      </c>
      <c r="DP15" s="47">
        <f t="shared" si="8"/>
        <v>58465143</v>
      </c>
      <c r="DQ15" s="47">
        <f t="shared" si="8"/>
        <v>1862214</v>
      </c>
      <c r="DR15" s="47">
        <v>564</v>
      </c>
      <c r="DS15" s="47">
        <v>143</v>
      </c>
      <c r="DT15" s="47">
        <v>707</v>
      </c>
      <c r="DU15" s="47">
        <v>53</v>
      </c>
      <c r="DV15" s="47">
        <v>27</v>
      </c>
      <c r="DX15" s="47">
        <v>16</v>
      </c>
      <c r="DY15" s="47">
        <v>59768</v>
      </c>
      <c r="DZ15" s="47">
        <v>0</v>
      </c>
      <c r="EA15" s="47">
        <v>0</v>
      </c>
      <c r="EB15" s="47">
        <v>0</v>
      </c>
      <c r="EC15" s="47">
        <v>0</v>
      </c>
      <c r="ED15" s="47">
        <v>21</v>
      </c>
      <c r="EE15" s="47">
        <v>921244</v>
      </c>
      <c r="EF15" s="47">
        <v>0</v>
      </c>
      <c r="EG15" s="47">
        <v>0</v>
      </c>
      <c r="EH15" s="47">
        <v>0</v>
      </c>
      <c r="EI15" s="47">
        <v>0</v>
      </c>
      <c r="EJ15" s="47">
        <v>0</v>
      </c>
      <c r="EK15" s="47">
        <v>0</v>
      </c>
      <c r="EL15" s="47">
        <v>0</v>
      </c>
      <c r="EM15" s="47">
        <v>0</v>
      </c>
      <c r="EN15" s="47">
        <f t="shared" si="9"/>
        <v>37</v>
      </c>
      <c r="EO15" s="47">
        <f t="shared" si="10"/>
        <v>981012</v>
      </c>
      <c r="EQ15" s="47">
        <f t="shared" si="12"/>
        <v>23631</v>
      </c>
      <c r="ER15" s="47">
        <f t="shared" si="13"/>
        <v>769557602</v>
      </c>
      <c r="ET15" s="16" t="s">
        <v>53</v>
      </c>
      <c r="EU15" s="37">
        <v>805.3</v>
      </c>
      <c r="EW15" s="56">
        <f t="shared" si="14"/>
        <v>955616</v>
      </c>
      <c r="EX15" s="44">
        <f t="shared" si="15"/>
        <v>34</v>
      </c>
      <c r="EY15" s="56">
        <f t="shared" si="16"/>
        <v>448694840</v>
      </c>
      <c r="EZ15" s="56">
        <f t="shared" si="17"/>
        <v>164024170</v>
      </c>
      <c r="FA15" s="56">
        <f t="shared" si="11"/>
        <v>156838592</v>
      </c>
      <c r="FB15" s="56">
        <f t="shared" si="18"/>
        <v>557177</v>
      </c>
      <c r="FC15" s="56">
        <f t="shared" si="19"/>
        <v>33</v>
      </c>
      <c r="FD15" s="56">
        <f t="shared" si="20"/>
        <v>203681</v>
      </c>
      <c r="FE15" s="44">
        <f t="shared" si="21"/>
        <v>38</v>
      </c>
    </row>
    <row r="16" spans="1:162" s="44" customFormat="1" ht="15.9" customHeight="1" x14ac:dyDescent="0.2">
      <c r="A16" s="59" t="s">
        <v>33</v>
      </c>
      <c r="B16" s="46">
        <v>688</v>
      </c>
      <c r="C16" s="47">
        <v>401516640</v>
      </c>
      <c r="D16" s="47">
        <v>361237601</v>
      </c>
      <c r="E16" s="47">
        <v>22433689</v>
      </c>
      <c r="F16" s="47">
        <v>16846177</v>
      </c>
      <c r="G16" s="47">
        <v>999173</v>
      </c>
      <c r="H16" s="47">
        <v>8594</v>
      </c>
      <c r="I16" s="47">
        <v>95996910</v>
      </c>
      <c r="J16" s="47">
        <v>86225884</v>
      </c>
      <c r="K16" s="47">
        <v>591624</v>
      </c>
      <c r="L16" s="47">
        <v>8714194</v>
      </c>
      <c r="M16" s="47">
        <v>465208</v>
      </c>
      <c r="N16" s="47">
        <f t="shared" si="0"/>
        <v>9282</v>
      </c>
      <c r="O16" s="47">
        <f t="shared" si="0"/>
        <v>497513550</v>
      </c>
      <c r="P16" s="47">
        <f t="shared" si="0"/>
        <v>447463485</v>
      </c>
      <c r="Q16" s="47">
        <f t="shared" si="0"/>
        <v>23025313</v>
      </c>
      <c r="R16" s="47">
        <f t="shared" si="0"/>
        <v>25560371</v>
      </c>
      <c r="S16" s="47">
        <f t="shared" si="0"/>
        <v>1464381</v>
      </c>
      <c r="T16" s="46">
        <v>2</v>
      </c>
      <c r="U16" s="47">
        <v>860810</v>
      </c>
      <c r="V16" s="47">
        <v>774729</v>
      </c>
      <c r="W16" s="47">
        <v>50697</v>
      </c>
      <c r="X16" s="47">
        <v>35384</v>
      </c>
      <c r="Y16" s="47">
        <v>0</v>
      </c>
      <c r="Z16" s="47">
        <v>939</v>
      </c>
      <c r="AA16" s="47">
        <v>15156860</v>
      </c>
      <c r="AB16" s="47">
        <v>13624868</v>
      </c>
      <c r="AC16" s="47">
        <v>0</v>
      </c>
      <c r="AD16" s="47">
        <v>1531992</v>
      </c>
      <c r="AE16" s="47">
        <v>0</v>
      </c>
      <c r="AF16" s="47">
        <f t="shared" si="1"/>
        <v>941</v>
      </c>
      <c r="AG16" s="47">
        <f t="shared" si="1"/>
        <v>16017670</v>
      </c>
      <c r="AH16" s="47">
        <f t="shared" si="1"/>
        <v>14399597</v>
      </c>
      <c r="AI16" s="47">
        <f t="shared" si="1"/>
        <v>50697</v>
      </c>
      <c r="AJ16" s="47">
        <f t="shared" si="1"/>
        <v>1567376</v>
      </c>
      <c r="AK16" s="47">
        <f t="shared" si="1"/>
        <v>0</v>
      </c>
      <c r="AL16" s="46">
        <f t="shared" si="2"/>
        <v>10223</v>
      </c>
      <c r="AM16" s="47">
        <f t="shared" si="2"/>
        <v>513531220</v>
      </c>
      <c r="AN16" s="47">
        <f t="shared" si="2"/>
        <v>461863082</v>
      </c>
      <c r="AO16" s="47">
        <f t="shared" si="2"/>
        <v>23076010</v>
      </c>
      <c r="AP16" s="47">
        <f t="shared" si="2"/>
        <v>27127747</v>
      </c>
      <c r="AQ16" s="47">
        <f t="shared" si="2"/>
        <v>1464381</v>
      </c>
      <c r="AR16" s="47">
        <v>7150</v>
      </c>
      <c r="AS16" s="47">
        <v>99115790</v>
      </c>
      <c r="AT16" s="47">
        <v>88961593</v>
      </c>
      <c r="AU16" s="47">
        <v>477593</v>
      </c>
      <c r="AV16" s="47">
        <v>9481780</v>
      </c>
      <c r="AW16" s="47">
        <v>194824</v>
      </c>
      <c r="AX16" s="47">
        <f t="shared" si="3"/>
        <v>17373</v>
      </c>
      <c r="AY16" s="47">
        <f t="shared" si="3"/>
        <v>612647010</v>
      </c>
      <c r="AZ16" s="47">
        <f t="shared" si="3"/>
        <v>550824675</v>
      </c>
      <c r="BA16" s="47">
        <f t="shared" si="3"/>
        <v>23553603</v>
      </c>
      <c r="BB16" s="47">
        <f t="shared" si="3"/>
        <v>36609527</v>
      </c>
      <c r="BC16" s="47">
        <f t="shared" si="3"/>
        <v>1659205</v>
      </c>
      <c r="BD16" s="46">
        <v>672</v>
      </c>
      <c r="BE16" s="47">
        <v>24284471</v>
      </c>
      <c r="BF16" s="47">
        <v>13522091</v>
      </c>
      <c r="BG16" s="47">
        <v>0</v>
      </c>
      <c r="BH16" s="47">
        <v>10762380</v>
      </c>
      <c r="BI16" s="47">
        <v>0</v>
      </c>
      <c r="BJ16" s="47">
        <v>2</v>
      </c>
      <c r="BK16" s="47">
        <v>30540</v>
      </c>
      <c r="BL16" s="47">
        <v>20170</v>
      </c>
      <c r="BM16" s="47">
        <v>0</v>
      </c>
      <c r="BN16" s="47">
        <v>10370</v>
      </c>
      <c r="BO16" s="47">
        <v>0</v>
      </c>
      <c r="BP16" s="47">
        <f t="shared" si="4"/>
        <v>674</v>
      </c>
      <c r="BQ16" s="47">
        <f t="shared" si="4"/>
        <v>24315011</v>
      </c>
      <c r="BR16" s="47">
        <f t="shared" si="4"/>
        <v>13542261</v>
      </c>
      <c r="BS16" s="47">
        <f t="shared" si="4"/>
        <v>0</v>
      </c>
      <c r="BT16" s="47">
        <f t="shared" si="4"/>
        <v>10772750</v>
      </c>
      <c r="BU16" s="47">
        <f t="shared" si="4"/>
        <v>0</v>
      </c>
      <c r="BV16" s="46">
        <v>15</v>
      </c>
      <c r="BW16" s="47">
        <v>1371530</v>
      </c>
      <c r="BX16" s="47">
        <v>1234377</v>
      </c>
      <c r="BY16" s="47">
        <v>21848</v>
      </c>
      <c r="BZ16" s="47">
        <v>104416</v>
      </c>
      <c r="CA16" s="47">
        <v>10889</v>
      </c>
      <c r="CB16" s="47">
        <f t="shared" si="5"/>
        <v>17388</v>
      </c>
      <c r="CC16" s="47">
        <f t="shared" si="6"/>
        <v>638333551</v>
      </c>
      <c r="CD16" s="47">
        <f t="shared" si="6"/>
        <v>565601313</v>
      </c>
      <c r="CE16" s="47">
        <f t="shared" si="6"/>
        <v>23575451</v>
      </c>
      <c r="CF16" s="47">
        <f t="shared" si="6"/>
        <v>47486693</v>
      </c>
      <c r="CG16" s="47">
        <f t="shared" si="6"/>
        <v>1670094</v>
      </c>
      <c r="CH16" s="2"/>
      <c r="CI16" s="2"/>
      <c r="CJ16" s="2"/>
      <c r="CK16" s="2"/>
      <c r="CL16" s="2"/>
      <c r="CM16" s="2"/>
      <c r="CN16" s="48">
        <v>12</v>
      </c>
      <c r="CO16" s="47">
        <v>70135</v>
      </c>
      <c r="CP16" s="47">
        <v>63121</v>
      </c>
      <c r="CQ16" s="47">
        <v>0</v>
      </c>
      <c r="CR16" s="47">
        <v>7014</v>
      </c>
      <c r="CS16" s="47">
        <v>0</v>
      </c>
      <c r="CT16" s="47">
        <v>0</v>
      </c>
      <c r="CU16" s="47">
        <v>0</v>
      </c>
      <c r="CV16" s="47">
        <v>0</v>
      </c>
      <c r="CW16" s="47">
        <v>0</v>
      </c>
      <c r="CX16" s="47">
        <v>0</v>
      </c>
      <c r="CY16" s="47">
        <v>0</v>
      </c>
      <c r="CZ16" s="47">
        <v>0</v>
      </c>
      <c r="DA16" s="47">
        <v>0</v>
      </c>
      <c r="DB16" s="47">
        <v>0</v>
      </c>
      <c r="DC16" s="47">
        <v>0</v>
      </c>
      <c r="DD16" s="47">
        <v>0</v>
      </c>
      <c r="DE16" s="47">
        <v>0</v>
      </c>
      <c r="DF16" s="46">
        <f t="shared" si="7"/>
        <v>12</v>
      </c>
      <c r="DG16" s="47">
        <f t="shared" si="7"/>
        <v>70135</v>
      </c>
      <c r="DH16" s="47">
        <f t="shared" si="7"/>
        <v>63121</v>
      </c>
      <c r="DI16" s="47">
        <f t="shared" si="7"/>
        <v>0</v>
      </c>
      <c r="DJ16" s="47">
        <f t="shared" si="7"/>
        <v>7014</v>
      </c>
      <c r="DK16" s="47">
        <f t="shared" si="7"/>
        <v>0</v>
      </c>
      <c r="DL16" s="47">
        <f t="shared" si="8"/>
        <v>17400</v>
      </c>
      <c r="DM16" s="47">
        <f t="shared" si="8"/>
        <v>638403686</v>
      </c>
      <c r="DN16" s="47">
        <f t="shared" si="8"/>
        <v>565664434</v>
      </c>
      <c r="DO16" s="47">
        <f t="shared" si="8"/>
        <v>23575451</v>
      </c>
      <c r="DP16" s="47">
        <f t="shared" si="8"/>
        <v>47493707</v>
      </c>
      <c r="DQ16" s="47">
        <f t="shared" si="8"/>
        <v>1670094</v>
      </c>
      <c r="DR16" s="47">
        <v>521</v>
      </c>
      <c r="DS16" s="47">
        <v>101</v>
      </c>
      <c r="DT16" s="47">
        <v>622</v>
      </c>
      <c r="DU16" s="47">
        <v>41</v>
      </c>
      <c r="DV16" s="47">
        <v>38</v>
      </c>
      <c r="DX16" s="47">
        <v>12</v>
      </c>
      <c r="DY16" s="47">
        <v>63121</v>
      </c>
      <c r="DZ16" s="47">
        <v>42</v>
      </c>
      <c r="EA16" s="47">
        <v>1172700</v>
      </c>
      <c r="EB16" s="47">
        <v>14</v>
      </c>
      <c r="EC16" s="47">
        <v>126100</v>
      </c>
      <c r="ED16" s="47">
        <v>12</v>
      </c>
      <c r="EE16" s="47">
        <v>445290</v>
      </c>
      <c r="EF16" s="47">
        <v>0</v>
      </c>
      <c r="EG16" s="47">
        <v>0</v>
      </c>
      <c r="EH16" s="47">
        <v>0</v>
      </c>
      <c r="EI16" s="47">
        <v>0</v>
      </c>
      <c r="EJ16" s="47">
        <v>0</v>
      </c>
      <c r="EK16" s="47">
        <v>0</v>
      </c>
      <c r="EL16" s="47">
        <v>0</v>
      </c>
      <c r="EM16" s="47">
        <v>0</v>
      </c>
      <c r="EN16" s="47">
        <f t="shared" si="9"/>
        <v>80</v>
      </c>
      <c r="EO16" s="47">
        <f t="shared" si="10"/>
        <v>1807211</v>
      </c>
      <c r="EQ16" s="47">
        <f t="shared" si="12"/>
        <v>17468</v>
      </c>
      <c r="ER16" s="47">
        <f t="shared" si="13"/>
        <v>640140762</v>
      </c>
      <c r="ET16" s="16" t="s">
        <v>54</v>
      </c>
      <c r="EU16" s="37">
        <v>571.29999999999995</v>
      </c>
      <c r="EW16" s="56">
        <f t="shared" si="14"/>
        <v>1120498</v>
      </c>
      <c r="EX16" s="44">
        <f t="shared" si="15"/>
        <v>3</v>
      </c>
      <c r="EY16" s="56">
        <f t="shared" si="16"/>
        <v>402377450</v>
      </c>
      <c r="EZ16" s="56">
        <f t="shared" si="17"/>
        <v>111153770</v>
      </c>
      <c r="FA16" s="56">
        <f t="shared" si="11"/>
        <v>126609542</v>
      </c>
      <c r="FB16" s="56">
        <f t="shared" si="18"/>
        <v>704319</v>
      </c>
      <c r="FC16" s="56">
        <f t="shared" si="19"/>
        <v>4</v>
      </c>
      <c r="FD16" s="56">
        <f t="shared" si="20"/>
        <v>194563</v>
      </c>
      <c r="FE16" s="44">
        <f t="shared" si="21"/>
        <v>40</v>
      </c>
    </row>
    <row r="17" spans="1:161" s="44" customFormat="1" ht="15.9" customHeight="1" x14ac:dyDescent="0.2">
      <c r="A17" s="59" t="s">
        <v>34</v>
      </c>
      <c r="B17" s="46">
        <v>325</v>
      </c>
      <c r="C17" s="47">
        <v>196910060</v>
      </c>
      <c r="D17" s="47">
        <v>177217000</v>
      </c>
      <c r="E17" s="47">
        <v>11587766</v>
      </c>
      <c r="F17" s="47">
        <v>7358374</v>
      </c>
      <c r="G17" s="47">
        <v>746920</v>
      </c>
      <c r="H17" s="47">
        <v>4342</v>
      </c>
      <c r="I17" s="47">
        <v>76249760</v>
      </c>
      <c r="J17" s="47">
        <v>68520664</v>
      </c>
      <c r="K17" s="47">
        <v>1036744</v>
      </c>
      <c r="L17" s="47">
        <v>6491095</v>
      </c>
      <c r="M17" s="47">
        <v>201257</v>
      </c>
      <c r="N17" s="47">
        <f t="shared" si="0"/>
        <v>4667</v>
      </c>
      <c r="O17" s="47">
        <f t="shared" si="0"/>
        <v>273159820</v>
      </c>
      <c r="P17" s="47">
        <f t="shared" si="0"/>
        <v>245737664</v>
      </c>
      <c r="Q17" s="47">
        <f t="shared" si="0"/>
        <v>12624510</v>
      </c>
      <c r="R17" s="47">
        <f t="shared" si="0"/>
        <v>13849469</v>
      </c>
      <c r="S17" s="47">
        <f t="shared" si="0"/>
        <v>948177</v>
      </c>
      <c r="T17" s="46">
        <v>2</v>
      </c>
      <c r="U17" s="47">
        <v>269860</v>
      </c>
      <c r="V17" s="47">
        <v>242869</v>
      </c>
      <c r="W17" s="47">
        <v>3951</v>
      </c>
      <c r="X17" s="47">
        <v>23040</v>
      </c>
      <c r="Y17" s="47">
        <v>0</v>
      </c>
      <c r="Z17" s="47">
        <v>353</v>
      </c>
      <c r="AA17" s="47">
        <v>5932490</v>
      </c>
      <c r="AB17" s="47">
        <v>5320123</v>
      </c>
      <c r="AC17" s="47">
        <v>0</v>
      </c>
      <c r="AD17" s="47">
        <v>612367</v>
      </c>
      <c r="AE17" s="47">
        <v>0</v>
      </c>
      <c r="AF17" s="47">
        <f t="shared" si="1"/>
        <v>355</v>
      </c>
      <c r="AG17" s="47">
        <f t="shared" si="1"/>
        <v>6202350</v>
      </c>
      <c r="AH17" s="47">
        <f t="shared" si="1"/>
        <v>5562992</v>
      </c>
      <c r="AI17" s="47">
        <f t="shared" si="1"/>
        <v>3951</v>
      </c>
      <c r="AJ17" s="47">
        <f t="shared" si="1"/>
        <v>635407</v>
      </c>
      <c r="AK17" s="47">
        <f t="shared" si="1"/>
        <v>0</v>
      </c>
      <c r="AL17" s="46">
        <f t="shared" si="2"/>
        <v>5022</v>
      </c>
      <c r="AM17" s="47">
        <f t="shared" si="2"/>
        <v>279362170</v>
      </c>
      <c r="AN17" s="47">
        <f t="shared" si="2"/>
        <v>251300656</v>
      </c>
      <c r="AO17" s="47">
        <f t="shared" si="2"/>
        <v>12628461</v>
      </c>
      <c r="AP17" s="47">
        <f t="shared" si="2"/>
        <v>14484876</v>
      </c>
      <c r="AQ17" s="47">
        <f t="shared" si="2"/>
        <v>948177</v>
      </c>
      <c r="AR17" s="47">
        <v>2126</v>
      </c>
      <c r="AS17" s="47">
        <v>31463370</v>
      </c>
      <c r="AT17" s="47">
        <v>28155493</v>
      </c>
      <c r="AU17" s="47">
        <v>543975</v>
      </c>
      <c r="AV17" s="47">
        <v>2533392</v>
      </c>
      <c r="AW17" s="47">
        <v>230510</v>
      </c>
      <c r="AX17" s="47">
        <f t="shared" si="3"/>
        <v>7148</v>
      </c>
      <c r="AY17" s="47">
        <f t="shared" si="3"/>
        <v>310825540</v>
      </c>
      <c r="AZ17" s="47">
        <f t="shared" si="3"/>
        <v>279456149</v>
      </c>
      <c r="BA17" s="47">
        <f t="shared" si="3"/>
        <v>13172436</v>
      </c>
      <c r="BB17" s="47">
        <f t="shared" si="3"/>
        <v>17018268</v>
      </c>
      <c r="BC17" s="47">
        <f t="shared" si="3"/>
        <v>1178687</v>
      </c>
      <c r="BD17" s="46">
        <v>319</v>
      </c>
      <c r="BE17" s="47">
        <v>10264507</v>
      </c>
      <c r="BF17" s="47">
        <v>6389867</v>
      </c>
      <c r="BG17" s="47">
        <v>0</v>
      </c>
      <c r="BH17" s="47">
        <v>3871420</v>
      </c>
      <c r="BI17" s="47">
        <v>3220</v>
      </c>
      <c r="BJ17" s="47">
        <v>2</v>
      </c>
      <c r="BK17" s="47">
        <v>8670</v>
      </c>
      <c r="BL17" s="47">
        <v>7150</v>
      </c>
      <c r="BM17" s="47">
        <v>0</v>
      </c>
      <c r="BN17" s="47">
        <v>1520</v>
      </c>
      <c r="BO17" s="47">
        <v>0</v>
      </c>
      <c r="BP17" s="47">
        <f t="shared" si="4"/>
        <v>321</v>
      </c>
      <c r="BQ17" s="47">
        <f t="shared" si="4"/>
        <v>10273177</v>
      </c>
      <c r="BR17" s="47">
        <f t="shared" si="4"/>
        <v>6397017</v>
      </c>
      <c r="BS17" s="47">
        <f t="shared" si="4"/>
        <v>0</v>
      </c>
      <c r="BT17" s="47">
        <f t="shared" si="4"/>
        <v>3872940</v>
      </c>
      <c r="BU17" s="47">
        <f t="shared" si="4"/>
        <v>3220</v>
      </c>
      <c r="BV17" s="46">
        <v>12</v>
      </c>
      <c r="BW17" s="47">
        <v>1022410</v>
      </c>
      <c r="BX17" s="47">
        <v>920169</v>
      </c>
      <c r="BY17" s="47">
        <v>32790</v>
      </c>
      <c r="BZ17" s="47">
        <v>69451</v>
      </c>
      <c r="CA17" s="47">
        <v>0</v>
      </c>
      <c r="CB17" s="47">
        <f t="shared" si="5"/>
        <v>7160</v>
      </c>
      <c r="CC17" s="47">
        <f t="shared" si="6"/>
        <v>322121127</v>
      </c>
      <c r="CD17" s="47">
        <f t="shared" si="6"/>
        <v>286773335</v>
      </c>
      <c r="CE17" s="47">
        <f t="shared" si="6"/>
        <v>13205226</v>
      </c>
      <c r="CF17" s="47">
        <f t="shared" si="6"/>
        <v>20960659</v>
      </c>
      <c r="CG17" s="47">
        <f t="shared" si="6"/>
        <v>1181907</v>
      </c>
      <c r="CH17" s="2"/>
      <c r="CI17" s="2"/>
      <c r="CJ17" s="2"/>
      <c r="CK17" s="2"/>
      <c r="CL17" s="2"/>
      <c r="CM17" s="2"/>
      <c r="CN17" s="48">
        <v>6</v>
      </c>
      <c r="CO17" s="47">
        <v>24009</v>
      </c>
      <c r="CP17" s="47">
        <v>21606</v>
      </c>
      <c r="CQ17" s="47">
        <v>0</v>
      </c>
      <c r="CR17" s="47">
        <v>2403</v>
      </c>
      <c r="CS17" s="47">
        <v>0</v>
      </c>
      <c r="CT17" s="47">
        <v>0</v>
      </c>
      <c r="CU17" s="47">
        <v>0</v>
      </c>
      <c r="CV17" s="47">
        <v>0</v>
      </c>
      <c r="CW17" s="47">
        <v>0</v>
      </c>
      <c r="CX17" s="47">
        <v>0</v>
      </c>
      <c r="CY17" s="47">
        <v>0</v>
      </c>
      <c r="CZ17" s="47">
        <v>0</v>
      </c>
      <c r="DA17" s="47">
        <v>0</v>
      </c>
      <c r="DB17" s="47">
        <v>0</v>
      </c>
      <c r="DC17" s="47">
        <v>0</v>
      </c>
      <c r="DD17" s="47">
        <v>0</v>
      </c>
      <c r="DE17" s="47">
        <v>0</v>
      </c>
      <c r="DF17" s="46">
        <f t="shared" si="7"/>
        <v>6</v>
      </c>
      <c r="DG17" s="47">
        <f t="shared" si="7"/>
        <v>24009</v>
      </c>
      <c r="DH17" s="47">
        <f t="shared" si="7"/>
        <v>21606</v>
      </c>
      <c r="DI17" s="47">
        <f t="shared" si="7"/>
        <v>0</v>
      </c>
      <c r="DJ17" s="47">
        <f t="shared" si="7"/>
        <v>2403</v>
      </c>
      <c r="DK17" s="47">
        <f t="shared" si="7"/>
        <v>0</v>
      </c>
      <c r="DL17" s="47">
        <f t="shared" si="8"/>
        <v>7166</v>
      </c>
      <c r="DM17" s="47">
        <f t="shared" si="8"/>
        <v>322145136</v>
      </c>
      <c r="DN17" s="47">
        <f t="shared" si="8"/>
        <v>286794941</v>
      </c>
      <c r="DO17" s="47">
        <f t="shared" si="8"/>
        <v>13205226</v>
      </c>
      <c r="DP17" s="47">
        <f t="shared" si="8"/>
        <v>20963062</v>
      </c>
      <c r="DQ17" s="47">
        <f t="shared" si="8"/>
        <v>1181907</v>
      </c>
      <c r="DR17" s="47">
        <v>252</v>
      </c>
      <c r="DS17" s="47">
        <v>101</v>
      </c>
      <c r="DT17" s="47">
        <v>353</v>
      </c>
      <c r="DU17" s="47">
        <v>42</v>
      </c>
      <c r="DV17" s="47">
        <v>2</v>
      </c>
      <c r="DX17" s="47">
        <v>6</v>
      </c>
      <c r="DY17" s="47">
        <v>21606</v>
      </c>
      <c r="DZ17" s="47">
        <v>0</v>
      </c>
      <c r="EA17" s="47">
        <v>0</v>
      </c>
      <c r="EB17" s="47">
        <v>0</v>
      </c>
      <c r="EC17" s="47">
        <v>0</v>
      </c>
      <c r="ED17" s="47">
        <v>8</v>
      </c>
      <c r="EE17" s="47">
        <v>299667</v>
      </c>
      <c r="EF17" s="47">
        <v>1</v>
      </c>
      <c r="EG17" s="47">
        <v>3230</v>
      </c>
      <c r="EH17" s="47">
        <v>0</v>
      </c>
      <c r="EI17" s="47">
        <v>0</v>
      </c>
      <c r="EJ17" s="47">
        <v>0</v>
      </c>
      <c r="EK17" s="47">
        <v>0</v>
      </c>
      <c r="EL17" s="47">
        <v>0</v>
      </c>
      <c r="EM17" s="47">
        <v>0</v>
      </c>
      <c r="EN17" s="47">
        <f t="shared" si="9"/>
        <v>15</v>
      </c>
      <c r="EO17" s="47">
        <f t="shared" si="10"/>
        <v>324503</v>
      </c>
      <c r="EQ17" s="47">
        <f t="shared" si="12"/>
        <v>7175</v>
      </c>
      <c r="ER17" s="47">
        <f t="shared" si="13"/>
        <v>322445630</v>
      </c>
      <c r="ET17" s="16" t="s">
        <v>55</v>
      </c>
      <c r="EU17" s="37">
        <v>290</v>
      </c>
      <c r="EW17" s="56">
        <f t="shared" si="14"/>
        <v>1111881</v>
      </c>
      <c r="EX17" s="44">
        <f t="shared" si="15"/>
        <v>7</v>
      </c>
      <c r="EY17" s="56">
        <f t="shared" si="16"/>
        <v>197179920</v>
      </c>
      <c r="EZ17" s="56">
        <f t="shared" si="17"/>
        <v>82182250</v>
      </c>
      <c r="FA17" s="56">
        <f t="shared" si="11"/>
        <v>43083460</v>
      </c>
      <c r="FB17" s="56">
        <f t="shared" si="18"/>
        <v>679931</v>
      </c>
      <c r="FC17" s="56">
        <f t="shared" si="19"/>
        <v>8</v>
      </c>
      <c r="FD17" s="56">
        <f t="shared" si="20"/>
        <v>283387</v>
      </c>
      <c r="FE17" s="44">
        <f t="shared" si="21"/>
        <v>3</v>
      </c>
    </row>
    <row r="18" spans="1:161" s="44" customFormat="1" ht="15.9" customHeight="1" x14ac:dyDescent="0.2">
      <c r="A18" s="59" t="s">
        <v>14</v>
      </c>
      <c r="B18" s="46">
        <v>1660</v>
      </c>
      <c r="C18" s="47">
        <v>917384260</v>
      </c>
      <c r="D18" s="47">
        <v>822467730</v>
      </c>
      <c r="E18" s="47">
        <v>57586785</v>
      </c>
      <c r="F18" s="47">
        <v>34693235</v>
      </c>
      <c r="G18" s="47">
        <v>2636510</v>
      </c>
      <c r="H18" s="47">
        <v>20269</v>
      </c>
      <c r="I18" s="47">
        <v>342289690</v>
      </c>
      <c r="J18" s="47">
        <v>306910721</v>
      </c>
      <c r="K18" s="47">
        <v>6735395</v>
      </c>
      <c r="L18" s="47">
        <v>24955458</v>
      </c>
      <c r="M18" s="47">
        <v>3688116</v>
      </c>
      <c r="N18" s="47">
        <f t="shared" si="0"/>
        <v>21929</v>
      </c>
      <c r="O18" s="47">
        <f t="shared" si="0"/>
        <v>1259673950</v>
      </c>
      <c r="P18" s="47">
        <f t="shared" si="0"/>
        <v>1129378451</v>
      </c>
      <c r="Q18" s="47">
        <f t="shared" si="0"/>
        <v>64322180</v>
      </c>
      <c r="R18" s="47">
        <f t="shared" si="0"/>
        <v>59648693</v>
      </c>
      <c r="S18" s="47">
        <f t="shared" si="0"/>
        <v>6324626</v>
      </c>
      <c r="T18" s="46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2033</v>
      </c>
      <c r="AA18" s="47">
        <v>27876350</v>
      </c>
      <c r="AB18" s="47">
        <v>24943803</v>
      </c>
      <c r="AC18" s="47">
        <v>44534</v>
      </c>
      <c r="AD18" s="47">
        <v>2888013</v>
      </c>
      <c r="AE18" s="47">
        <v>0</v>
      </c>
      <c r="AF18" s="47">
        <f t="shared" si="1"/>
        <v>2033</v>
      </c>
      <c r="AG18" s="47">
        <f t="shared" si="1"/>
        <v>27876350</v>
      </c>
      <c r="AH18" s="47">
        <f t="shared" si="1"/>
        <v>24943803</v>
      </c>
      <c r="AI18" s="47">
        <f t="shared" si="1"/>
        <v>44534</v>
      </c>
      <c r="AJ18" s="47">
        <f t="shared" si="1"/>
        <v>2888013</v>
      </c>
      <c r="AK18" s="47">
        <f t="shared" si="1"/>
        <v>0</v>
      </c>
      <c r="AL18" s="46">
        <f t="shared" si="2"/>
        <v>23962</v>
      </c>
      <c r="AM18" s="47">
        <f t="shared" si="2"/>
        <v>1287550300</v>
      </c>
      <c r="AN18" s="47">
        <f t="shared" si="2"/>
        <v>1154322254</v>
      </c>
      <c r="AO18" s="47">
        <f t="shared" si="2"/>
        <v>64366714</v>
      </c>
      <c r="AP18" s="47">
        <f t="shared" si="2"/>
        <v>62536706</v>
      </c>
      <c r="AQ18" s="47">
        <f t="shared" si="2"/>
        <v>6324626</v>
      </c>
      <c r="AR18" s="47">
        <v>13835</v>
      </c>
      <c r="AS18" s="47">
        <v>185085160</v>
      </c>
      <c r="AT18" s="47">
        <v>165711505</v>
      </c>
      <c r="AU18" s="47">
        <v>1071211</v>
      </c>
      <c r="AV18" s="47">
        <v>17542773</v>
      </c>
      <c r="AW18" s="47">
        <v>759671</v>
      </c>
      <c r="AX18" s="47">
        <f t="shared" si="3"/>
        <v>37797</v>
      </c>
      <c r="AY18" s="47">
        <f t="shared" si="3"/>
        <v>1472635460</v>
      </c>
      <c r="AZ18" s="47">
        <f t="shared" si="3"/>
        <v>1320033759</v>
      </c>
      <c r="BA18" s="47">
        <f t="shared" si="3"/>
        <v>65437925</v>
      </c>
      <c r="BB18" s="47">
        <f t="shared" si="3"/>
        <v>80079479</v>
      </c>
      <c r="BC18" s="47">
        <f t="shared" si="3"/>
        <v>7084297</v>
      </c>
      <c r="BD18" s="46">
        <v>1619</v>
      </c>
      <c r="BE18" s="47">
        <v>59580990</v>
      </c>
      <c r="BF18" s="47">
        <v>37912090</v>
      </c>
      <c r="BG18" s="47">
        <v>0</v>
      </c>
      <c r="BH18" s="47">
        <v>21594940</v>
      </c>
      <c r="BI18" s="47">
        <v>73960</v>
      </c>
      <c r="BJ18" s="47">
        <v>0</v>
      </c>
      <c r="BK18" s="47">
        <v>0</v>
      </c>
      <c r="BL18" s="47">
        <v>0</v>
      </c>
      <c r="BM18" s="47">
        <v>0</v>
      </c>
      <c r="BN18" s="47">
        <v>0</v>
      </c>
      <c r="BO18" s="47">
        <v>0</v>
      </c>
      <c r="BP18" s="47">
        <f t="shared" si="4"/>
        <v>1619</v>
      </c>
      <c r="BQ18" s="47">
        <f t="shared" si="4"/>
        <v>59580990</v>
      </c>
      <c r="BR18" s="47">
        <f t="shared" si="4"/>
        <v>37912090</v>
      </c>
      <c r="BS18" s="47">
        <f t="shared" si="4"/>
        <v>0</v>
      </c>
      <c r="BT18" s="47">
        <f t="shared" si="4"/>
        <v>21594940</v>
      </c>
      <c r="BU18" s="47">
        <f t="shared" si="4"/>
        <v>73960</v>
      </c>
      <c r="BV18" s="46">
        <v>19</v>
      </c>
      <c r="BW18" s="47">
        <v>1850930</v>
      </c>
      <c r="BX18" s="47">
        <v>1665837</v>
      </c>
      <c r="BY18" s="47">
        <v>45499</v>
      </c>
      <c r="BZ18" s="47">
        <v>75557</v>
      </c>
      <c r="CA18" s="47">
        <v>64037</v>
      </c>
      <c r="CB18" s="47">
        <f t="shared" si="5"/>
        <v>37816</v>
      </c>
      <c r="CC18" s="47">
        <f t="shared" si="6"/>
        <v>1534067380</v>
      </c>
      <c r="CD18" s="47">
        <f t="shared" si="6"/>
        <v>1359611686</v>
      </c>
      <c r="CE18" s="47">
        <f t="shared" si="6"/>
        <v>65483424</v>
      </c>
      <c r="CF18" s="47">
        <f t="shared" si="6"/>
        <v>101749976</v>
      </c>
      <c r="CG18" s="47">
        <f t="shared" si="6"/>
        <v>7222294</v>
      </c>
      <c r="CH18" s="2"/>
      <c r="CI18" s="2"/>
      <c r="CJ18" s="2"/>
      <c r="CK18" s="2"/>
      <c r="CL18" s="2"/>
      <c r="CM18" s="2"/>
      <c r="CN18" s="48">
        <v>99</v>
      </c>
      <c r="CO18" s="47">
        <v>484246</v>
      </c>
      <c r="CP18" s="47">
        <v>432592</v>
      </c>
      <c r="CQ18" s="47">
        <v>0</v>
      </c>
      <c r="CR18" s="47">
        <v>51654</v>
      </c>
      <c r="CS18" s="47">
        <v>0</v>
      </c>
      <c r="CT18" s="47">
        <v>0</v>
      </c>
      <c r="CU18" s="47">
        <v>0</v>
      </c>
      <c r="CV18" s="47">
        <v>0</v>
      </c>
      <c r="CW18" s="47">
        <v>0</v>
      </c>
      <c r="CX18" s="47">
        <v>0</v>
      </c>
      <c r="CY18" s="47">
        <v>0</v>
      </c>
      <c r="CZ18" s="47">
        <v>0</v>
      </c>
      <c r="DA18" s="47">
        <v>0</v>
      </c>
      <c r="DB18" s="47">
        <v>0</v>
      </c>
      <c r="DC18" s="47">
        <v>0</v>
      </c>
      <c r="DD18" s="47">
        <v>0</v>
      </c>
      <c r="DE18" s="47">
        <v>0</v>
      </c>
      <c r="DF18" s="46">
        <f t="shared" si="7"/>
        <v>99</v>
      </c>
      <c r="DG18" s="47">
        <f t="shared" si="7"/>
        <v>484246</v>
      </c>
      <c r="DH18" s="47">
        <f t="shared" si="7"/>
        <v>432592</v>
      </c>
      <c r="DI18" s="47">
        <f t="shared" si="7"/>
        <v>0</v>
      </c>
      <c r="DJ18" s="47">
        <f t="shared" si="7"/>
        <v>51654</v>
      </c>
      <c r="DK18" s="47">
        <f t="shared" si="7"/>
        <v>0</v>
      </c>
      <c r="DL18" s="47">
        <f t="shared" si="8"/>
        <v>37915</v>
      </c>
      <c r="DM18" s="47">
        <f t="shared" si="8"/>
        <v>1534551626</v>
      </c>
      <c r="DN18" s="47">
        <f t="shared" si="8"/>
        <v>1360044278</v>
      </c>
      <c r="DO18" s="47">
        <f t="shared" si="8"/>
        <v>65483424</v>
      </c>
      <c r="DP18" s="47">
        <f t="shared" si="8"/>
        <v>101801630</v>
      </c>
      <c r="DQ18" s="47">
        <f t="shared" si="8"/>
        <v>7222294</v>
      </c>
      <c r="DR18" s="47">
        <v>1230</v>
      </c>
      <c r="DS18" s="47">
        <v>435</v>
      </c>
      <c r="DT18" s="47">
        <v>1665</v>
      </c>
      <c r="DU18" s="47">
        <v>257</v>
      </c>
      <c r="DV18" s="47">
        <v>14</v>
      </c>
      <c r="DX18" s="47">
        <v>99</v>
      </c>
      <c r="DY18" s="47">
        <v>432592</v>
      </c>
      <c r="DZ18" s="47">
        <v>11</v>
      </c>
      <c r="EA18" s="47">
        <v>359000</v>
      </c>
      <c r="EB18" s="47">
        <v>9</v>
      </c>
      <c r="EC18" s="47">
        <v>190920</v>
      </c>
      <c r="ED18" s="47">
        <v>33</v>
      </c>
      <c r="EE18" s="47">
        <v>970084</v>
      </c>
      <c r="EF18" s="47">
        <v>0</v>
      </c>
      <c r="EG18" s="47">
        <v>0</v>
      </c>
      <c r="EH18" s="47">
        <v>0</v>
      </c>
      <c r="EI18" s="47">
        <v>0</v>
      </c>
      <c r="EJ18" s="47">
        <v>0</v>
      </c>
      <c r="EK18" s="47">
        <v>0</v>
      </c>
      <c r="EL18" s="47">
        <v>0</v>
      </c>
      <c r="EM18" s="47">
        <v>0</v>
      </c>
      <c r="EN18" s="47">
        <f t="shared" si="9"/>
        <v>152</v>
      </c>
      <c r="EO18" s="47">
        <f t="shared" si="10"/>
        <v>1952596</v>
      </c>
      <c r="EQ18" s="47">
        <f t="shared" si="12"/>
        <v>37968</v>
      </c>
      <c r="ER18" s="47">
        <f t="shared" si="13"/>
        <v>1536019976</v>
      </c>
      <c r="ET18" s="16" t="s">
        <v>56</v>
      </c>
      <c r="EU18" s="37">
        <v>1439.9</v>
      </c>
      <c r="EW18" s="56">
        <f t="shared" si="14"/>
        <v>1066755</v>
      </c>
      <c r="EX18" s="44">
        <f t="shared" si="15"/>
        <v>12</v>
      </c>
      <c r="EY18" s="56">
        <f t="shared" si="16"/>
        <v>917384260</v>
      </c>
      <c r="EZ18" s="56">
        <f t="shared" si="17"/>
        <v>370166040</v>
      </c>
      <c r="FA18" s="56">
        <f t="shared" si="11"/>
        <v>248469676</v>
      </c>
      <c r="FB18" s="56">
        <f t="shared" si="18"/>
        <v>637117</v>
      </c>
      <c r="FC18" s="56">
        <f t="shared" si="19"/>
        <v>14</v>
      </c>
      <c r="FD18" s="56">
        <f t="shared" si="20"/>
        <v>257078</v>
      </c>
      <c r="FE18" s="44">
        <f t="shared" si="21"/>
        <v>19</v>
      </c>
    </row>
    <row r="19" spans="1:161" s="44" customFormat="1" ht="15.9" customHeight="1" x14ac:dyDescent="0.2">
      <c r="A19" s="59" t="s">
        <v>9</v>
      </c>
      <c r="B19" s="46">
        <v>2453</v>
      </c>
      <c r="C19" s="47">
        <v>1305171890</v>
      </c>
      <c r="D19" s="47">
        <v>1171796284</v>
      </c>
      <c r="E19" s="47">
        <v>77081252</v>
      </c>
      <c r="F19" s="47">
        <v>51239394</v>
      </c>
      <c r="G19" s="47">
        <v>5054960</v>
      </c>
      <c r="H19" s="47">
        <v>26647</v>
      </c>
      <c r="I19" s="47">
        <v>500726200</v>
      </c>
      <c r="J19" s="47">
        <v>447038042</v>
      </c>
      <c r="K19" s="47">
        <v>11912787</v>
      </c>
      <c r="L19" s="47">
        <v>32364263</v>
      </c>
      <c r="M19" s="47">
        <v>9411108</v>
      </c>
      <c r="N19" s="47">
        <f t="shared" si="0"/>
        <v>29100</v>
      </c>
      <c r="O19" s="47">
        <f t="shared" si="0"/>
        <v>1805898090</v>
      </c>
      <c r="P19" s="47">
        <f t="shared" si="0"/>
        <v>1618834326</v>
      </c>
      <c r="Q19" s="47">
        <f t="shared" si="0"/>
        <v>88994039</v>
      </c>
      <c r="R19" s="47">
        <f t="shared" si="0"/>
        <v>83603657</v>
      </c>
      <c r="S19" s="47">
        <f t="shared" si="0"/>
        <v>14466068</v>
      </c>
      <c r="T19" s="46">
        <v>8</v>
      </c>
      <c r="U19" s="47">
        <v>931870</v>
      </c>
      <c r="V19" s="47">
        <v>838689</v>
      </c>
      <c r="W19" s="47">
        <v>3737</v>
      </c>
      <c r="X19" s="47">
        <v>89444</v>
      </c>
      <c r="Y19" s="47">
        <v>0</v>
      </c>
      <c r="Z19" s="47">
        <v>2139</v>
      </c>
      <c r="AA19" s="47">
        <v>32151110</v>
      </c>
      <c r="AB19" s="47">
        <v>28823063</v>
      </c>
      <c r="AC19" s="47">
        <v>14347</v>
      </c>
      <c r="AD19" s="47">
        <v>3313700</v>
      </c>
      <c r="AE19" s="47">
        <v>0</v>
      </c>
      <c r="AF19" s="47">
        <f t="shared" si="1"/>
        <v>2147</v>
      </c>
      <c r="AG19" s="47">
        <f t="shared" si="1"/>
        <v>33082980</v>
      </c>
      <c r="AH19" s="47">
        <f t="shared" si="1"/>
        <v>29661752</v>
      </c>
      <c r="AI19" s="47">
        <f t="shared" si="1"/>
        <v>18084</v>
      </c>
      <c r="AJ19" s="47">
        <f t="shared" si="1"/>
        <v>3403144</v>
      </c>
      <c r="AK19" s="47">
        <f t="shared" si="1"/>
        <v>0</v>
      </c>
      <c r="AL19" s="46">
        <f t="shared" si="2"/>
        <v>31247</v>
      </c>
      <c r="AM19" s="47">
        <f t="shared" si="2"/>
        <v>1838981070</v>
      </c>
      <c r="AN19" s="47">
        <f t="shared" si="2"/>
        <v>1648496078</v>
      </c>
      <c r="AO19" s="47">
        <f t="shared" si="2"/>
        <v>89012123</v>
      </c>
      <c r="AP19" s="47">
        <f t="shared" si="2"/>
        <v>87006801</v>
      </c>
      <c r="AQ19" s="47">
        <f t="shared" si="2"/>
        <v>14466068</v>
      </c>
      <c r="AR19" s="47">
        <v>20781</v>
      </c>
      <c r="AS19" s="47">
        <v>292784060</v>
      </c>
      <c r="AT19" s="47">
        <v>262128526</v>
      </c>
      <c r="AU19" s="47">
        <v>1021921</v>
      </c>
      <c r="AV19" s="47">
        <v>28603953</v>
      </c>
      <c r="AW19" s="47">
        <v>1029660</v>
      </c>
      <c r="AX19" s="47">
        <f t="shared" si="3"/>
        <v>52028</v>
      </c>
      <c r="AY19" s="47">
        <f t="shared" si="3"/>
        <v>2131765130</v>
      </c>
      <c r="AZ19" s="47">
        <f t="shared" si="3"/>
        <v>1910624604</v>
      </c>
      <c r="BA19" s="47">
        <f t="shared" si="3"/>
        <v>90034044</v>
      </c>
      <c r="BB19" s="47">
        <f t="shared" si="3"/>
        <v>115610754</v>
      </c>
      <c r="BC19" s="47">
        <f t="shared" si="3"/>
        <v>15495728</v>
      </c>
      <c r="BD19" s="46">
        <v>2401</v>
      </c>
      <c r="BE19" s="47">
        <v>97127068</v>
      </c>
      <c r="BF19" s="47">
        <v>62193668</v>
      </c>
      <c r="BG19" s="47">
        <v>0</v>
      </c>
      <c r="BH19" s="47">
        <v>34922400</v>
      </c>
      <c r="BI19" s="47">
        <v>11000</v>
      </c>
      <c r="BJ19" s="47">
        <v>8</v>
      </c>
      <c r="BK19" s="47">
        <v>13264</v>
      </c>
      <c r="BL19" s="47">
        <v>8714</v>
      </c>
      <c r="BM19" s="47">
        <v>0</v>
      </c>
      <c r="BN19" s="47">
        <v>4550</v>
      </c>
      <c r="BO19" s="47">
        <v>0</v>
      </c>
      <c r="BP19" s="47">
        <f t="shared" si="4"/>
        <v>2409</v>
      </c>
      <c r="BQ19" s="47">
        <f t="shared" si="4"/>
        <v>97140332</v>
      </c>
      <c r="BR19" s="47">
        <f t="shared" si="4"/>
        <v>62202382</v>
      </c>
      <c r="BS19" s="47">
        <f t="shared" si="4"/>
        <v>0</v>
      </c>
      <c r="BT19" s="47">
        <f t="shared" si="4"/>
        <v>34926950</v>
      </c>
      <c r="BU19" s="47">
        <f t="shared" si="4"/>
        <v>11000</v>
      </c>
      <c r="BV19" s="46">
        <v>53</v>
      </c>
      <c r="BW19" s="47">
        <v>7119430</v>
      </c>
      <c r="BX19" s="47">
        <v>6407487</v>
      </c>
      <c r="BY19" s="47">
        <v>263089</v>
      </c>
      <c r="BZ19" s="47">
        <v>448854</v>
      </c>
      <c r="CA19" s="47">
        <v>0</v>
      </c>
      <c r="CB19" s="47">
        <f t="shared" si="5"/>
        <v>52081</v>
      </c>
      <c r="CC19" s="47">
        <f t="shared" si="6"/>
        <v>2236024892</v>
      </c>
      <c r="CD19" s="47">
        <f t="shared" si="6"/>
        <v>1979234473</v>
      </c>
      <c r="CE19" s="47">
        <f t="shared" si="6"/>
        <v>90297133</v>
      </c>
      <c r="CF19" s="47">
        <f t="shared" si="6"/>
        <v>150986558</v>
      </c>
      <c r="CG19" s="47">
        <f t="shared" si="6"/>
        <v>15506728</v>
      </c>
      <c r="CH19" s="2"/>
      <c r="CI19" s="2"/>
      <c r="CJ19" s="2"/>
      <c r="CK19" s="2"/>
      <c r="CL19" s="2"/>
      <c r="CM19" s="2"/>
      <c r="CN19" s="48">
        <v>166</v>
      </c>
      <c r="CO19" s="47">
        <v>1033972</v>
      </c>
      <c r="CP19" s="47">
        <v>920065</v>
      </c>
      <c r="CQ19" s="47">
        <v>0</v>
      </c>
      <c r="CR19" s="47">
        <v>113907</v>
      </c>
      <c r="CS19" s="47">
        <v>0</v>
      </c>
      <c r="CT19" s="47">
        <v>0</v>
      </c>
      <c r="CU19" s="47">
        <v>0</v>
      </c>
      <c r="CV19" s="47">
        <v>0</v>
      </c>
      <c r="CW19" s="47">
        <v>0</v>
      </c>
      <c r="CX19" s="47">
        <v>0</v>
      </c>
      <c r="CY19" s="47">
        <v>0</v>
      </c>
      <c r="CZ19" s="47">
        <v>0</v>
      </c>
      <c r="DA19" s="47">
        <v>0</v>
      </c>
      <c r="DB19" s="47">
        <v>0</v>
      </c>
      <c r="DC19" s="47">
        <v>0</v>
      </c>
      <c r="DD19" s="47">
        <v>0</v>
      </c>
      <c r="DE19" s="47">
        <v>0</v>
      </c>
      <c r="DF19" s="46">
        <f t="shared" si="7"/>
        <v>166</v>
      </c>
      <c r="DG19" s="47">
        <f t="shared" si="7"/>
        <v>1033972</v>
      </c>
      <c r="DH19" s="47">
        <f t="shared" si="7"/>
        <v>920065</v>
      </c>
      <c r="DI19" s="47">
        <f t="shared" si="7"/>
        <v>0</v>
      </c>
      <c r="DJ19" s="47">
        <f t="shared" si="7"/>
        <v>113907</v>
      </c>
      <c r="DK19" s="47">
        <f t="shared" si="7"/>
        <v>0</v>
      </c>
      <c r="DL19" s="47">
        <f t="shared" si="8"/>
        <v>52247</v>
      </c>
      <c r="DM19" s="47">
        <f t="shared" si="8"/>
        <v>2237058864</v>
      </c>
      <c r="DN19" s="47">
        <f t="shared" si="8"/>
        <v>1980154538</v>
      </c>
      <c r="DO19" s="47">
        <f t="shared" si="8"/>
        <v>90297133</v>
      </c>
      <c r="DP19" s="47">
        <f t="shared" si="8"/>
        <v>151100465</v>
      </c>
      <c r="DQ19" s="47">
        <f t="shared" si="8"/>
        <v>15506728</v>
      </c>
      <c r="DR19" s="47">
        <v>1918</v>
      </c>
      <c r="DS19" s="47">
        <v>760</v>
      </c>
      <c r="DT19" s="47">
        <v>2678</v>
      </c>
      <c r="DU19" s="47">
        <v>310</v>
      </c>
      <c r="DV19" s="47">
        <v>62</v>
      </c>
      <c r="DX19" s="47">
        <v>166</v>
      </c>
      <c r="DY19" s="47">
        <v>920065</v>
      </c>
      <c r="DZ19" s="47">
        <v>53</v>
      </c>
      <c r="EA19" s="47">
        <v>1650220</v>
      </c>
      <c r="EB19" s="47">
        <v>0</v>
      </c>
      <c r="EC19" s="47">
        <v>0</v>
      </c>
      <c r="ED19" s="47">
        <v>49</v>
      </c>
      <c r="EE19" s="47">
        <v>1779005</v>
      </c>
      <c r="EF19" s="47">
        <v>2</v>
      </c>
      <c r="EG19" s="47">
        <v>4810</v>
      </c>
      <c r="EH19" s="47">
        <v>0</v>
      </c>
      <c r="EI19" s="47">
        <v>0</v>
      </c>
      <c r="EJ19" s="47">
        <v>0</v>
      </c>
      <c r="EK19" s="47">
        <v>0</v>
      </c>
      <c r="EL19" s="47">
        <v>0</v>
      </c>
      <c r="EM19" s="47">
        <v>0</v>
      </c>
      <c r="EN19" s="47">
        <f t="shared" si="9"/>
        <v>270</v>
      </c>
      <c r="EO19" s="47">
        <f t="shared" si="10"/>
        <v>4354100</v>
      </c>
      <c r="EQ19" s="47">
        <f t="shared" si="12"/>
        <v>52351</v>
      </c>
      <c r="ER19" s="47">
        <f t="shared" si="13"/>
        <v>2240378992</v>
      </c>
      <c r="ET19" s="16" t="s">
        <v>57</v>
      </c>
      <c r="EU19" s="37">
        <v>1903.3</v>
      </c>
      <c r="EW19" s="56">
        <f t="shared" si="14"/>
        <v>1177102</v>
      </c>
      <c r="EX19" s="44">
        <f t="shared" si="15"/>
        <v>2</v>
      </c>
      <c r="EY19" s="56">
        <f t="shared" si="16"/>
        <v>1306103760</v>
      </c>
      <c r="EZ19" s="56">
        <f t="shared" si="17"/>
        <v>532877310</v>
      </c>
      <c r="FA19" s="56">
        <f t="shared" si="11"/>
        <v>401397922</v>
      </c>
      <c r="FB19" s="56">
        <f t="shared" si="18"/>
        <v>686231</v>
      </c>
      <c r="FC19" s="56">
        <f t="shared" si="19"/>
        <v>5</v>
      </c>
      <c r="FD19" s="56">
        <f t="shared" si="20"/>
        <v>279975</v>
      </c>
      <c r="FE19" s="44">
        <f t="shared" si="21"/>
        <v>6</v>
      </c>
    </row>
    <row r="20" spans="1:161" s="44" customFormat="1" ht="15.9" customHeight="1" x14ac:dyDescent="0.2">
      <c r="A20" s="59" t="s">
        <v>32</v>
      </c>
      <c r="B20" s="46">
        <v>1130</v>
      </c>
      <c r="C20" s="47">
        <v>651431330</v>
      </c>
      <c r="D20" s="47">
        <v>580129987</v>
      </c>
      <c r="E20" s="47">
        <v>37638870</v>
      </c>
      <c r="F20" s="47">
        <v>32159680</v>
      </c>
      <c r="G20" s="47">
        <v>1502793</v>
      </c>
      <c r="H20" s="47">
        <v>16229</v>
      </c>
      <c r="I20" s="47">
        <v>251996200</v>
      </c>
      <c r="J20" s="47">
        <v>223525486</v>
      </c>
      <c r="K20" s="47">
        <v>4782132</v>
      </c>
      <c r="L20" s="47">
        <v>22268704</v>
      </c>
      <c r="M20" s="47">
        <v>1419878</v>
      </c>
      <c r="N20" s="47">
        <f t="shared" si="0"/>
        <v>17359</v>
      </c>
      <c r="O20" s="47">
        <f t="shared" si="0"/>
        <v>903427530</v>
      </c>
      <c r="P20" s="47">
        <f t="shared" si="0"/>
        <v>803655473</v>
      </c>
      <c r="Q20" s="47">
        <f t="shared" si="0"/>
        <v>42421002</v>
      </c>
      <c r="R20" s="47">
        <f t="shared" si="0"/>
        <v>54428384</v>
      </c>
      <c r="S20" s="47">
        <f t="shared" si="0"/>
        <v>2922671</v>
      </c>
      <c r="T20" s="46">
        <v>2</v>
      </c>
      <c r="U20" s="47">
        <v>406760</v>
      </c>
      <c r="V20" s="47">
        <v>366088</v>
      </c>
      <c r="W20" s="47">
        <v>4802</v>
      </c>
      <c r="X20" s="47">
        <v>35870</v>
      </c>
      <c r="Y20" s="47">
        <v>0</v>
      </c>
      <c r="Z20" s="47">
        <v>1589</v>
      </c>
      <c r="AA20" s="47">
        <v>23525220</v>
      </c>
      <c r="AB20" s="47">
        <v>20897522</v>
      </c>
      <c r="AC20" s="47">
        <v>0</v>
      </c>
      <c r="AD20" s="47">
        <v>2627698</v>
      </c>
      <c r="AE20" s="47">
        <v>0</v>
      </c>
      <c r="AF20" s="47">
        <f t="shared" si="1"/>
        <v>1591</v>
      </c>
      <c r="AG20" s="47">
        <f t="shared" si="1"/>
        <v>23931980</v>
      </c>
      <c r="AH20" s="47">
        <f t="shared" si="1"/>
        <v>21263610</v>
      </c>
      <c r="AI20" s="47">
        <f t="shared" si="1"/>
        <v>4802</v>
      </c>
      <c r="AJ20" s="47">
        <f t="shared" si="1"/>
        <v>2663568</v>
      </c>
      <c r="AK20" s="47">
        <f t="shared" si="1"/>
        <v>0</v>
      </c>
      <c r="AL20" s="46">
        <f t="shared" si="2"/>
        <v>18950</v>
      </c>
      <c r="AM20" s="47">
        <f t="shared" si="2"/>
        <v>927359510</v>
      </c>
      <c r="AN20" s="47">
        <f t="shared" si="2"/>
        <v>824919083</v>
      </c>
      <c r="AO20" s="47">
        <f t="shared" si="2"/>
        <v>42425804</v>
      </c>
      <c r="AP20" s="47">
        <f t="shared" si="2"/>
        <v>57091952</v>
      </c>
      <c r="AQ20" s="47">
        <f t="shared" si="2"/>
        <v>2922671</v>
      </c>
      <c r="AR20" s="47">
        <v>12772</v>
      </c>
      <c r="AS20" s="47">
        <v>196974480</v>
      </c>
      <c r="AT20" s="47">
        <v>174305596</v>
      </c>
      <c r="AU20" s="47">
        <v>1533690</v>
      </c>
      <c r="AV20" s="47">
        <v>19973024</v>
      </c>
      <c r="AW20" s="47">
        <v>1162170</v>
      </c>
      <c r="AX20" s="47">
        <f t="shared" si="3"/>
        <v>31722</v>
      </c>
      <c r="AY20" s="47">
        <f t="shared" si="3"/>
        <v>1124333990</v>
      </c>
      <c r="AZ20" s="47">
        <f t="shared" si="3"/>
        <v>999224679</v>
      </c>
      <c r="BA20" s="47">
        <f t="shared" si="3"/>
        <v>43959494</v>
      </c>
      <c r="BB20" s="47">
        <f t="shared" si="3"/>
        <v>77064976</v>
      </c>
      <c r="BC20" s="47">
        <f t="shared" si="3"/>
        <v>4084841</v>
      </c>
      <c r="BD20" s="46">
        <v>1085</v>
      </c>
      <c r="BE20" s="47">
        <v>37916154</v>
      </c>
      <c r="BF20" s="47">
        <v>19781404</v>
      </c>
      <c r="BG20" s="47">
        <v>0</v>
      </c>
      <c r="BH20" s="47">
        <v>18131530</v>
      </c>
      <c r="BI20" s="47">
        <v>3220</v>
      </c>
      <c r="BJ20" s="47">
        <v>2</v>
      </c>
      <c r="BK20" s="47">
        <v>7340</v>
      </c>
      <c r="BL20" s="47">
        <v>5470</v>
      </c>
      <c r="BM20" s="47">
        <v>0</v>
      </c>
      <c r="BN20" s="47">
        <v>1870</v>
      </c>
      <c r="BO20" s="47">
        <v>0</v>
      </c>
      <c r="BP20" s="47">
        <f t="shared" si="4"/>
        <v>1087</v>
      </c>
      <c r="BQ20" s="47">
        <f t="shared" si="4"/>
        <v>37923494</v>
      </c>
      <c r="BR20" s="47">
        <f t="shared" si="4"/>
        <v>19786874</v>
      </c>
      <c r="BS20" s="47">
        <f t="shared" si="4"/>
        <v>0</v>
      </c>
      <c r="BT20" s="47">
        <f t="shared" si="4"/>
        <v>18133400</v>
      </c>
      <c r="BU20" s="47">
        <f t="shared" si="4"/>
        <v>3220</v>
      </c>
      <c r="BV20" s="46">
        <v>56</v>
      </c>
      <c r="BW20" s="47">
        <v>12565320</v>
      </c>
      <c r="BX20" s="47">
        <v>11301690</v>
      </c>
      <c r="BY20" s="47">
        <v>865887</v>
      </c>
      <c r="BZ20" s="47">
        <v>361743</v>
      </c>
      <c r="CA20" s="47">
        <v>36000</v>
      </c>
      <c r="CB20" s="47">
        <f t="shared" si="5"/>
        <v>31778</v>
      </c>
      <c r="CC20" s="47">
        <f t="shared" si="6"/>
        <v>1174822804</v>
      </c>
      <c r="CD20" s="47">
        <f t="shared" si="6"/>
        <v>1030313243</v>
      </c>
      <c r="CE20" s="47">
        <f t="shared" si="6"/>
        <v>44825381</v>
      </c>
      <c r="CF20" s="47">
        <f t="shared" si="6"/>
        <v>95560119</v>
      </c>
      <c r="CG20" s="47">
        <f t="shared" si="6"/>
        <v>4124061</v>
      </c>
      <c r="CH20" s="2"/>
      <c r="CI20" s="2"/>
      <c r="CJ20" s="2"/>
      <c r="CK20" s="2"/>
      <c r="CL20" s="2"/>
      <c r="CM20" s="2"/>
      <c r="CN20" s="48">
        <v>263</v>
      </c>
      <c r="CO20" s="47">
        <v>1527999</v>
      </c>
      <c r="CP20" s="47">
        <v>1355882</v>
      </c>
      <c r="CQ20" s="47">
        <v>0</v>
      </c>
      <c r="CR20" s="47">
        <v>172117</v>
      </c>
      <c r="CS20" s="47">
        <v>0</v>
      </c>
      <c r="CT20" s="47">
        <v>0</v>
      </c>
      <c r="CU20" s="47">
        <v>0</v>
      </c>
      <c r="CV20" s="47">
        <v>0</v>
      </c>
      <c r="CW20" s="47">
        <v>0</v>
      </c>
      <c r="CX20" s="47">
        <v>0</v>
      </c>
      <c r="CY20" s="47">
        <v>0</v>
      </c>
      <c r="CZ20" s="47">
        <v>0</v>
      </c>
      <c r="DA20" s="47">
        <v>0</v>
      </c>
      <c r="DB20" s="47">
        <v>0</v>
      </c>
      <c r="DC20" s="47">
        <v>0</v>
      </c>
      <c r="DD20" s="47">
        <v>0</v>
      </c>
      <c r="DE20" s="47">
        <v>0</v>
      </c>
      <c r="DF20" s="46">
        <f t="shared" si="7"/>
        <v>263</v>
      </c>
      <c r="DG20" s="47">
        <f t="shared" si="7"/>
        <v>1527999</v>
      </c>
      <c r="DH20" s="47">
        <f t="shared" si="7"/>
        <v>1355882</v>
      </c>
      <c r="DI20" s="47">
        <f t="shared" si="7"/>
        <v>0</v>
      </c>
      <c r="DJ20" s="47">
        <f t="shared" si="7"/>
        <v>172117</v>
      </c>
      <c r="DK20" s="47">
        <f t="shared" si="7"/>
        <v>0</v>
      </c>
      <c r="DL20" s="47">
        <f t="shared" si="8"/>
        <v>32041</v>
      </c>
      <c r="DM20" s="47">
        <f t="shared" si="8"/>
        <v>1176350803</v>
      </c>
      <c r="DN20" s="47">
        <f t="shared" si="8"/>
        <v>1031669125</v>
      </c>
      <c r="DO20" s="47">
        <f t="shared" si="8"/>
        <v>44825381</v>
      </c>
      <c r="DP20" s="47">
        <f t="shared" si="8"/>
        <v>95732236</v>
      </c>
      <c r="DQ20" s="47">
        <f t="shared" si="8"/>
        <v>4124061</v>
      </c>
      <c r="DR20" s="47">
        <v>756</v>
      </c>
      <c r="DS20" s="47">
        <v>346</v>
      </c>
      <c r="DT20" s="47">
        <v>1102</v>
      </c>
      <c r="DU20" s="47">
        <v>189</v>
      </c>
      <c r="DV20" s="47">
        <v>64</v>
      </c>
      <c r="DX20" s="47">
        <v>263</v>
      </c>
      <c r="DY20" s="47">
        <v>1355882</v>
      </c>
      <c r="DZ20" s="47">
        <v>33</v>
      </c>
      <c r="EA20" s="47">
        <v>908750</v>
      </c>
      <c r="EB20" s="47">
        <v>36</v>
      </c>
      <c r="EC20" s="47">
        <v>646520</v>
      </c>
      <c r="ED20" s="47">
        <v>31</v>
      </c>
      <c r="EE20" s="47">
        <v>1047775</v>
      </c>
      <c r="EF20" s="47">
        <v>0</v>
      </c>
      <c r="EG20" s="47">
        <v>0</v>
      </c>
      <c r="EH20" s="47">
        <v>0</v>
      </c>
      <c r="EI20" s="47">
        <v>0</v>
      </c>
      <c r="EJ20" s="47">
        <v>0</v>
      </c>
      <c r="EK20" s="47">
        <v>0</v>
      </c>
      <c r="EL20" s="47">
        <v>0</v>
      </c>
      <c r="EM20" s="47">
        <v>0</v>
      </c>
      <c r="EN20" s="47">
        <f t="shared" si="9"/>
        <v>363</v>
      </c>
      <c r="EO20" s="47">
        <f t="shared" si="10"/>
        <v>3958927</v>
      </c>
      <c r="EQ20" s="47">
        <f t="shared" si="12"/>
        <v>32141</v>
      </c>
      <c r="ER20" s="47">
        <f t="shared" si="13"/>
        <v>1178781731</v>
      </c>
      <c r="ET20" s="16" t="s">
        <v>58</v>
      </c>
      <c r="EU20" s="37">
        <v>1253.8</v>
      </c>
      <c r="EW20" s="56">
        <f t="shared" si="14"/>
        <v>940167</v>
      </c>
      <c r="EX20" s="44">
        <f t="shared" si="15"/>
        <v>36</v>
      </c>
      <c r="EY20" s="56">
        <f t="shared" si="16"/>
        <v>651838090</v>
      </c>
      <c r="EZ20" s="56">
        <f t="shared" si="17"/>
        <v>275521420</v>
      </c>
      <c r="FA20" s="56">
        <f t="shared" si="11"/>
        <v>251422221</v>
      </c>
      <c r="FB20" s="56">
        <f t="shared" si="18"/>
        <v>519890</v>
      </c>
      <c r="FC20" s="56">
        <f t="shared" si="19"/>
        <v>38</v>
      </c>
      <c r="FD20" s="56">
        <f t="shared" si="20"/>
        <v>219749</v>
      </c>
      <c r="FE20" s="44">
        <f t="shared" si="21"/>
        <v>36</v>
      </c>
    </row>
    <row r="21" spans="1:161" s="44" customFormat="1" ht="15.9" customHeight="1" x14ac:dyDescent="0.2">
      <c r="A21" s="59" t="s">
        <v>29</v>
      </c>
      <c r="B21" s="46">
        <v>708</v>
      </c>
      <c r="C21" s="47">
        <v>391696180</v>
      </c>
      <c r="D21" s="47">
        <v>349087597</v>
      </c>
      <c r="E21" s="47">
        <v>20184700</v>
      </c>
      <c r="F21" s="47">
        <v>22125613</v>
      </c>
      <c r="G21" s="47">
        <v>298270</v>
      </c>
      <c r="H21" s="47">
        <v>8917</v>
      </c>
      <c r="I21" s="47">
        <v>156245140</v>
      </c>
      <c r="J21" s="47">
        <v>139135974</v>
      </c>
      <c r="K21" s="47">
        <v>3397965</v>
      </c>
      <c r="L21" s="47">
        <v>12633587</v>
      </c>
      <c r="M21" s="47">
        <v>1077614</v>
      </c>
      <c r="N21" s="47">
        <f t="shared" si="0"/>
        <v>9625</v>
      </c>
      <c r="O21" s="47">
        <f t="shared" si="0"/>
        <v>547941320</v>
      </c>
      <c r="P21" s="47">
        <f t="shared" si="0"/>
        <v>488223571</v>
      </c>
      <c r="Q21" s="47">
        <f t="shared" si="0"/>
        <v>23582665</v>
      </c>
      <c r="R21" s="47">
        <f t="shared" si="0"/>
        <v>34759200</v>
      </c>
      <c r="S21" s="47">
        <f t="shared" si="0"/>
        <v>1375884</v>
      </c>
      <c r="T21" s="46">
        <v>3</v>
      </c>
      <c r="U21" s="47">
        <v>312440</v>
      </c>
      <c r="V21" s="47">
        <v>265426</v>
      </c>
      <c r="W21" s="47">
        <v>0</v>
      </c>
      <c r="X21" s="47">
        <v>47014</v>
      </c>
      <c r="Y21" s="47">
        <v>0</v>
      </c>
      <c r="Z21" s="47">
        <v>854</v>
      </c>
      <c r="AA21" s="47">
        <v>13111330</v>
      </c>
      <c r="AB21" s="47">
        <v>11549011</v>
      </c>
      <c r="AC21" s="47">
        <v>2632</v>
      </c>
      <c r="AD21" s="47">
        <v>1559687</v>
      </c>
      <c r="AE21" s="47">
        <v>0</v>
      </c>
      <c r="AF21" s="47">
        <f t="shared" si="1"/>
        <v>857</v>
      </c>
      <c r="AG21" s="47">
        <f t="shared" si="1"/>
        <v>13423770</v>
      </c>
      <c r="AH21" s="47">
        <f t="shared" si="1"/>
        <v>11814437</v>
      </c>
      <c r="AI21" s="47">
        <f t="shared" si="1"/>
        <v>2632</v>
      </c>
      <c r="AJ21" s="47">
        <f t="shared" si="1"/>
        <v>1606701</v>
      </c>
      <c r="AK21" s="47">
        <f t="shared" si="1"/>
        <v>0</v>
      </c>
      <c r="AL21" s="46">
        <f t="shared" si="2"/>
        <v>10482</v>
      </c>
      <c r="AM21" s="47">
        <f t="shared" si="2"/>
        <v>561365090</v>
      </c>
      <c r="AN21" s="47">
        <f t="shared" si="2"/>
        <v>500038008</v>
      </c>
      <c r="AO21" s="47">
        <f t="shared" si="2"/>
        <v>23585297</v>
      </c>
      <c r="AP21" s="47">
        <f t="shared" si="2"/>
        <v>36365901</v>
      </c>
      <c r="AQ21" s="47">
        <f t="shared" si="2"/>
        <v>1375884</v>
      </c>
      <c r="AR21" s="47">
        <v>7246</v>
      </c>
      <c r="AS21" s="47">
        <v>103341550</v>
      </c>
      <c r="AT21" s="47">
        <v>91775527</v>
      </c>
      <c r="AU21" s="47">
        <v>189872</v>
      </c>
      <c r="AV21" s="47">
        <v>10829328</v>
      </c>
      <c r="AW21" s="47">
        <v>546823</v>
      </c>
      <c r="AX21" s="47">
        <f t="shared" si="3"/>
        <v>17728</v>
      </c>
      <c r="AY21" s="47">
        <f t="shared" si="3"/>
        <v>664706640</v>
      </c>
      <c r="AZ21" s="47">
        <f t="shared" si="3"/>
        <v>591813535</v>
      </c>
      <c r="BA21" s="47">
        <f t="shared" si="3"/>
        <v>23775169</v>
      </c>
      <c r="BB21" s="47">
        <f t="shared" si="3"/>
        <v>47195229</v>
      </c>
      <c r="BC21" s="47">
        <f t="shared" si="3"/>
        <v>1922707</v>
      </c>
      <c r="BD21" s="46">
        <v>684</v>
      </c>
      <c r="BE21" s="47">
        <v>23028570</v>
      </c>
      <c r="BF21" s="47">
        <v>11497800</v>
      </c>
      <c r="BG21" s="47">
        <v>0</v>
      </c>
      <c r="BH21" s="47">
        <v>11530770</v>
      </c>
      <c r="BI21" s="47">
        <v>0</v>
      </c>
      <c r="BJ21" s="47">
        <v>3</v>
      </c>
      <c r="BK21" s="47">
        <v>6750</v>
      </c>
      <c r="BL21" s="47">
        <v>2650</v>
      </c>
      <c r="BM21" s="47">
        <v>0</v>
      </c>
      <c r="BN21" s="47">
        <v>4100</v>
      </c>
      <c r="BO21" s="47">
        <v>0</v>
      </c>
      <c r="BP21" s="47">
        <f t="shared" si="4"/>
        <v>687</v>
      </c>
      <c r="BQ21" s="47">
        <f t="shared" si="4"/>
        <v>23035320</v>
      </c>
      <c r="BR21" s="47">
        <f t="shared" si="4"/>
        <v>11500450</v>
      </c>
      <c r="BS21" s="47">
        <f t="shared" si="4"/>
        <v>0</v>
      </c>
      <c r="BT21" s="47">
        <f t="shared" si="4"/>
        <v>11534870</v>
      </c>
      <c r="BU21" s="47">
        <f t="shared" si="4"/>
        <v>0</v>
      </c>
      <c r="BV21" s="46">
        <v>45</v>
      </c>
      <c r="BW21" s="47">
        <v>8024920</v>
      </c>
      <c r="BX21" s="47">
        <v>7222427</v>
      </c>
      <c r="BY21" s="47">
        <v>339454</v>
      </c>
      <c r="BZ21" s="47">
        <v>365039</v>
      </c>
      <c r="CA21" s="47">
        <v>98000</v>
      </c>
      <c r="CB21" s="47">
        <f t="shared" si="5"/>
        <v>17773</v>
      </c>
      <c r="CC21" s="47">
        <f t="shared" si="6"/>
        <v>695766880</v>
      </c>
      <c r="CD21" s="47">
        <f t="shared" si="6"/>
        <v>610536412</v>
      </c>
      <c r="CE21" s="47">
        <f t="shared" si="6"/>
        <v>24114623</v>
      </c>
      <c r="CF21" s="47">
        <f t="shared" si="6"/>
        <v>59095138</v>
      </c>
      <c r="CG21" s="47">
        <f t="shared" si="6"/>
        <v>2020707</v>
      </c>
      <c r="CH21" s="2"/>
      <c r="CI21" s="2"/>
      <c r="CJ21" s="2"/>
      <c r="CK21" s="2"/>
      <c r="CL21" s="2"/>
      <c r="CM21" s="2"/>
      <c r="CN21" s="48">
        <v>177</v>
      </c>
      <c r="CO21" s="47">
        <v>1481462</v>
      </c>
      <c r="CP21" s="47">
        <v>1307420</v>
      </c>
      <c r="CQ21" s="47">
        <v>0</v>
      </c>
      <c r="CR21" s="47">
        <v>174042</v>
      </c>
      <c r="CS21" s="47">
        <v>0</v>
      </c>
      <c r="CT21" s="47">
        <v>0</v>
      </c>
      <c r="CU21" s="47">
        <v>0</v>
      </c>
      <c r="CV21" s="47">
        <v>0</v>
      </c>
      <c r="CW21" s="47">
        <v>0</v>
      </c>
      <c r="CX21" s="47">
        <v>0</v>
      </c>
      <c r="CY21" s="47">
        <v>0</v>
      </c>
      <c r="CZ21" s="47">
        <v>0</v>
      </c>
      <c r="DA21" s="47">
        <v>0</v>
      </c>
      <c r="DB21" s="47">
        <v>0</v>
      </c>
      <c r="DC21" s="47">
        <v>0</v>
      </c>
      <c r="DD21" s="47">
        <v>0</v>
      </c>
      <c r="DE21" s="47">
        <v>0</v>
      </c>
      <c r="DF21" s="46">
        <f t="shared" si="7"/>
        <v>177</v>
      </c>
      <c r="DG21" s="47">
        <f t="shared" si="7"/>
        <v>1481462</v>
      </c>
      <c r="DH21" s="47">
        <f t="shared" si="7"/>
        <v>1307420</v>
      </c>
      <c r="DI21" s="47">
        <f t="shared" si="7"/>
        <v>0</v>
      </c>
      <c r="DJ21" s="47">
        <f t="shared" si="7"/>
        <v>174042</v>
      </c>
      <c r="DK21" s="47">
        <f t="shared" si="7"/>
        <v>0</v>
      </c>
      <c r="DL21" s="47">
        <f t="shared" si="8"/>
        <v>17950</v>
      </c>
      <c r="DM21" s="47">
        <f t="shared" si="8"/>
        <v>697248342</v>
      </c>
      <c r="DN21" s="47">
        <f t="shared" si="8"/>
        <v>611843832</v>
      </c>
      <c r="DO21" s="47">
        <f t="shared" si="8"/>
        <v>24114623</v>
      </c>
      <c r="DP21" s="47">
        <f t="shared" si="8"/>
        <v>59269180</v>
      </c>
      <c r="DQ21" s="47">
        <f t="shared" si="8"/>
        <v>2020707</v>
      </c>
      <c r="DR21" s="47">
        <v>469</v>
      </c>
      <c r="DS21" s="47">
        <v>225</v>
      </c>
      <c r="DT21" s="47">
        <v>694</v>
      </c>
      <c r="DU21" s="47">
        <v>137</v>
      </c>
      <c r="DV21" s="47">
        <v>25</v>
      </c>
      <c r="DX21" s="47">
        <v>177</v>
      </c>
      <c r="DY21" s="47">
        <v>1307420</v>
      </c>
      <c r="DZ21" s="47">
        <v>0</v>
      </c>
      <c r="EA21" s="47">
        <v>0</v>
      </c>
      <c r="EB21" s="47">
        <v>0</v>
      </c>
      <c r="EC21" s="47">
        <v>0</v>
      </c>
      <c r="ED21" s="47">
        <v>29</v>
      </c>
      <c r="EE21" s="47">
        <v>1123292</v>
      </c>
      <c r="EF21" s="47">
        <v>0</v>
      </c>
      <c r="EG21" s="47">
        <v>0</v>
      </c>
      <c r="EH21" s="47">
        <v>0</v>
      </c>
      <c r="EI21" s="47">
        <v>0</v>
      </c>
      <c r="EJ21" s="47">
        <v>0</v>
      </c>
      <c r="EK21" s="47">
        <v>0</v>
      </c>
      <c r="EL21" s="47">
        <v>0</v>
      </c>
      <c r="EM21" s="47">
        <v>0</v>
      </c>
      <c r="EN21" s="47">
        <f t="shared" si="9"/>
        <v>206</v>
      </c>
      <c r="EO21" s="47">
        <f t="shared" si="10"/>
        <v>2430712</v>
      </c>
      <c r="EQ21" s="47">
        <f t="shared" si="12"/>
        <v>17979</v>
      </c>
      <c r="ER21" s="47">
        <f t="shared" si="13"/>
        <v>698197592</v>
      </c>
      <c r="ET21" s="16" t="s">
        <v>59</v>
      </c>
      <c r="EU21" s="37">
        <v>668.5</v>
      </c>
      <c r="EW21" s="56">
        <f t="shared" si="14"/>
        <v>1044424</v>
      </c>
      <c r="EX21" s="44">
        <f t="shared" si="15"/>
        <v>16</v>
      </c>
      <c r="EY21" s="56">
        <f t="shared" si="16"/>
        <v>392008620</v>
      </c>
      <c r="EZ21" s="56">
        <f t="shared" si="17"/>
        <v>169356470</v>
      </c>
      <c r="FA21" s="56">
        <f t="shared" si="11"/>
        <v>136832502</v>
      </c>
      <c r="FB21" s="56">
        <f t="shared" si="18"/>
        <v>586400</v>
      </c>
      <c r="FC21" s="56">
        <f t="shared" si="19"/>
        <v>23</v>
      </c>
      <c r="FD21" s="56">
        <f t="shared" si="20"/>
        <v>253338</v>
      </c>
      <c r="FE21" s="44">
        <f t="shared" si="21"/>
        <v>21</v>
      </c>
    </row>
    <row r="22" spans="1:161" s="44" customFormat="1" ht="15.9" customHeight="1" x14ac:dyDescent="0.2">
      <c r="A22" s="59" t="s">
        <v>31</v>
      </c>
      <c r="B22" s="46">
        <v>1455</v>
      </c>
      <c r="C22" s="47">
        <v>838219590</v>
      </c>
      <c r="D22" s="47">
        <v>733616574</v>
      </c>
      <c r="E22" s="47">
        <v>53454397</v>
      </c>
      <c r="F22" s="47">
        <v>49193610</v>
      </c>
      <c r="G22" s="47">
        <v>1955009</v>
      </c>
      <c r="H22" s="47">
        <v>21373</v>
      </c>
      <c r="I22" s="47">
        <v>362567090</v>
      </c>
      <c r="J22" s="47">
        <v>319630006</v>
      </c>
      <c r="K22" s="47">
        <v>6413429</v>
      </c>
      <c r="L22" s="47">
        <v>34996321</v>
      </c>
      <c r="M22" s="47">
        <v>1527241</v>
      </c>
      <c r="N22" s="47">
        <f t="shared" si="0"/>
        <v>22828</v>
      </c>
      <c r="O22" s="47">
        <f t="shared" si="0"/>
        <v>1200786680</v>
      </c>
      <c r="P22" s="47">
        <f t="shared" si="0"/>
        <v>1053246580</v>
      </c>
      <c r="Q22" s="47">
        <f t="shared" si="0"/>
        <v>59867826</v>
      </c>
      <c r="R22" s="47">
        <f t="shared" si="0"/>
        <v>84189931</v>
      </c>
      <c r="S22" s="47">
        <f t="shared" si="0"/>
        <v>3482250</v>
      </c>
      <c r="T22" s="46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2752</v>
      </c>
      <c r="AA22" s="47">
        <v>48515640</v>
      </c>
      <c r="AB22" s="47">
        <v>42803206</v>
      </c>
      <c r="AC22" s="47">
        <v>1323</v>
      </c>
      <c r="AD22" s="47">
        <v>5711111</v>
      </c>
      <c r="AE22" s="47">
        <v>0</v>
      </c>
      <c r="AF22" s="47">
        <f t="shared" si="1"/>
        <v>2752</v>
      </c>
      <c r="AG22" s="47">
        <f t="shared" si="1"/>
        <v>48515640</v>
      </c>
      <c r="AH22" s="47">
        <f t="shared" si="1"/>
        <v>42803206</v>
      </c>
      <c r="AI22" s="47">
        <f t="shared" si="1"/>
        <v>1323</v>
      </c>
      <c r="AJ22" s="47">
        <f t="shared" si="1"/>
        <v>5711111</v>
      </c>
      <c r="AK22" s="47">
        <f t="shared" si="1"/>
        <v>0</v>
      </c>
      <c r="AL22" s="46">
        <f t="shared" si="2"/>
        <v>25580</v>
      </c>
      <c r="AM22" s="47">
        <f t="shared" si="2"/>
        <v>1249302320</v>
      </c>
      <c r="AN22" s="47">
        <f t="shared" si="2"/>
        <v>1096049786</v>
      </c>
      <c r="AO22" s="47">
        <f t="shared" si="2"/>
        <v>59869149</v>
      </c>
      <c r="AP22" s="47">
        <f t="shared" si="2"/>
        <v>89901042</v>
      </c>
      <c r="AQ22" s="47">
        <f t="shared" si="2"/>
        <v>3482250</v>
      </c>
      <c r="AR22" s="47">
        <v>16811</v>
      </c>
      <c r="AS22" s="47">
        <v>236064460</v>
      </c>
      <c r="AT22" s="47">
        <v>208248524</v>
      </c>
      <c r="AU22" s="47">
        <v>675848</v>
      </c>
      <c r="AV22" s="47">
        <v>26119012</v>
      </c>
      <c r="AW22" s="47">
        <v>1021076</v>
      </c>
      <c r="AX22" s="47">
        <f t="shared" si="3"/>
        <v>42391</v>
      </c>
      <c r="AY22" s="47">
        <f t="shared" si="3"/>
        <v>1485366780</v>
      </c>
      <c r="AZ22" s="47">
        <f t="shared" si="3"/>
        <v>1304298310</v>
      </c>
      <c r="BA22" s="47">
        <f t="shared" si="3"/>
        <v>60544997</v>
      </c>
      <c r="BB22" s="47">
        <f t="shared" si="3"/>
        <v>116020054</v>
      </c>
      <c r="BC22" s="47">
        <f t="shared" si="3"/>
        <v>4503326</v>
      </c>
      <c r="BD22" s="46">
        <v>1420</v>
      </c>
      <c r="BE22" s="47">
        <v>49321730</v>
      </c>
      <c r="BF22" s="47">
        <v>23433300</v>
      </c>
      <c r="BG22" s="47">
        <v>0</v>
      </c>
      <c r="BH22" s="47">
        <v>25847490</v>
      </c>
      <c r="BI22" s="47">
        <v>40940</v>
      </c>
      <c r="BJ22" s="47">
        <v>0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f t="shared" si="4"/>
        <v>1420</v>
      </c>
      <c r="BQ22" s="47">
        <f t="shared" si="4"/>
        <v>49321730</v>
      </c>
      <c r="BR22" s="47">
        <f t="shared" si="4"/>
        <v>23433300</v>
      </c>
      <c r="BS22" s="47">
        <f t="shared" si="4"/>
        <v>0</v>
      </c>
      <c r="BT22" s="47">
        <f t="shared" si="4"/>
        <v>25847490</v>
      </c>
      <c r="BU22" s="47">
        <f t="shared" si="4"/>
        <v>40940</v>
      </c>
      <c r="BV22" s="46">
        <v>164</v>
      </c>
      <c r="BW22" s="47">
        <v>28903940</v>
      </c>
      <c r="BX22" s="47">
        <v>25808656</v>
      </c>
      <c r="BY22" s="47">
        <v>1233877</v>
      </c>
      <c r="BZ22" s="47">
        <v>1450720</v>
      </c>
      <c r="CA22" s="47">
        <v>410687</v>
      </c>
      <c r="CB22" s="47">
        <f t="shared" si="5"/>
        <v>42555</v>
      </c>
      <c r="CC22" s="47">
        <f t="shared" si="6"/>
        <v>1563592450</v>
      </c>
      <c r="CD22" s="47">
        <f t="shared" si="6"/>
        <v>1353540266</v>
      </c>
      <c r="CE22" s="47">
        <f t="shared" si="6"/>
        <v>61778874</v>
      </c>
      <c r="CF22" s="47">
        <f t="shared" si="6"/>
        <v>143318264</v>
      </c>
      <c r="CG22" s="47">
        <f t="shared" si="6"/>
        <v>4954953</v>
      </c>
      <c r="CH22" s="2"/>
      <c r="CI22" s="2"/>
      <c r="CJ22" s="2"/>
      <c r="CK22" s="2"/>
      <c r="CL22" s="2"/>
      <c r="CM22" s="2"/>
      <c r="CN22" s="48">
        <v>398</v>
      </c>
      <c r="CO22" s="47">
        <v>2118593</v>
      </c>
      <c r="CP22" s="47">
        <v>1861064</v>
      </c>
      <c r="CQ22" s="47">
        <v>0</v>
      </c>
      <c r="CR22" s="47">
        <v>257529</v>
      </c>
      <c r="CS22" s="47">
        <v>0</v>
      </c>
      <c r="CT22" s="47">
        <v>0</v>
      </c>
      <c r="CU22" s="47">
        <v>0</v>
      </c>
      <c r="CV22" s="47">
        <v>0</v>
      </c>
      <c r="CW22" s="47">
        <v>0</v>
      </c>
      <c r="CX22" s="47">
        <v>0</v>
      </c>
      <c r="CY22" s="47">
        <v>0</v>
      </c>
      <c r="CZ22" s="47">
        <v>0</v>
      </c>
      <c r="DA22" s="47">
        <v>0</v>
      </c>
      <c r="DB22" s="47">
        <v>0</v>
      </c>
      <c r="DC22" s="47">
        <v>0</v>
      </c>
      <c r="DD22" s="47">
        <v>0</v>
      </c>
      <c r="DE22" s="47">
        <v>0</v>
      </c>
      <c r="DF22" s="46">
        <f t="shared" si="7"/>
        <v>398</v>
      </c>
      <c r="DG22" s="47">
        <f t="shared" si="7"/>
        <v>2118593</v>
      </c>
      <c r="DH22" s="47">
        <f t="shared" si="7"/>
        <v>1861064</v>
      </c>
      <c r="DI22" s="47">
        <f t="shared" si="7"/>
        <v>0</v>
      </c>
      <c r="DJ22" s="47">
        <f t="shared" si="7"/>
        <v>257529</v>
      </c>
      <c r="DK22" s="47">
        <f t="shared" si="7"/>
        <v>0</v>
      </c>
      <c r="DL22" s="47">
        <f t="shared" si="8"/>
        <v>42953</v>
      </c>
      <c r="DM22" s="47">
        <f t="shared" si="8"/>
        <v>1565711043</v>
      </c>
      <c r="DN22" s="47">
        <f t="shared" si="8"/>
        <v>1355401330</v>
      </c>
      <c r="DO22" s="47">
        <f t="shared" si="8"/>
        <v>61778874</v>
      </c>
      <c r="DP22" s="47">
        <f t="shared" si="8"/>
        <v>143575793</v>
      </c>
      <c r="DQ22" s="47">
        <f t="shared" si="8"/>
        <v>4954953</v>
      </c>
      <c r="DR22" s="47">
        <v>967</v>
      </c>
      <c r="DS22" s="47">
        <v>422</v>
      </c>
      <c r="DT22" s="47">
        <v>1389</v>
      </c>
      <c r="DU22" s="47">
        <v>121</v>
      </c>
      <c r="DV22" s="47">
        <v>82</v>
      </c>
      <c r="DX22" s="47">
        <v>398</v>
      </c>
      <c r="DY22" s="47">
        <v>1861064</v>
      </c>
      <c r="DZ22" s="47">
        <v>0</v>
      </c>
      <c r="EA22" s="47">
        <v>0</v>
      </c>
      <c r="EB22" s="47">
        <v>0</v>
      </c>
      <c r="EC22" s="47">
        <v>0</v>
      </c>
      <c r="ED22" s="47">
        <v>34</v>
      </c>
      <c r="EE22" s="47">
        <v>1088884</v>
      </c>
      <c r="EF22" s="47">
        <v>2</v>
      </c>
      <c r="EG22" s="47">
        <v>5890</v>
      </c>
      <c r="EH22" s="47">
        <v>0</v>
      </c>
      <c r="EI22" s="47">
        <v>0</v>
      </c>
      <c r="EJ22" s="47">
        <v>0</v>
      </c>
      <c r="EK22" s="47">
        <v>0</v>
      </c>
      <c r="EL22" s="47">
        <v>0</v>
      </c>
      <c r="EM22" s="47">
        <v>0</v>
      </c>
      <c r="EN22" s="47">
        <f t="shared" si="9"/>
        <v>434</v>
      </c>
      <c r="EO22" s="47">
        <f t="shared" si="10"/>
        <v>2955838</v>
      </c>
      <c r="EQ22" s="47">
        <f t="shared" si="12"/>
        <v>42989</v>
      </c>
      <c r="ER22" s="47">
        <f t="shared" si="13"/>
        <v>1566548288</v>
      </c>
      <c r="ET22" s="16" t="s">
        <v>60</v>
      </c>
      <c r="EU22" s="37">
        <v>1482.1</v>
      </c>
      <c r="EW22" s="56">
        <f t="shared" si="14"/>
        <v>1056979</v>
      </c>
      <c r="EX22" s="44">
        <f t="shared" si="15"/>
        <v>13</v>
      </c>
      <c r="EY22" s="56">
        <f t="shared" si="16"/>
        <v>838219590</v>
      </c>
      <c r="EZ22" s="56">
        <f t="shared" si="17"/>
        <v>411082730</v>
      </c>
      <c r="FA22" s="56">
        <f t="shared" si="11"/>
        <v>317245968</v>
      </c>
      <c r="FB22" s="56">
        <f t="shared" si="18"/>
        <v>565562</v>
      </c>
      <c r="FC22" s="56">
        <f t="shared" si="19"/>
        <v>31</v>
      </c>
      <c r="FD22" s="56">
        <f t="shared" si="20"/>
        <v>277365</v>
      </c>
      <c r="FE22" s="44">
        <f t="shared" si="21"/>
        <v>7</v>
      </c>
    </row>
    <row r="23" spans="1:161" s="44" customFormat="1" ht="15.9" customHeight="1" x14ac:dyDescent="0.2">
      <c r="A23" s="59" t="s">
        <v>37</v>
      </c>
      <c r="B23" s="46">
        <v>736</v>
      </c>
      <c r="C23" s="47">
        <v>418370120</v>
      </c>
      <c r="D23" s="47">
        <v>372924481</v>
      </c>
      <c r="E23" s="47">
        <v>23326197</v>
      </c>
      <c r="F23" s="47">
        <v>20375252</v>
      </c>
      <c r="G23" s="47">
        <v>1744190</v>
      </c>
      <c r="H23" s="47">
        <v>10044</v>
      </c>
      <c r="I23" s="47">
        <v>179421950</v>
      </c>
      <c r="J23" s="47">
        <v>160045375</v>
      </c>
      <c r="K23" s="47">
        <v>3501353</v>
      </c>
      <c r="L23" s="47">
        <v>15063308</v>
      </c>
      <c r="M23" s="47">
        <v>811914</v>
      </c>
      <c r="N23" s="47">
        <f t="shared" si="0"/>
        <v>10780</v>
      </c>
      <c r="O23" s="47">
        <f t="shared" si="0"/>
        <v>597792070</v>
      </c>
      <c r="P23" s="47">
        <f t="shared" si="0"/>
        <v>532969856</v>
      </c>
      <c r="Q23" s="47">
        <f t="shared" si="0"/>
        <v>26827550</v>
      </c>
      <c r="R23" s="47">
        <f t="shared" si="0"/>
        <v>35438560</v>
      </c>
      <c r="S23" s="47">
        <f t="shared" si="0"/>
        <v>2556104</v>
      </c>
      <c r="T23" s="46">
        <v>1</v>
      </c>
      <c r="U23" s="47">
        <v>76680</v>
      </c>
      <c r="V23" s="47">
        <v>69012</v>
      </c>
      <c r="W23" s="47">
        <v>0</v>
      </c>
      <c r="X23" s="47">
        <v>7668</v>
      </c>
      <c r="Y23" s="47">
        <v>0</v>
      </c>
      <c r="Z23" s="47">
        <v>1027</v>
      </c>
      <c r="AA23" s="47">
        <v>18616660</v>
      </c>
      <c r="AB23" s="47">
        <v>16545520</v>
      </c>
      <c r="AC23" s="47">
        <v>0</v>
      </c>
      <c r="AD23" s="47">
        <v>2053965</v>
      </c>
      <c r="AE23" s="47">
        <v>17175</v>
      </c>
      <c r="AF23" s="47">
        <f t="shared" si="1"/>
        <v>1028</v>
      </c>
      <c r="AG23" s="47">
        <f t="shared" si="1"/>
        <v>18693340</v>
      </c>
      <c r="AH23" s="47">
        <f t="shared" si="1"/>
        <v>16614532</v>
      </c>
      <c r="AI23" s="47">
        <f t="shared" si="1"/>
        <v>0</v>
      </c>
      <c r="AJ23" s="47">
        <f t="shared" si="1"/>
        <v>2061633</v>
      </c>
      <c r="AK23" s="47">
        <f t="shared" si="1"/>
        <v>17175</v>
      </c>
      <c r="AL23" s="46">
        <f t="shared" si="2"/>
        <v>11808</v>
      </c>
      <c r="AM23" s="47">
        <f t="shared" si="2"/>
        <v>616485410</v>
      </c>
      <c r="AN23" s="47">
        <f t="shared" si="2"/>
        <v>549584388</v>
      </c>
      <c r="AO23" s="47">
        <f t="shared" si="2"/>
        <v>26827550</v>
      </c>
      <c r="AP23" s="47">
        <f t="shared" si="2"/>
        <v>37500193</v>
      </c>
      <c r="AQ23" s="47">
        <f t="shared" si="2"/>
        <v>2573279</v>
      </c>
      <c r="AR23" s="47">
        <v>8115</v>
      </c>
      <c r="AS23" s="47">
        <v>138408280</v>
      </c>
      <c r="AT23" s="47">
        <v>122868110</v>
      </c>
      <c r="AU23" s="47">
        <v>398120</v>
      </c>
      <c r="AV23" s="47">
        <v>14812235</v>
      </c>
      <c r="AW23" s="47">
        <v>329815</v>
      </c>
      <c r="AX23" s="47">
        <f t="shared" si="3"/>
        <v>19923</v>
      </c>
      <c r="AY23" s="47">
        <f t="shared" si="3"/>
        <v>754893690</v>
      </c>
      <c r="AZ23" s="47">
        <f t="shared" si="3"/>
        <v>672452498</v>
      </c>
      <c r="BA23" s="47">
        <f t="shared" si="3"/>
        <v>27225670</v>
      </c>
      <c r="BB23" s="47">
        <f t="shared" si="3"/>
        <v>52312428</v>
      </c>
      <c r="BC23" s="47">
        <f t="shared" si="3"/>
        <v>2903094</v>
      </c>
      <c r="BD23" s="46">
        <v>718</v>
      </c>
      <c r="BE23" s="47">
        <v>24406866</v>
      </c>
      <c r="BF23" s="47">
        <v>14086836</v>
      </c>
      <c r="BG23" s="47">
        <v>0</v>
      </c>
      <c r="BH23" s="47">
        <v>10221380</v>
      </c>
      <c r="BI23" s="47">
        <v>98650</v>
      </c>
      <c r="BJ23" s="47">
        <v>1</v>
      </c>
      <c r="BK23" s="47">
        <v>1380</v>
      </c>
      <c r="BL23" s="47">
        <v>460</v>
      </c>
      <c r="BM23" s="47">
        <v>0</v>
      </c>
      <c r="BN23" s="47">
        <v>920</v>
      </c>
      <c r="BO23" s="47">
        <v>0</v>
      </c>
      <c r="BP23" s="47">
        <f t="shared" si="4"/>
        <v>719</v>
      </c>
      <c r="BQ23" s="47">
        <f t="shared" si="4"/>
        <v>24408246</v>
      </c>
      <c r="BR23" s="47">
        <f t="shared" si="4"/>
        <v>14087296</v>
      </c>
      <c r="BS23" s="47">
        <f t="shared" si="4"/>
        <v>0</v>
      </c>
      <c r="BT23" s="47">
        <f t="shared" si="4"/>
        <v>10222300</v>
      </c>
      <c r="BU23" s="47">
        <f t="shared" si="4"/>
        <v>98650</v>
      </c>
      <c r="BV23" s="46">
        <v>13</v>
      </c>
      <c r="BW23" s="47">
        <v>3756440</v>
      </c>
      <c r="BX23" s="47">
        <v>3380796</v>
      </c>
      <c r="BY23" s="47">
        <v>271644</v>
      </c>
      <c r="BZ23" s="47">
        <v>104000</v>
      </c>
      <c r="CA23" s="47">
        <v>0</v>
      </c>
      <c r="CB23" s="47">
        <f t="shared" si="5"/>
        <v>19936</v>
      </c>
      <c r="CC23" s="47">
        <f t="shared" si="6"/>
        <v>783058376</v>
      </c>
      <c r="CD23" s="47">
        <f t="shared" si="6"/>
        <v>689920590</v>
      </c>
      <c r="CE23" s="47">
        <f t="shared" si="6"/>
        <v>27497314</v>
      </c>
      <c r="CF23" s="47">
        <f t="shared" si="6"/>
        <v>62638728</v>
      </c>
      <c r="CG23" s="47">
        <f t="shared" si="6"/>
        <v>3001744</v>
      </c>
      <c r="CH23" s="2"/>
      <c r="CI23" s="2"/>
      <c r="CJ23" s="2"/>
      <c r="CK23" s="2"/>
      <c r="CL23" s="2"/>
      <c r="CM23" s="2"/>
      <c r="CN23" s="48">
        <v>2</v>
      </c>
      <c r="CO23" s="47">
        <v>4650</v>
      </c>
      <c r="CP23" s="47">
        <v>4185</v>
      </c>
      <c r="CQ23" s="47">
        <v>0</v>
      </c>
      <c r="CR23" s="47">
        <v>465</v>
      </c>
      <c r="CS23" s="47">
        <v>0</v>
      </c>
      <c r="CT23" s="47">
        <v>0</v>
      </c>
      <c r="CU23" s="47">
        <v>0</v>
      </c>
      <c r="CV23" s="47">
        <v>0</v>
      </c>
      <c r="CW23" s="47">
        <v>0</v>
      </c>
      <c r="CX23" s="47">
        <v>0</v>
      </c>
      <c r="CY23" s="47">
        <v>0</v>
      </c>
      <c r="CZ23" s="47">
        <v>0</v>
      </c>
      <c r="DA23" s="47">
        <v>0</v>
      </c>
      <c r="DB23" s="47">
        <v>0</v>
      </c>
      <c r="DC23" s="47">
        <v>0</v>
      </c>
      <c r="DD23" s="47">
        <v>0</v>
      </c>
      <c r="DE23" s="47">
        <v>0</v>
      </c>
      <c r="DF23" s="46">
        <f t="shared" si="7"/>
        <v>2</v>
      </c>
      <c r="DG23" s="47">
        <f t="shared" si="7"/>
        <v>4650</v>
      </c>
      <c r="DH23" s="47">
        <f t="shared" si="7"/>
        <v>4185</v>
      </c>
      <c r="DI23" s="47">
        <f t="shared" si="7"/>
        <v>0</v>
      </c>
      <c r="DJ23" s="47">
        <f t="shared" si="7"/>
        <v>465</v>
      </c>
      <c r="DK23" s="47">
        <f t="shared" si="7"/>
        <v>0</v>
      </c>
      <c r="DL23" s="47">
        <f t="shared" si="8"/>
        <v>19938</v>
      </c>
      <c r="DM23" s="47">
        <f t="shared" si="8"/>
        <v>783063026</v>
      </c>
      <c r="DN23" s="47">
        <f t="shared" si="8"/>
        <v>689924775</v>
      </c>
      <c r="DO23" s="47">
        <f t="shared" si="8"/>
        <v>27497314</v>
      </c>
      <c r="DP23" s="47">
        <f t="shared" si="8"/>
        <v>62639193</v>
      </c>
      <c r="DQ23" s="47">
        <f t="shared" si="8"/>
        <v>3001744</v>
      </c>
      <c r="DR23" s="47">
        <v>486</v>
      </c>
      <c r="DS23" s="47">
        <v>229</v>
      </c>
      <c r="DT23" s="47">
        <v>715</v>
      </c>
      <c r="DU23" s="47">
        <v>68</v>
      </c>
      <c r="DV23" s="47">
        <v>15</v>
      </c>
      <c r="DX23" s="47">
        <v>2</v>
      </c>
      <c r="DY23" s="47">
        <v>4185</v>
      </c>
      <c r="DZ23" s="47">
        <v>68</v>
      </c>
      <c r="EA23" s="47">
        <v>563360</v>
      </c>
      <c r="EB23" s="47">
        <v>6</v>
      </c>
      <c r="EC23" s="47">
        <v>108360</v>
      </c>
      <c r="ED23" s="47">
        <v>10</v>
      </c>
      <c r="EE23" s="47">
        <v>343001</v>
      </c>
      <c r="EF23" s="47">
        <v>0</v>
      </c>
      <c r="EG23" s="47">
        <v>0</v>
      </c>
      <c r="EH23" s="47">
        <v>0</v>
      </c>
      <c r="EI23" s="47">
        <v>0</v>
      </c>
      <c r="EJ23" s="47">
        <v>0</v>
      </c>
      <c r="EK23" s="47">
        <v>0</v>
      </c>
      <c r="EL23" s="47">
        <v>0</v>
      </c>
      <c r="EM23" s="47">
        <v>0</v>
      </c>
      <c r="EN23" s="47">
        <f t="shared" si="9"/>
        <v>86</v>
      </c>
      <c r="EO23" s="47">
        <f t="shared" si="10"/>
        <v>1018906</v>
      </c>
      <c r="EQ23" s="47">
        <f t="shared" si="12"/>
        <v>20022</v>
      </c>
      <c r="ER23" s="47">
        <f t="shared" si="13"/>
        <v>784077282</v>
      </c>
      <c r="ET23" s="16" t="s">
        <v>61</v>
      </c>
      <c r="EU23" s="37">
        <v>787.2</v>
      </c>
      <c r="EW23" s="56">
        <f t="shared" si="14"/>
        <v>996033</v>
      </c>
      <c r="EX23" s="44">
        <f t="shared" si="15"/>
        <v>29</v>
      </c>
      <c r="EY23" s="56">
        <f t="shared" si="16"/>
        <v>418446800</v>
      </c>
      <c r="EZ23" s="56">
        <f t="shared" si="17"/>
        <v>198038610</v>
      </c>
      <c r="FA23" s="56">
        <f t="shared" si="11"/>
        <v>167591872</v>
      </c>
      <c r="FB23" s="56">
        <f t="shared" si="18"/>
        <v>531564</v>
      </c>
      <c r="FC23" s="56">
        <f t="shared" si="19"/>
        <v>37</v>
      </c>
      <c r="FD23" s="56">
        <f t="shared" si="20"/>
        <v>251573</v>
      </c>
      <c r="FE23" s="44">
        <f t="shared" si="21"/>
        <v>23</v>
      </c>
    </row>
    <row r="24" spans="1:161" s="44" customFormat="1" ht="15.9" customHeight="1" x14ac:dyDescent="0.2">
      <c r="A24" s="59" t="s">
        <v>124</v>
      </c>
      <c r="B24" s="46">
        <v>3661</v>
      </c>
      <c r="C24" s="47">
        <v>2162030230</v>
      </c>
      <c r="D24" s="47">
        <v>1907334279</v>
      </c>
      <c r="E24" s="47">
        <v>132537471</v>
      </c>
      <c r="F24" s="47">
        <v>113068725</v>
      </c>
      <c r="G24" s="47">
        <v>9089755</v>
      </c>
      <c r="H24" s="47">
        <v>54178</v>
      </c>
      <c r="I24" s="47">
        <v>991153940</v>
      </c>
      <c r="J24" s="47">
        <v>869394168</v>
      </c>
      <c r="K24" s="47">
        <v>29589821</v>
      </c>
      <c r="L24" s="47">
        <v>88792620</v>
      </c>
      <c r="M24" s="47">
        <v>3377208</v>
      </c>
      <c r="N24" s="47">
        <f t="shared" si="0"/>
        <v>57839</v>
      </c>
      <c r="O24" s="47">
        <f t="shared" si="0"/>
        <v>3153184170</v>
      </c>
      <c r="P24" s="47">
        <f t="shared" si="0"/>
        <v>2776728447</v>
      </c>
      <c r="Q24" s="47">
        <f t="shared" si="0"/>
        <v>162127292</v>
      </c>
      <c r="R24" s="47">
        <f t="shared" si="0"/>
        <v>201861345</v>
      </c>
      <c r="S24" s="47">
        <f t="shared" si="0"/>
        <v>12466963</v>
      </c>
      <c r="T24" s="46">
        <v>2</v>
      </c>
      <c r="U24" s="47">
        <v>475330</v>
      </c>
      <c r="V24" s="47">
        <v>427800</v>
      </c>
      <c r="W24" s="47">
        <v>0</v>
      </c>
      <c r="X24" s="47">
        <v>47530</v>
      </c>
      <c r="Y24" s="47">
        <v>0</v>
      </c>
      <c r="Z24" s="47">
        <v>6776</v>
      </c>
      <c r="AA24" s="47">
        <v>95050700</v>
      </c>
      <c r="AB24" s="47">
        <v>83406322</v>
      </c>
      <c r="AC24" s="47">
        <v>15420</v>
      </c>
      <c r="AD24" s="47">
        <v>11624509</v>
      </c>
      <c r="AE24" s="47">
        <v>4449</v>
      </c>
      <c r="AF24" s="47">
        <f t="shared" si="1"/>
        <v>6778</v>
      </c>
      <c r="AG24" s="47">
        <f t="shared" si="1"/>
        <v>95526030</v>
      </c>
      <c r="AH24" s="47">
        <f t="shared" si="1"/>
        <v>83834122</v>
      </c>
      <c r="AI24" s="47">
        <f t="shared" si="1"/>
        <v>15420</v>
      </c>
      <c r="AJ24" s="47">
        <f t="shared" si="1"/>
        <v>11672039</v>
      </c>
      <c r="AK24" s="47">
        <f t="shared" si="1"/>
        <v>4449</v>
      </c>
      <c r="AL24" s="46">
        <f t="shared" si="2"/>
        <v>64617</v>
      </c>
      <c r="AM24" s="47">
        <f t="shared" si="2"/>
        <v>3248710200</v>
      </c>
      <c r="AN24" s="47">
        <f t="shared" si="2"/>
        <v>2860562569</v>
      </c>
      <c r="AO24" s="47">
        <f t="shared" si="2"/>
        <v>162142712</v>
      </c>
      <c r="AP24" s="47">
        <f t="shared" si="2"/>
        <v>213533384</v>
      </c>
      <c r="AQ24" s="47">
        <f t="shared" si="2"/>
        <v>12471412</v>
      </c>
      <c r="AR24" s="47">
        <v>39101</v>
      </c>
      <c r="AS24" s="47">
        <v>529313890</v>
      </c>
      <c r="AT24" s="47">
        <v>464818586</v>
      </c>
      <c r="AU24" s="47">
        <v>3786162</v>
      </c>
      <c r="AV24" s="47">
        <v>58400150</v>
      </c>
      <c r="AW24" s="47">
        <v>2308992</v>
      </c>
      <c r="AX24" s="47">
        <f t="shared" si="3"/>
        <v>103718</v>
      </c>
      <c r="AY24" s="47">
        <f t="shared" si="3"/>
        <v>3778024090</v>
      </c>
      <c r="AZ24" s="47">
        <f t="shared" si="3"/>
        <v>3325381155</v>
      </c>
      <c r="BA24" s="47">
        <f t="shared" si="3"/>
        <v>165928874</v>
      </c>
      <c r="BB24" s="47">
        <f t="shared" si="3"/>
        <v>271933534</v>
      </c>
      <c r="BC24" s="47">
        <f t="shared" si="3"/>
        <v>14780404</v>
      </c>
      <c r="BD24" s="46">
        <v>3553</v>
      </c>
      <c r="BE24" s="47">
        <v>124597305</v>
      </c>
      <c r="BF24" s="47">
        <v>63504935</v>
      </c>
      <c r="BG24" s="47">
        <v>0</v>
      </c>
      <c r="BH24" s="47">
        <v>61092370</v>
      </c>
      <c r="BI24" s="47">
        <v>0</v>
      </c>
      <c r="BJ24" s="47">
        <v>2</v>
      </c>
      <c r="BK24" s="47">
        <v>20440</v>
      </c>
      <c r="BL24" s="47">
        <v>8340</v>
      </c>
      <c r="BM24" s="47">
        <v>0</v>
      </c>
      <c r="BN24" s="47">
        <v>12100</v>
      </c>
      <c r="BO24" s="47">
        <v>0</v>
      </c>
      <c r="BP24" s="47">
        <f t="shared" si="4"/>
        <v>3555</v>
      </c>
      <c r="BQ24" s="47">
        <f t="shared" si="4"/>
        <v>124617745</v>
      </c>
      <c r="BR24" s="47">
        <f t="shared" si="4"/>
        <v>63513275</v>
      </c>
      <c r="BS24" s="47">
        <f t="shared" si="4"/>
        <v>0</v>
      </c>
      <c r="BT24" s="47">
        <f t="shared" si="4"/>
        <v>61104470</v>
      </c>
      <c r="BU24" s="47">
        <f t="shared" si="4"/>
        <v>0</v>
      </c>
      <c r="BV24" s="46">
        <v>134</v>
      </c>
      <c r="BW24" s="47">
        <v>14608380</v>
      </c>
      <c r="BX24" s="47">
        <v>12960748</v>
      </c>
      <c r="BY24" s="47">
        <v>254848</v>
      </c>
      <c r="BZ24" s="47">
        <v>1181283</v>
      </c>
      <c r="CA24" s="47">
        <v>211501</v>
      </c>
      <c r="CB24" s="47">
        <f t="shared" si="5"/>
        <v>103852</v>
      </c>
      <c r="CC24" s="47">
        <f t="shared" si="6"/>
        <v>3917250215</v>
      </c>
      <c r="CD24" s="47">
        <f t="shared" si="6"/>
        <v>3401855178</v>
      </c>
      <c r="CE24" s="47">
        <f t="shared" si="6"/>
        <v>166183722</v>
      </c>
      <c r="CF24" s="47">
        <f t="shared" si="6"/>
        <v>334219287</v>
      </c>
      <c r="CG24" s="47">
        <f t="shared" si="6"/>
        <v>14991905</v>
      </c>
      <c r="CH24" s="2"/>
      <c r="CI24" s="2"/>
      <c r="CJ24" s="2"/>
      <c r="CK24" s="2"/>
      <c r="CL24" s="2"/>
      <c r="CM24" s="2"/>
      <c r="CN24" s="48">
        <v>587</v>
      </c>
      <c r="CO24" s="47">
        <v>4187549</v>
      </c>
      <c r="CP24" s="47">
        <v>3619958</v>
      </c>
      <c r="CQ24" s="47">
        <v>0</v>
      </c>
      <c r="CR24" s="47">
        <v>567591</v>
      </c>
      <c r="CS24" s="47">
        <v>0</v>
      </c>
      <c r="CT24" s="47">
        <v>0</v>
      </c>
      <c r="CU24" s="47">
        <v>0</v>
      </c>
      <c r="CV24" s="47">
        <v>0</v>
      </c>
      <c r="CW24" s="47">
        <v>0</v>
      </c>
      <c r="CX24" s="47">
        <v>0</v>
      </c>
      <c r="CY24" s="47">
        <v>0</v>
      </c>
      <c r="CZ24" s="47">
        <v>0</v>
      </c>
      <c r="DA24" s="47">
        <v>0</v>
      </c>
      <c r="DB24" s="47">
        <v>0</v>
      </c>
      <c r="DC24" s="47">
        <v>0</v>
      </c>
      <c r="DD24" s="47">
        <v>0</v>
      </c>
      <c r="DE24" s="47">
        <v>0</v>
      </c>
      <c r="DF24" s="46">
        <f t="shared" si="7"/>
        <v>587</v>
      </c>
      <c r="DG24" s="47">
        <f t="shared" si="7"/>
        <v>4187549</v>
      </c>
      <c r="DH24" s="47">
        <f t="shared" si="7"/>
        <v>3619958</v>
      </c>
      <c r="DI24" s="47">
        <f t="shared" si="7"/>
        <v>0</v>
      </c>
      <c r="DJ24" s="47">
        <f t="shared" si="7"/>
        <v>567591</v>
      </c>
      <c r="DK24" s="47">
        <f t="shared" si="7"/>
        <v>0</v>
      </c>
      <c r="DL24" s="47">
        <f t="shared" si="8"/>
        <v>104439</v>
      </c>
      <c r="DM24" s="47">
        <f t="shared" si="8"/>
        <v>3921437764</v>
      </c>
      <c r="DN24" s="47">
        <f t="shared" si="8"/>
        <v>3405475136</v>
      </c>
      <c r="DO24" s="47">
        <f t="shared" si="8"/>
        <v>166183722</v>
      </c>
      <c r="DP24" s="47">
        <f t="shared" si="8"/>
        <v>334786878</v>
      </c>
      <c r="DQ24" s="47">
        <f t="shared" si="8"/>
        <v>14991905</v>
      </c>
      <c r="DR24" s="47">
        <v>2292</v>
      </c>
      <c r="DS24" s="47">
        <v>1228</v>
      </c>
      <c r="DT24" s="47">
        <v>3520</v>
      </c>
      <c r="DU24" s="47">
        <v>687</v>
      </c>
      <c r="DV24" s="47">
        <v>158</v>
      </c>
      <c r="DX24" s="47">
        <v>587</v>
      </c>
      <c r="DY24" s="47">
        <v>3619958</v>
      </c>
      <c r="DZ24" s="47">
        <v>126</v>
      </c>
      <c r="EA24" s="47">
        <v>1667380</v>
      </c>
      <c r="EB24" s="47">
        <v>390</v>
      </c>
      <c r="EC24" s="47">
        <v>11060500</v>
      </c>
      <c r="ED24" s="47">
        <v>139</v>
      </c>
      <c r="EE24" s="47">
        <v>4799560</v>
      </c>
      <c r="EF24" s="47">
        <v>1</v>
      </c>
      <c r="EG24" s="47">
        <v>1750</v>
      </c>
      <c r="EH24" s="47">
        <v>0</v>
      </c>
      <c r="EI24" s="47">
        <v>0</v>
      </c>
      <c r="EJ24" s="47">
        <v>0</v>
      </c>
      <c r="EK24" s="47">
        <v>0</v>
      </c>
      <c r="EL24" s="47">
        <v>0</v>
      </c>
      <c r="EM24" s="47">
        <v>0</v>
      </c>
      <c r="EN24" s="47">
        <f t="shared" si="9"/>
        <v>1243</v>
      </c>
      <c r="EO24" s="47">
        <f t="shared" si="10"/>
        <v>21149148</v>
      </c>
      <c r="EQ24" s="47">
        <f t="shared" si="12"/>
        <v>105095</v>
      </c>
      <c r="ER24" s="47">
        <f t="shared" si="13"/>
        <v>3938399363</v>
      </c>
      <c r="ET24" s="16" t="s">
        <v>62</v>
      </c>
      <c r="EU24" s="37">
        <v>4222.8</v>
      </c>
      <c r="EW24" s="56">
        <f t="shared" si="14"/>
        <v>932651</v>
      </c>
      <c r="EX24" s="44">
        <f t="shared" si="15"/>
        <v>38</v>
      </c>
      <c r="EY24" s="56">
        <f t="shared" si="16"/>
        <v>2162505560</v>
      </c>
      <c r="EZ24" s="56">
        <f t="shared" si="17"/>
        <v>1086204640</v>
      </c>
      <c r="FA24" s="56">
        <f t="shared" si="11"/>
        <v>689689163</v>
      </c>
      <c r="FB24" s="56">
        <f t="shared" si="18"/>
        <v>512102</v>
      </c>
      <c r="FC24" s="56">
        <f t="shared" si="19"/>
        <v>39</v>
      </c>
      <c r="FD24" s="56">
        <f t="shared" si="20"/>
        <v>257224</v>
      </c>
      <c r="FE24" s="44">
        <f t="shared" si="21"/>
        <v>18</v>
      </c>
    </row>
    <row r="25" spans="1:161" s="44" customFormat="1" ht="15.9" customHeight="1" x14ac:dyDescent="0.2">
      <c r="A25" s="59" t="s">
        <v>36</v>
      </c>
      <c r="B25" s="46">
        <v>1665</v>
      </c>
      <c r="C25" s="47">
        <v>922447280</v>
      </c>
      <c r="D25" s="47">
        <v>787132267</v>
      </c>
      <c r="E25" s="47">
        <v>57949978</v>
      </c>
      <c r="F25" s="47">
        <v>72124087</v>
      </c>
      <c r="G25" s="47">
        <v>5240948</v>
      </c>
      <c r="H25" s="47">
        <v>21342</v>
      </c>
      <c r="I25" s="47">
        <v>361957860</v>
      </c>
      <c r="J25" s="47">
        <v>305802637</v>
      </c>
      <c r="K25" s="47">
        <v>11113345</v>
      </c>
      <c r="L25" s="47">
        <v>43580974</v>
      </c>
      <c r="M25" s="47">
        <v>1460904</v>
      </c>
      <c r="N25" s="47">
        <f t="shared" si="0"/>
        <v>23007</v>
      </c>
      <c r="O25" s="47">
        <f t="shared" si="0"/>
        <v>1284405140</v>
      </c>
      <c r="P25" s="47">
        <f t="shared" si="0"/>
        <v>1092934904</v>
      </c>
      <c r="Q25" s="47">
        <f t="shared" si="0"/>
        <v>69063323</v>
      </c>
      <c r="R25" s="47">
        <f t="shared" si="0"/>
        <v>115705061</v>
      </c>
      <c r="S25" s="47">
        <f t="shared" si="0"/>
        <v>6701852</v>
      </c>
      <c r="T25" s="46">
        <v>4</v>
      </c>
      <c r="U25" s="47">
        <v>570100</v>
      </c>
      <c r="V25" s="47">
        <v>420160</v>
      </c>
      <c r="W25" s="47">
        <v>0</v>
      </c>
      <c r="X25" s="47">
        <v>149940</v>
      </c>
      <c r="Y25" s="47">
        <v>0</v>
      </c>
      <c r="Z25" s="47">
        <v>2420</v>
      </c>
      <c r="AA25" s="47">
        <v>29983380</v>
      </c>
      <c r="AB25" s="47">
        <v>25633864</v>
      </c>
      <c r="AC25" s="47">
        <v>7238</v>
      </c>
      <c r="AD25" s="47">
        <v>4342278</v>
      </c>
      <c r="AE25" s="47">
        <v>0</v>
      </c>
      <c r="AF25" s="47">
        <f t="shared" si="1"/>
        <v>2424</v>
      </c>
      <c r="AG25" s="47">
        <f t="shared" si="1"/>
        <v>30553480</v>
      </c>
      <c r="AH25" s="47">
        <f t="shared" si="1"/>
        <v>26054024</v>
      </c>
      <c r="AI25" s="47">
        <f t="shared" si="1"/>
        <v>7238</v>
      </c>
      <c r="AJ25" s="47">
        <f t="shared" si="1"/>
        <v>4492218</v>
      </c>
      <c r="AK25" s="47">
        <f t="shared" si="1"/>
        <v>0</v>
      </c>
      <c r="AL25" s="46">
        <f t="shared" si="2"/>
        <v>25431</v>
      </c>
      <c r="AM25" s="47">
        <f t="shared" si="2"/>
        <v>1314958620</v>
      </c>
      <c r="AN25" s="47">
        <f t="shared" si="2"/>
        <v>1118988928</v>
      </c>
      <c r="AO25" s="47">
        <f t="shared" si="2"/>
        <v>69070561</v>
      </c>
      <c r="AP25" s="47">
        <f t="shared" si="2"/>
        <v>120197279</v>
      </c>
      <c r="AQ25" s="47">
        <f t="shared" si="2"/>
        <v>6701852</v>
      </c>
      <c r="AR25" s="47">
        <v>14690</v>
      </c>
      <c r="AS25" s="47">
        <v>199307650</v>
      </c>
      <c r="AT25" s="47">
        <v>168574825</v>
      </c>
      <c r="AU25" s="47">
        <v>1088313</v>
      </c>
      <c r="AV25" s="47">
        <v>28513712</v>
      </c>
      <c r="AW25" s="47">
        <v>1130800</v>
      </c>
      <c r="AX25" s="47">
        <f t="shared" si="3"/>
        <v>40121</v>
      </c>
      <c r="AY25" s="47">
        <f t="shared" si="3"/>
        <v>1514266270</v>
      </c>
      <c r="AZ25" s="47">
        <f t="shared" si="3"/>
        <v>1287563753</v>
      </c>
      <c r="BA25" s="47">
        <f t="shared" si="3"/>
        <v>70158874</v>
      </c>
      <c r="BB25" s="47">
        <f t="shared" si="3"/>
        <v>148710991</v>
      </c>
      <c r="BC25" s="47">
        <f t="shared" si="3"/>
        <v>7832652</v>
      </c>
      <c r="BD25" s="46">
        <v>1604</v>
      </c>
      <c r="BE25" s="47">
        <v>56268129</v>
      </c>
      <c r="BF25" s="47">
        <v>24567159</v>
      </c>
      <c r="BG25" s="47">
        <v>0</v>
      </c>
      <c r="BH25" s="47">
        <v>31700970</v>
      </c>
      <c r="BI25" s="47">
        <v>0</v>
      </c>
      <c r="BJ25" s="47">
        <v>4</v>
      </c>
      <c r="BK25" s="47">
        <v>8080</v>
      </c>
      <c r="BL25" s="47">
        <v>2560</v>
      </c>
      <c r="BM25" s="47">
        <v>0</v>
      </c>
      <c r="BN25" s="47">
        <v>5520</v>
      </c>
      <c r="BO25" s="47">
        <v>0</v>
      </c>
      <c r="BP25" s="47">
        <f t="shared" si="4"/>
        <v>1608</v>
      </c>
      <c r="BQ25" s="47">
        <f t="shared" si="4"/>
        <v>56276209</v>
      </c>
      <c r="BR25" s="47">
        <f t="shared" si="4"/>
        <v>24569719</v>
      </c>
      <c r="BS25" s="47">
        <f t="shared" si="4"/>
        <v>0</v>
      </c>
      <c r="BT25" s="47">
        <f t="shared" si="4"/>
        <v>31706490</v>
      </c>
      <c r="BU25" s="47">
        <f t="shared" si="4"/>
        <v>0</v>
      </c>
      <c r="BV25" s="46">
        <v>63</v>
      </c>
      <c r="BW25" s="47">
        <v>6297750</v>
      </c>
      <c r="BX25" s="47">
        <v>5616257</v>
      </c>
      <c r="BY25" s="47">
        <v>138745</v>
      </c>
      <c r="BZ25" s="47">
        <v>421187</v>
      </c>
      <c r="CA25" s="47">
        <v>121561</v>
      </c>
      <c r="CB25" s="47">
        <f t="shared" si="5"/>
        <v>40184</v>
      </c>
      <c r="CC25" s="47">
        <f t="shared" si="6"/>
        <v>1576840229</v>
      </c>
      <c r="CD25" s="47">
        <f t="shared" si="6"/>
        <v>1317749729</v>
      </c>
      <c r="CE25" s="47">
        <f t="shared" si="6"/>
        <v>70297619</v>
      </c>
      <c r="CF25" s="47">
        <f t="shared" si="6"/>
        <v>180838668</v>
      </c>
      <c r="CG25" s="47">
        <f t="shared" si="6"/>
        <v>7954213</v>
      </c>
      <c r="CH25" s="2"/>
      <c r="CI25" s="2"/>
      <c r="CJ25" s="2"/>
      <c r="CK25" s="2"/>
      <c r="CL25" s="2"/>
      <c r="CM25" s="2"/>
      <c r="CN25" s="48">
        <v>328</v>
      </c>
      <c r="CO25" s="47">
        <v>2076977</v>
      </c>
      <c r="CP25" s="47">
        <v>1774092</v>
      </c>
      <c r="CQ25" s="47">
        <v>0</v>
      </c>
      <c r="CR25" s="47">
        <v>302885</v>
      </c>
      <c r="CS25" s="47">
        <v>0</v>
      </c>
      <c r="CT25" s="47">
        <v>0</v>
      </c>
      <c r="CU25" s="47">
        <v>0</v>
      </c>
      <c r="CV25" s="47">
        <v>0</v>
      </c>
      <c r="CW25" s="47">
        <v>0</v>
      </c>
      <c r="CX25" s="47">
        <v>0</v>
      </c>
      <c r="CY25" s="47">
        <v>0</v>
      </c>
      <c r="CZ25" s="47">
        <v>0</v>
      </c>
      <c r="DA25" s="47">
        <v>0</v>
      </c>
      <c r="DB25" s="47">
        <v>0</v>
      </c>
      <c r="DC25" s="47">
        <v>0</v>
      </c>
      <c r="DD25" s="47">
        <v>0</v>
      </c>
      <c r="DE25" s="47">
        <v>0</v>
      </c>
      <c r="DF25" s="46">
        <f t="shared" si="7"/>
        <v>328</v>
      </c>
      <c r="DG25" s="47">
        <f t="shared" si="7"/>
        <v>2076977</v>
      </c>
      <c r="DH25" s="47">
        <f t="shared" si="7"/>
        <v>1774092</v>
      </c>
      <c r="DI25" s="47">
        <f t="shared" si="7"/>
        <v>0</v>
      </c>
      <c r="DJ25" s="47">
        <f t="shared" si="7"/>
        <v>302885</v>
      </c>
      <c r="DK25" s="47">
        <f t="shared" si="7"/>
        <v>0</v>
      </c>
      <c r="DL25" s="47">
        <f t="shared" si="8"/>
        <v>40512</v>
      </c>
      <c r="DM25" s="47">
        <f t="shared" si="8"/>
        <v>1578917206</v>
      </c>
      <c r="DN25" s="47">
        <f t="shared" si="8"/>
        <v>1319523821</v>
      </c>
      <c r="DO25" s="47">
        <f t="shared" si="8"/>
        <v>70297619</v>
      </c>
      <c r="DP25" s="47">
        <f t="shared" si="8"/>
        <v>181141553</v>
      </c>
      <c r="DQ25" s="47">
        <f t="shared" si="8"/>
        <v>7954213</v>
      </c>
      <c r="DR25" s="47">
        <v>935</v>
      </c>
      <c r="DS25" s="47">
        <v>437</v>
      </c>
      <c r="DT25" s="47">
        <v>1372</v>
      </c>
      <c r="DU25" s="47">
        <v>284</v>
      </c>
      <c r="DV25" s="47">
        <v>93</v>
      </c>
      <c r="DX25" s="47">
        <v>328</v>
      </c>
      <c r="DY25" s="47">
        <v>1774092</v>
      </c>
      <c r="DZ25" s="47">
        <v>55</v>
      </c>
      <c r="EA25" s="47">
        <v>610250</v>
      </c>
      <c r="EB25" s="47">
        <v>73</v>
      </c>
      <c r="EC25" s="47">
        <v>2149230</v>
      </c>
      <c r="ED25" s="47">
        <v>62</v>
      </c>
      <c r="EE25" s="47">
        <v>1878485</v>
      </c>
      <c r="EF25" s="47">
        <v>1</v>
      </c>
      <c r="EG25" s="47">
        <v>3400</v>
      </c>
      <c r="EH25" s="47">
        <v>0</v>
      </c>
      <c r="EI25" s="47">
        <v>0</v>
      </c>
      <c r="EJ25" s="47">
        <v>0</v>
      </c>
      <c r="EK25" s="47">
        <v>0</v>
      </c>
      <c r="EL25" s="47">
        <v>0</v>
      </c>
      <c r="EM25" s="47">
        <v>0</v>
      </c>
      <c r="EN25" s="47">
        <f t="shared" si="9"/>
        <v>519</v>
      </c>
      <c r="EO25" s="47">
        <f t="shared" si="10"/>
        <v>6415457</v>
      </c>
      <c r="EQ25" s="47">
        <f t="shared" si="12"/>
        <v>40703</v>
      </c>
      <c r="ER25" s="47">
        <f t="shared" si="13"/>
        <v>1583255686</v>
      </c>
      <c r="ET25" s="16" t="s">
        <v>63</v>
      </c>
      <c r="EU25" s="37">
        <v>1623.4</v>
      </c>
      <c r="EW25" s="56">
        <f t="shared" si="14"/>
        <v>975271</v>
      </c>
      <c r="EX25" s="44">
        <f t="shared" si="15"/>
        <v>32</v>
      </c>
      <c r="EY25" s="56">
        <f t="shared" si="16"/>
        <v>923017380</v>
      </c>
      <c r="EZ25" s="56">
        <f t="shared" si="17"/>
        <v>391941240</v>
      </c>
      <c r="FA25" s="56">
        <f t="shared" si="11"/>
        <v>268297066</v>
      </c>
      <c r="FB25" s="56">
        <f t="shared" si="18"/>
        <v>568571</v>
      </c>
      <c r="FC25" s="56">
        <f t="shared" si="19"/>
        <v>30</v>
      </c>
      <c r="FD25" s="56">
        <f t="shared" si="20"/>
        <v>241432</v>
      </c>
      <c r="FE25" s="44">
        <f t="shared" si="21"/>
        <v>27</v>
      </c>
    </row>
    <row r="26" spans="1:161" s="44" customFormat="1" ht="15.9" customHeight="1" x14ac:dyDescent="0.2">
      <c r="A26" s="59" t="s">
        <v>23</v>
      </c>
      <c r="B26" s="46">
        <v>2449</v>
      </c>
      <c r="C26" s="47">
        <v>1368071710</v>
      </c>
      <c r="D26" s="47">
        <v>1184988550</v>
      </c>
      <c r="E26" s="47">
        <v>86789354</v>
      </c>
      <c r="F26" s="47">
        <v>91086501</v>
      </c>
      <c r="G26" s="47">
        <v>5207305</v>
      </c>
      <c r="H26" s="47">
        <v>36769</v>
      </c>
      <c r="I26" s="47">
        <v>620600700</v>
      </c>
      <c r="J26" s="47">
        <v>536354930</v>
      </c>
      <c r="K26" s="47">
        <v>12919293</v>
      </c>
      <c r="L26" s="47">
        <v>67543671</v>
      </c>
      <c r="M26" s="47">
        <v>3782806</v>
      </c>
      <c r="N26" s="47">
        <f t="shared" si="0"/>
        <v>39218</v>
      </c>
      <c r="O26" s="47">
        <f t="shared" si="0"/>
        <v>1988672410</v>
      </c>
      <c r="P26" s="47">
        <f t="shared" si="0"/>
        <v>1721343480</v>
      </c>
      <c r="Q26" s="47">
        <f t="shared" si="0"/>
        <v>99708647</v>
      </c>
      <c r="R26" s="47">
        <f t="shared" si="0"/>
        <v>158630172</v>
      </c>
      <c r="S26" s="47">
        <f t="shared" si="0"/>
        <v>8990111</v>
      </c>
      <c r="T26" s="46">
        <v>10</v>
      </c>
      <c r="U26" s="47">
        <v>2032260</v>
      </c>
      <c r="V26" s="47">
        <v>1618699</v>
      </c>
      <c r="W26" s="47">
        <v>986</v>
      </c>
      <c r="X26" s="47">
        <v>412575</v>
      </c>
      <c r="Y26" s="47">
        <v>0</v>
      </c>
      <c r="Z26" s="47">
        <v>4429</v>
      </c>
      <c r="AA26" s="47">
        <v>60535430</v>
      </c>
      <c r="AB26" s="47">
        <v>51768363</v>
      </c>
      <c r="AC26" s="47">
        <v>4765</v>
      </c>
      <c r="AD26" s="47">
        <v>8759406</v>
      </c>
      <c r="AE26" s="47">
        <v>2896</v>
      </c>
      <c r="AF26" s="47">
        <f t="shared" si="1"/>
        <v>4439</v>
      </c>
      <c r="AG26" s="47">
        <f t="shared" si="1"/>
        <v>62567690</v>
      </c>
      <c r="AH26" s="47">
        <f t="shared" si="1"/>
        <v>53387062</v>
      </c>
      <c r="AI26" s="47">
        <f t="shared" si="1"/>
        <v>5751</v>
      </c>
      <c r="AJ26" s="47">
        <f t="shared" si="1"/>
        <v>9171981</v>
      </c>
      <c r="AK26" s="47">
        <f t="shared" si="1"/>
        <v>2896</v>
      </c>
      <c r="AL26" s="46">
        <f t="shared" si="2"/>
        <v>43657</v>
      </c>
      <c r="AM26" s="47">
        <f t="shared" si="2"/>
        <v>2051240100</v>
      </c>
      <c r="AN26" s="47">
        <f t="shared" si="2"/>
        <v>1774730542</v>
      </c>
      <c r="AO26" s="47">
        <f t="shared" si="2"/>
        <v>99714398</v>
      </c>
      <c r="AP26" s="47">
        <f t="shared" si="2"/>
        <v>167802153</v>
      </c>
      <c r="AQ26" s="47">
        <f t="shared" si="2"/>
        <v>8993007</v>
      </c>
      <c r="AR26" s="47">
        <v>25465</v>
      </c>
      <c r="AS26" s="47">
        <v>335822110</v>
      </c>
      <c r="AT26" s="47">
        <v>289790178</v>
      </c>
      <c r="AU26" s="47">
        <v>1352796</v>
      </c>
      <c r="AV26" s="47">
        <v>41925538</v>
      </c>
      <c r="AW26" s="47">
        <v>2753598</v>
      </c>
      <c r="AX26" s="47">
        <f t="shared" si="3"/>
        <v>69122</v>
      </c>
      <c r="AY26" s="47">
        <f t="shared" si="3"/>
        <v>2387062210</v>
      </c>
      <c r="AZ26" s="47">
        <f t="shared" si="3"/>
        <v>2064520720</v>
      </c>
      <c r="BA26" s="47">
        <f t="shared" si="3"/>
        <v>101067194</v>
      </c>
      <c r="BB26" s="47">
        <f t="shared" si="3"/>
        <v>209727691</v>
      </c>
      <c r="BC26" s="47">
        <f t="shared" si="3"/>
        <v>11746605</v>
      </c>
      <c r="BD26" s="46">
        <v>2376</v>
      </c>
      <c r="BE26" s="47">
        <v>79837169</v>
      </c>
      <c r="BF26" s="47">
        <v>38561419</v>
      </c>
      <c r="BG26" s="47">
        <v>0</v>
      </c>
      <c r="BH26" s="47">
        <v>41234350</v>
      </c>
      <c r="BI26" s="47">
        <v>41400</v>
      </c>
      <c r="BJ26" s="47">
        <v>10</v>
      </c>
      <c r="BK26" s="47">
        <v>64155</v>
      </c>
      <c r="BL26" s="47">
        <v>21325</v>
      </c>
      <c r="BM26" s="47">
        <v>0</v>
      </c>
      <c r="BN26" s="47">
        <v>42830</v>
      </c>
      <c r="BO26" s="47">
        <v>0</v>
      </c>
      <c r="BP26" s="47">
        <f t="shared" si="4"/>
        <v>2386</v>
      </c>
      <c r="BQ26" s="47">
        <f t="shared" si="4"/>
        <v>79901324</v>
      </c>
      <c r="BR26" s="47">
        <f t="shared" si="4"/>
        <v>38582744</v>
      </c>
      <c r="BS26" s="47">
        <f t="shared" si="4"/>
        <v>0</v>
      </c>
      <c r="BT26" s="47">
        <f t="shared" si="4"/>
        <v>41277180</v>
      </c>
      <c r="BU26" s="47">
        <f t="shared" si="4"/>
        <v>41400</v>
      </c>
      <c r="BV26" s="46">
        <v>69</v>
      </c>
      <c r="BW26" s="47">
        <v>6363210</v>
      </c>
      <c r="BX26" s="47">
        <v>5476037</v>
      </c>
      <c r="BY26" s="47">
        <v>72442</v>
      </c>
      <c r="BZ26" s="47">
        <v>548496</v>
      </c>
      <c r="CA26" s="47">
        <v>266235</v>
      </c>
      <c r="CB26" s="47">
        <f t="shared" si="5"/>
        <v>69191</v>
      </c>
      <c r="CC26" s="47">
        <f t="shared" si="6"/>
        <v>2473326744</v>
      </c>
      <c r="CD26" s="47">
        <f t="shared" si="6"/>
        <v>2108579501</v>
      </c>
      <c r="CE26" s="47">
        <f t="shared" si="6"/>
        <v>101139636</v>
      </c>
      <c r="CF26" s="47">
        <f t="shared" si="6"/>
        <v>251553367</v>
      </c>
      <c r="CG26" s="47">
        <f t="shared" si="6"/>
        <v>12054240</v>
      </c>
      <c r="CH26" s="2"/>
      <c r="CI26" s="2"/>
      <c r="CJ26" s="2"/>
      <c r="CK26" s="2"/>
      <c r="CL26" s="2"/>
      <c r="CM26" s="2"/>
      <c r="CN26" s="48">
        <v>449</v>
      </c>
      <c r="CO26" s="47">
        <v>2276881</v>
      </c>
      <c r="CP26" s="47">
        <v>1871353</v>
      </c>
      <c r="CQ26" s="47">
        <v>0</v>
      </c>
      <c r="CR26" s="47">
        <v>405528</v>
      </c>
      <c r="CS26" s="47">
        <v>0</v>
      </c>
      <c r="CT26" s="47">
        <v>0</v>
      </c>
      <c r="CU26" s="47">
        <v>0</v>
      </c>
      <c r="CV26" s="47">
        <v>0</v>
      </c>
      <c r="CW26" s="47">
        <v>0</v>
      </c>
      <c r="CX26" s="47">
        <v>0</v>
      </c>
      <c r="CY26" s="47">
        <v>0</v>
      </c>
      <c r="CZ26" s="47">
        <v>0</v>
      </c>
      <c r="DA26" s="47">
        <v>0</v>
      </c>
      <c r="DB26" s="47">
        <v>0</v>
      </c>
      <c r="DC26" s="47">
        <v>0</v>
      </c>
      <c r="DD26" s="47">
        <v>0</v>
      </c>
      <c r="DE26" s="47">
        <v>0</v>
      </c>
      <c r="DF26" s="46">
        <f t="shared" si="7"/>
        <v>449</v>
      </c>
      <c r="DG26" s="47">
        <f t="shared" si="7"/>
        <v>2276881</v>
      </c>
      <c r="DH26" s="47">
        <f t="shared" si="7"/>
        <v>1871353</v>
      </c>
      <c r="DI26" s="47">
        <f t="shared" si="7"/>
        <v>0</v>
      </c>
      <c r="DJ26" s="47">
        <f t="shared" si="7"/>
        <v>405528</v>
      </c>
      <c r="DK26" s="47">
        <f t="shared" si="7"/>
        <v>0</v>
      </c>
      <c r="DL26" s="47">
        <f t="shared" si="8"/>
        <v>69640</v>
      </c>
      <c r="DM26" s="47">
        <f t="shared" si="8"/>
        <v>2475603625</v>
      </c>
      <c r="DN26" s="47">
        <f t="shared" si="8"/>
        <v>2110450854</v>
      </c>
      <c r="DO26" s="47">
        <f t="shared" si="8"/>
        <v>101139636</v>
      </c>
      <c r="DP26" s="47">
        <f t="shared" si="8"/>
        <v>251958895</v>
      </c>
      <c r="DQ26" s="47">
        <f t="shared" si="8"/>
        <v>12054240</v>
      </c>
      <c r="DR26" s="47">
        <v>1553</v>
      </c>
      <c r="DS26" s="47">
        <v>655</v>
      </c>
      <c r="DT26" s="47">
        <v>2208</v>
      </c>
      <c r="DU26" s="47">
        <v>341</v>
      </c>
      <c r="DV26" s="47">
        <v>146</v>
      </c>
      <c r="DX26" s="47">
        <v>449</v>
      </c>
      <c r="DY26" s="47">
        <v>1871353</v>
      </c>
      <c r="DZ26" s="47">
        <v>66</v>
      </c>
      <c r="EA26" s="47">
        <v>1350050</v>
      </c>
      <c r="EB26" s="47">
        <v>153</v>
      </c>
      <c r="EC26" s="47">
        <v>5162770</v>
      </c>
      <c r="ED26" s="47">
        <v>107</v>
      </c>
      <c r="EE26" s="47">
        <v>3620930</v>
      </c>
      <c r="EF26" s="47">
        <v>5</v>
      </c>
      <c r="EG26" s="47">
        <v>49550</v>
      </c>
      <c r="EH26" s="47">
        <v>0</v>
      </c>
      <c r="EI26" s="47">
        <v>0</v>
      </c>
      <c r="EJ26" s="47">
        <v>0</v>
      </c>
      <c r="EK26" s="47">
        <v>0</v>
      </c>
      <c r="EL26" s="47">
        <v>0</v>
      </c>
      <c r="EM26" s="47">
        <v>0</v>
      </c>
      <c r="EN26" s="47">
        <f t="shared" si="9"/>
        <v>780</v>
      </c>
      <c r="EO26" s="47">
        <f t="shared" si="10"/>
        <v>12054653</v>
      </c>
      <c r="EQ26" s="47">
        <f t="shared" si="12"/>
        <v>69971</v>
      </c>
      <c r="ER26" s="47">
        <f t="shared" si="13"/>
        <v>2485381397</v>
      </c>
      <c r="ET26" s="16" t="s">
        <v>64</v>
      </c>
      <c r="EU26" s="37">
        <v>2680.6</v>
      </c>
      <c r="EW26" s="56">
        <f t="shared" si="14"/>
        <v>927174</v>
      </c>
      <c r="EX26" s="44">
        <f t="shared" si="15"/>
        <v>39</v>
      </c>
      <c r="EY26" s="56">
        <f t="shared" si="16"/>
        <v>1370103970</v>
      </c>
      <c r="EZ26" s="56">
        <f t="shared" si="17"/>
        <v>681136130</v>
      </c>
      <c r="FA26" s="56">
        <f t="shared" si="11"/>
        <v>434141297</v>
      </c>
      <c r="FB26" s="56">
        <f t="shared" si="18"/>
        <v>511118</v>
      </c>
      <c r="FC26" s="56">
        <f t="shared" si="19"/>
        <v>40</v>
      </c>
      <c r="FD26" s="56">
        <f t="shared" si="20"/>
        <v>254098</v>
      </c>
      <c r="FE26" s="44">
        <f t="shared" si="21"/>
        <v>20</v>
      </c>
    </row>
    <row r="27" spans="1:161" s="44" customFormat="1" ht="15.9" customHeight="1" x14ac:dyDescent="0.2">
      <c r="A27" s="59" t="s">
        <v>28</v>
      </c>
      <c r="B27" s="46">
        <v>1688</v>
      </c>
      <c r="C27" s="47">
        <v>1025466910</v>
      </c>
      <c r="D27" s="47">
        <v>905706133</v>
      </c>
      <c r="E27" s="47">
        <v>65057701</v>
      </c>
      <c r="F27" s="47">
        <v>50807545</v>
      </c>
      <c r="G27" s="47">
        <v>3895531</v>
      </c>
      <c r="H27" s="47">
        <v>25308</v>
      </c>
      <c r="I27" s="47">
        <v>396690530</v>
      </c>
      <c r="J27" s="47">
        <v>344408604</v>
      </c>
      <c r="K27" s="47">
        <v>8801733</v>
      </c>
      <c r="L27" s="47">
        <v>40792438</v>
      </c>
      <c r="M27" s="47">
        <v>2687755</v>
      </c>
      <c r="N27" s="47">
        <f t="shared" si="0"/>
        <v>26996</v>
      </c>
      <c r="O27" s="47">
        <f t="shared" si="0"/>
        <v>1422157440</v>
      </c>
      <c r="P27" s="47">
        <f t="shared" si="0"/>
        <v>1250114737</v>
      </c>
      <c r="Q27" s="47">
        <f t="shared" si="0"/>
        <v>73859434</v>
      </c>
      <c r="R27" s="47">
        <f t="shared" si="0"/>
        <v>91599983</v>
      </c>
      <c r="S27" s="47">
        <f t="shared" si="0"/>
        <v>6583286</v>
      </c>
      <c r="T27" s="46">
        <v>4</v>
      </c>
      <c r="U27" s="47">
        <v>459030</v>
      </c>
      <c r="V27" s="47">
        <v>413130</v>
      </c>
      <c r="W27" s="47">
        <v>0</v>
      </c>
      <c r="X27" s="47">
        <v>45900</v>
      </c>
      <c r="Y27" s="47">
        <v>0</v>
      </c>
      <c r="Z27" s="47">
        <v>3609</v>
      </c>
      <c r="AA27" s="47">
        <v>55220320</v>
      </c>
      <c r="AB27" s="47">
        <v>48104144</v>
      </c>
      <c r="AC27" s="47">
        <v>13419</v>
      </c>
      <c r="AD27" s="47">
        <v>7102757</v>
      </c>
      <c r="AE27" s="47">
        <v>0</v>
      </c>
      <c r="AF27" s="47">
        <f t="shared" si="1"/>
        <v>3613</v>
      </c>
      <c r="AG27" s="47">
        <f t="shared" si="1"/>
        <v>55679350</v>
      </c>
      <c r="AH27" s="47">
        <f t="shared" si="1"/>
        <v>48517274</v>
      </c>
      <c r="AI27" s="47">
        <f t="shared" si="1"/>
        <v>13419</v>
      </c>
      <c r="AJ27" s="47">
        <f t="shared" si="1"/>
        <v>7148657</v>
      </c>
      <c r="AK27" s="47">
        <f t="shared" si="1"/>
        <v>0</v>
      </c>
      <c r="AL27" s="46">
        <f t="shared" si="2"/>
        <v>30609</v>
      </c>
      <c r="AM27" s="47">
        <f t="shared" si="2"/>
        <v>1477836790</v>
      </c>
      <c r="AN27" s="47">
        <f t="shared" si="2"/>
        <v>1298632011</v>
      </c>
      <c r="AO27" s="47">
        <f t="shared" si="2"/>
        <v>73872853</v>
      </c>
      <c r="AP27" s="47">
        <f t="shared" si="2"/>
        <v>98748640</v>
      </c>
      <c r="AQ27" s="47">
        <f t="shared" si="2"/>
        <v>6583286</v>
      </c>
      <c r="AR27" s="47">
        <v>17336</v>
      </c>
      <c r="AS27" s="47">
        <v>221645740</v>
      </c>
      <c r="AT27" s="47">
        <v>193258406</v>
      </c>
      <c r="AU27" s="47">
        <v>949065</v>
      </c>
      <c r="AV27" s="47">
        <v>26122426</v>
      </c>
      <c r="AW27" s="47">
        <v>1315843</v>
      </c>
      <c r="AX27" s="47">
        <f t="shared" si="3"/>
        <v>47945</v>
      </c>
      <c r="AY27" s="47">
        <f t="shared" si="3"/>
        <v>1699482530</v>
      </c>
      <c r="AZ27" s="47">
        <f t="shared" si="3"/>
        <v>1491890417</v>
      </c>
      <c r="BA27" s="47">
        <f t="shared" si="3"/>
        <v>74821918</v>
      </c>
      <c r="BB27" s="47">
        <f t="shared" si="3"/>
        <v>124871066</v>
      </c>
      <c r="BC27" s="47">
        <f t="shared" si="3"/>
        <v>7899129</v>
      </c>
      <c r="BD27" s="46">
        <v>1644</v>
      </c>
      <c r="BE27" s="47">
        <v>56283445</v>
      </c>
      <c r="BF27" s="47">
        <v>29766455</v>
      </c>
      <c r="BG27" s="47">
        <v>0</v>
      </c>
      <c r="BH27" s="47">
        <v>25986480</v>
      </c>
      <c r="BI27" s="47">
        <v>530510</v>
      </c>
      <c r="BJ27" s="47">
        <v>4</v>
      </c>
      <c r="BK27" s="47">
        <v>18570</v>
      </c>
      <c r="BL27" s="47">
        <v>9290</v>
      </c>
      <c r="BM27" s="47">
        <v>0</v>
      </c>
      <c r="BN27" s="47">
        <v>9280</v>
      </c>
      <c r="BO27" s="47">
        <v>0</v>
      </c>
      <c r="BP27" s="47">
        <f t="shared" si="4"/>
        <v>1648</v>
      </c>
      <c r="BQ27" s="47">
        <f t="shared" si="4"/>
        <v>56302015</v>
      </c>
      <c r="BR27" s="47">
        <f t="shared" si="4"/>
        <v>29775745</v>
      </c>
      <c r="BS27" s="47">
        <f t="shared" si="4"/>
        <v>0</v>
      </c>
      <c r="BT27" s="47">
        <f t="shared" si="4"/>
        <v>25995760</v>
      </c>
      <c r="BU27" s="47">
        <f t="shared" si="4"/>
        <v>530510</v>
      </c>
      <c r="BV27" s="46">
        <v>59</v>
      </c>
      <c r="BW27" s="47">
        <v>5279970</v>
      </c>
      <c r="BX27" s="47">
        <v>4652001</v>
      </c>
      <c r="BY27" s="47">
        <v>157123</v>
      </c>
      <c r="BZ27" s="47">
        <v>354975</v>
      </c>
      <c r="CA27" s="47">
        <v>115871</v>
      </c>
      <c r="CB27" s="47">
        <f t="shared" si="5"/>
        <v>48004</v>
      </c>
      <c r="CC27" s="47">
        <f t="shared" si="6"/>
        <v>1761064515</v>
      </c>
      <c r="CD27" s="47">
        <f t="shared" si="6"/>
        <v>1526318163</v>
      </c>
      <c r="CE27" s="47">
        <f t="shared" si="6"/>
        <v>74979041</v>
      </c>
      <c r="CF27" s="47">
        <f t="shared" si="6"/>
        <v>151221801</v>
      </c>
      <c r="CG27" s="47">
        <f t="shared" si="6"/>
        <v>8545510</v>
      </c>
      <c r="CH27" s="2"/>
      <c r="CI27" s="2"/>
      <c r="CJ27" s="2"/>
      <c r="CK27" s="2"/>
      <c r="CL27" s="2"/>
      <c r="CM27" s="2"/>
      <c r="CN27" s="48">
        <v>471</v>
      </c>
      <c r="CO27" s="47">
        <v>2712610</v>
      </c>
      <c r="CP27" s="47">
        <v>2316204</v>
      </c>
      <c r="CQ27" s="47">
        <v>0</v>
      </c>
      <c r="CR27" s="47">
        <v>396406</v>
      </c>
      <c r="CS27" s="47">
        <v>0</v>
      </c>
      <c r="CT27" s="47">
        <v>0</v>
      </c>
      <c r="CU27" s="47">
        <v>0</v>
      </c>
      <c r="CV27" s="47">
        <v>0</v>
      </c>
      <c r="CW27" s="47">
        <v>0</v>
      </c>
      <c r="CX27" s="47">
        <v>0</v>
      </c>
      <c r="CY27" s="47">
        <v>0</v>
      </c>
      <c r="CZ27" s="47">
        <v>0</v>
      </c>
      <c r="DA27" s="47">
        <v>0</v>
      </c>
      <c r="DB27" s="47">
        <v>0</v>
      </c>
      <c r="DC27" s="47">
        <v>0</v>
      </c>
      <c r="DD27" s="47">
        <v>0</v>
      </c>
      <c r="DE27" s="47">
        <v>0</v>
      </c>
      <c r="DF27" s="46">
        <f t="shared" si="7"/>
        <v>471</v>
      </c>
      <c r="DG27" s="47">
        <f t="shared" si="7"/>
        <v>2712610</v>
      </c>
      <c r="DH27" s="47">
        <f t="shared" si="7"/>
        <v>2316204</v>
      </c>
      <c r="DI27" s="47">
        <f t="shared" si="7"/>
        <v>0</v>
      </c>
      <c r="DJ27" s="47">
        <f t="shared" si="7"/>
        <v>396406</v>
      </c>
      <c r="DK27" s="47">
        <f t="shared" si="7"/>
        <v>0</v>
      </c>
      <c r="DL27" s="47">
        <f t="shared" si="8"/>
        <v>48475</v>
      </c>
      <c r="DM27" s="47">
        <f t="shared" si="8"/>
        <v>1763777125</v>
      </c>
      <c r="DN27" s="47">
        <f t="shared" si="8"/>
        <v>1528634367</v>
      </c>
      <c r="DO27" s="47">
        <f t="shared" si="8"/>
        <v>74979041</v>
      </c>
      <c r="DP27" s="47">
        <f t="shared" si="8"/>
        <v>151618207</v>
      </c>
      <c r="DQ27" s="47">
        <f t="shared" si="8"/>
        <v>8545510</v>
      </c>
      <c r="DR27" s="47">
        <v>1080</v>
      </c>
      <c r="DS27" s="47">
        <v>441</v>
      </c>
      <c r="DT27" s="47">
        <v>1521</v>
      </c>
      <c r="DU27" s="47">
        <v>205</v>
      </c>
      <c r="DV27" s="47">
        <v>92</v>
      </c>
      <c r="DX27" s="47">
        <v>471</v>
      </c>
      <c r="DY27" s="47">
        <v>2316204</v>
      </c>
      <c r="DZ27" s="47">
        <v>61</v>
      </c>
      <c r="EA27" s="47">
        <v>1412470</v>
      </c>
      <c r="EB27" s="47">
        <v>115</v>
      </c>
      <c r="EC27" s="47">
        <v>3396570</v>
      </c>
      <c r="ED27" s="47">
        <v>59</v>
      </c>
      <c r="EE27" s="47">
        <v>1632369</v>
      </c>
      <c r="EF27" s="47">
        <v>2</v>
      </c>
      <c r="EG27" s="47">
        <v>19630</v>
      </c>
      <c r="EH27" s="47">
        <v>0</v>
      </c>
      <c r="EI27" s="47">
        <v>0</v>
      </c>
      <c r="EJ27" s="47">
        <v>0</v>
      </c>
      <c r="EK27" s="47">
        <v>0</v>
      </c>
      <c r="EL27" s="47">
        <v>0</v>
      </c>
      <c r="EM27" s="47">
        <v>0</v>
      </c>
      <c r="EN27" s="47">
        <f t="shared" si="9"/>
        <v>708</v>
      </c>
      <c r="EO27" s="47">
        <f t="shared" si="10"/>
        <v>8777243</v>
      </c>
      <c r="EQ27" s="47">
        <f t="shared" si="12"/>
        <v>48712</v>
      </c>
      <c r="ER27" s="47">
        <f t="shared" si="13"/>
        <v>1769841758</v>
      </c>
      <c r="ET27" s="16" t="s">
        <v>65</v>
      </c>
      <c r="EU27" s="37">
        <v>1879.7</v>
      </c>
      <c r="EW27" s="56">
        <f t="shared" si="14"/>
        <v>941555</v>
      </c>
      <c r="EX27" s="44">
        <f t="shared" si="15"/>
        <v>35</v>
      </c>
      <c r="EY27" s="56">
        <f t="shared" si="16"/>
        <v>1025925940</v>
      </c>
      <c r="EZ27" s="56">
        <f t="shared" si="17"/>
        <v>451910850</v>
      </c>
      <c r="FA27" s="56">
        <f t="shared" si="11"/>
        <v>292004968</v>
      </c>
      <c r="FB27" s="56">
        <f t="shared" si="18"/>
        <v>545792</v>
      </c>
      <c r="FC27" s="56">
        <f t="shared" si="19"/>
        <v>35</v>
      </c>
      <c r="FD27" s="56">
        <f t="shared" si="20"/>
        <v>240416</v>
      </c>
      <c r="FE27" s="44">
        <f t="shared" si="21"/>
        <v>28</v>
      </c>
    </row>
    <row r="28" spans="1:161" s="44" customFormat="1" ht="15.9" customHeight="1" x14ac:dyDescent="0.2">
      <c r="A28" s="59" t="s">
        <v>20</v>
      </c>
      <c r="B28" s="46">
        <v>2046</v>
      </c>
      <c r="C28" s="47">
        <v>1146043440</v>
      </c>
      <c r="D28" s="47">
        <v>1022330147</v>
      </c>
      <c r="E28" s="47">
        <v>59235801</v>
      </c>
      <c r="F28" s="47">
        <v>62300886</v>
      </c>
      <c r="G28" s="47">
        <v>2176606</v>
      </c>
      <c r="H28" s="47">
        <v>26728</v>
      </c>
      <c r="I28" s="47">
        <v>412402010</v>
      </c>
      <c r="J28" s="47">
        <v>365875110</v>
      </c>
      <c r="K28" s="47">
        <v>8898516</v>
      </c>
      <c r="L28" s="47">
        <v>34677373</v>
      </c>
      <c r="M28" s="47">
        <v>2951011</v>
      </c>
      <c r="N28" s="47">
        <f t="shared" si="0"/>
        <v>28774</v>
      </c>
      <c r="O28" s="47">
        <f t="shared" si="0"/>
        <v>1558445450</v>
      </c>
      <c r="P28" s="47">
        <f t="shared" si="0"/>
        <v>1388205257</v>
      </c>
      <c r="Q28" s="47">
        <f t="shared" si="0"/>
        <v>68134317</v>
      </c>
      <c r="R28" s="47">
        <f t="shared" si="0"/>
        <v>96978259</v>
      </c>
      <c r="S28" s="47">
        <f t="shared" si="0"/>
        <v>5127617</v>
      </c>
      <c r="T28" s="46">
        <v>8</v>
      </c>
      <c r="U28" s="47">
        <v>2215110</v>
      </c>
      <c r="V28" s="47">
        <v>1973099</v>
      </c>
      <c r="W28" s="47">
        <v>67214</v>
      </c>
      <c r="X28" s="47">
        <v>174797</v>
      </c>
      <c r="Y28" s="47">
        <v>0</v>
      </c>
      <c r="Z28" s="47">
        <v>2795</v>
      </c>
      <c r="AA28" s="47">
        <v>40718610</v>
      </c>
      <c r="AB28" s="47">
        <v>35930499</v>
      </c>
      <c r="AC28" s="47">
        <v>19235</v>
      </c>
      <c r="AD28" s="47">
        <v>4768876</v>
      </c>
      <c r="AE28" s="47">
        <v>0</v>
      </c>
      <c r="AF28" s="47">
        <f t="shared" si="1"/>
        <v>2803</v>
      </c>
      <c r="AG28" s="47">
        <f t="shared" si="1"/>
        <v>42933720</v>
      </c>
      <c r="AH28" s="47">
        <f t="shared" si="1"/>
        <v>37903598</v>
      </c>
      <c r="AI28" s="47">
        <f t="shared" si="1"/>
        <v>86449</v>
      </c>
      <c r="AJ28" s="47">
        <f t="shared" si="1"/>
        <v>4943673</v>
      </c>
      <c r="AK28" s="47">
        <f t="shared" si="1"/>
        <v>0</v>
      </c>
      <c r="AL28" s="46">
        <f t="shared" si="2"/>
        <v>31577</v>
      </c>
      <c r="AM28" s="47">
        <f t="shared" si="2"/>
        <v>1601379170</v>
      </c>
      <c r="AN28" s="47">
        <f t="shared" si="2"/>
        <v>1426108855</v>
      </c>
      <c r="AO28" s="47">
        <f t="shared" si="2"/>
        <v>68220766</v>
      </c>
      <c r="AP28" s="47">
        <f t="shared" si="2"/>
        <v>101921932</v>
      </c>
      <c r="AQ28" s="47">
        <f t="shared" si="2"/>
        <v>5127617</v>
      </c>
      <c r="AR28" s="47">
        <v>20853</v>
      </c>
      <c r="AS28" s="47">
        <v>276081950</v>
      </c>
      <c r="AT28" s="47">
        <v>245163632</v>
      </c>
      <c r="AU28" s="47">
        <v>1117319</v>
      </c>
      <c r="AV28" s="47">
        <v>28057511</v>
      </c>
      <c r="AW28" s="47">
        <v>1743488</v>
      </c>
      <c r="AX28" s="47">
        <f t="shared" si="3"/>
        <v>52430</v>
      </c>
      <c r="AY28" s="47">
        <f t="shared" si="3"/>
        <v>1877461120</v>
      </c>
      <c r="AZ28" s="47">
        <f t="shared" si="3"/>
        <v>1671272487</v>
      </c>
      <c r="BA28" s="47">
        <f t="shared" si="3"/>
        <v>69338085</v>
      </c>
      <c r="BB28" s="47">
        <f t="shared" si="3"/>
        <v>129979443</v>
      </c>
      <c r="BC28" s="47">
        <f t="shared" si="3"/>
        <v>6871105</v>
      </c>
      <c r="BD28" s="46">
        <v>1966</v>
      </c>
      <c r="BE28" s="47">
        <v>61939322</v>
      </c>
      <c r="BF28" s="47">
        <v>32139082</v>
      </c>
      <c r="BG28" s="47">
        <v>0</v>
      </c>
      <c r="BH28" s="47">
        <v>29609940</v>
      </c>
      <c r="BI28" s="47">
        <v>190300</v>
      </c>
      <c r="BJ28" s="47">
        <v>8</v>
      </c>
      <c r="BK28" s="47">
        <v>65115</v>
      </c>
      <c r="BL28" s="47">
        <v>32325</v>
      </c>
      <c r="BM28" s="47">
        <v>0</v>
      </c>
      <c r="BN28" s="47">
        <v>32790</v>
      </c>
      <c r="BO28" s="47">
        <v>0</v>
      </c>
      <c r="BP28" s="47">
        <f t="shared" si="4"/>
        <v>1974</v>
      </c>
      <c r="BQ28" s="47">
        <f t="shared" si="4"/>
        <v>62004437</v>
      </c>
      <c r="BR28" s="47">
        <f t="shared" si="4"/>
        <v>32171407</v>
      </c>
      <c r="BS28" s="47">
        <f t="shared" si="4"/>
        <v>0</v>
      </c>
      <c r="BT28" s="47">
        <f t="shared" si="4"/>
        <v>29642730</v>
      </c>
      <c r="BU28" s="47">
        <f t="shared" si="4"/>
        <v>190300</v>
      </c>
      <c r="BV28" s="46">
        <v>98</v>
      </c>
      <c r="BW28" s="47">
        <v>6522680</v>
      </c>
      <c r="BX28" s="47">
        <v>5870412</v>
      </c>
      <c r="BY28" s="47">
        <v>81502</v>
      </c>
      <c r="BZ28" s="47">
        <v>450303</v>
      </c>
      <c r="CA28" s="47">
        <v>120463</v>
      </c>
      <c r="CB28" s="47">
        <f t="shared" si="5"/>
        <v>52528</v>
      </c>
      <c r="CC28" s="47">
        <f t="shared" si="6"/>
        <v>1945988237</v>
      </c>
      <c r="CD28" s="47">
        <f t="shared" si="6"/>
        <v>1709314306</v>
      </c>
      <c r="CE28" s="47">
        <f t="shared" si="6"/>
        <v>69419587</v>
      </c>
      <c r="CF28" s="47">
        <f t="shared" si="6"/>
        <v>160072476</v>
      </c>
      <c r="CG28" s="47">
        <f t="shared" si="6"/>
        <v>7181868</v>
      </c>
      <c r="CH28" s="2"/>
      <c r="CI28" s="2"/>
      <c r="CJ28" s="2"/>
      <c r="CK28" s="2"/>
      <c r="CL28" s="2"/>
      <c r="CM28" s="2"/>
      <c r="CN28" s="48">
        <v>544</v>
      </c>
      <c r="CO28" s="47">
        <v>3481527</v>
      </c>
      <c r="CP28" s="47">
        <v>3119917</v>
      </c>
      <c r="CQ28" s="47">
        <v>0</v>
      </c>
      <c r="CR28" s="47">
        <v>361610</v>
      </c>
      <c r="CS28" s="47">
        <v>0</v>
      </c>
      <c r="CT28" s="47">
        <v>0</v>
      </c>
      <c r="CU28" s="47">
        <v>0</v>
      </c>
      <c r="CV28" s="47">
        <v>0</v>
      </c>
      <c r="CW28" s="47">
        <v>0</v>
      </c>
      <c r="CX28" s="47">
        <v>0</v>
      </c>
      <c r="CY28" s="47">
        <v>0</v>
      </c>
      <c r="CZ28" s="47">
        <v>0</v>
      </c>
      <c r="DA28" s="47">
        <v>0</v>
      </c>
      <c r="DB28" s="47">
        <v>0</v>
      </c>
      <c r="DC28" s="47">
        <v>0</v>
      </c>
      <c r="DD28" s="47">
        <v>0</v>
      </c>
      <c r="DE28" s="47">
        <v>0</v>
      </c>
      <c r="DF28" s="46">
        <f t="shared" si="7"/>
        <v>544</v>
      </c>
      <c r="DG28" s="47">
        <f t="shared" si="7"/>
        <v>3481527</v>
      </c>
      <c r="DH28" s="47">
        <f t="shared" si="7"/>
        <v>3119917</v>
      </c>
      <c r="DI28" s="47">
        <f t="shared" si="7"/>
        <v>0</v>
      </c>
      <c r="DJ28" s="47">
        <f t="shared" si="7"/>
        <v>361610</v>
      </c>
      <c r="DK28" s="47">
        <f t="shared" si="7"/>
        <v>0</v>
      </c>
      <c r="DL28" s="47">
        <f t="shared" si="8"/>
        <v>53072</v>
      </c>
      <c r="DM28" s="47">
        <f t="shared" si="8"/>
        <v>1949469764</v>
      </c>
      <c r="DN28" s="47">
        <f t="shared" si="8"/>
        <v>1712434223</v>
      </c>
      <c r="DO28" s="47">
        <f t="shared" si="8"/>
        <v>69419587</v>
      </c>
      <c r="DP28" s="47">
        <f t="shared" si="8"/>
        <v>160434086</v>
      </c>
      <c r="DQ28" s="47">
        <f t="shared" si="8"/>
        <v>7181868</v>
      </c>
      <c r="DR28" s="47">
        <v>1341</v>
      </c>
      <c r="DS28" s="47">
        <v>530</v>
      </c>
      <c r="DT28" s="47">
        <v>1871</v>
      </c>
      <c r="DU28" s="47">
        <v>269</v>
      </c>
      <c r="DV28" s="47">
        <v>117</v>
      </c>
      <c r="DX28" s="47">
        <v>544</v>
      </c>
      <c r="DY28" s="47">
        <v>3119917</v>
      </c>
      <c r="DZ28" s="47">
        <v>63</v>
      </c>
      <c r="EA28" s="47">
        <v>1607560</v>
      </c>
      <c r="EB28" s="47">
        <v>53</v>
      </c>
      <c r="EC28" s="47">
        <v>1809270</v>
      </c>
      <c r="ED28" s="47">
        <v>66</v>
      </c>
      <c r="EE28" s="47">
        <v>1801687</v>
      </c>
      <c r="EF28" s="47">
        <v>0</v>
      </c>
      <c r="EG28" s="47">
        <v>0</v>
      </c>
      <c r="EH28" s="47">
        <v>0</v>
      </c>
      <c r="EI28" s="47">
        <v>0</v>
      </c>
      <c r="EJ28" s="47">
        <v>0</v>
      </c>
      <c r="EK28" s="47">
        <v>0</v>
      </c>
      <c r="EL28" s="47">
        <v>0</v>
      </c>
      <c r="EM28" s="47">
        <v>0</v>
      </c>
      <c r="EN28" s="47">
        <f t="shared" si="9"/>
        <v>726</v>
      </c>
      <c r="EO28" s="47">
        <f t="shared" si="10"/>
        <v>8338434</v>
      </c>
      <c r="EQ28" s="47">
        <f t="shared" si="12"/>
        <v>53254</v>
      </c>
      <c r="ER28" s="47">
        <f t="shared" si="13"/>
        <v>1954326671</v>
      </c>
      <c r="ET28" s="16" t="s">
        <v>66</v>
      </c>
      <c r="EU28" s="37">
        <v>1937.4</v>
      </c>
      <c r="EW28" s="56">
        <f t="shared" si="14"/>
        <v>1008737</v>
      </c>
      <c r="EX28" s="44">
        <f t="shared" si="15"/>
        <v>26</v>
      </c>
      <c r="EY28" s="56">
        <f t="shared" si="16"/>
        <v>1148258550</v>
      </c>
      <c r="EZ28" s="56">
        <f t="shared" si="17"/>
        <v>453120620</v>
      </c>
      <c r="FA28" s="56">
        <f t="shared" si="11"/>
        <v>352947501</v>
      </c>
      <c r="FB28" s="56">
        <f t="shared" si="18"/>
        <v>592680</v>
      </c>
      <c r="FC28" s="56">
        <f t="shared" si="19"/>
        <v>22</v>
      </c>
      <c r="FD28" s="56">
        <f t="shared" si="20"/>
        <v>233881</v>
      </c>
      <c r="FE28" s="44">
        <f t="shared" si="21"/>
        <v>30</v>
      </c>
    </row>
    <row r="29" spans="1:161" s="44" customFormat="1" ht="15.9" customHeight="1" x14ac:dyDescent="0.2">
      <c r="A29" s="59" t="s">
        <v>24</v>
      </c>
      <c r="B29" s="46">
        <v>3057</v>
      </c>
      <c r="C29" s="47">
        <v>1835588920</v>
      </c>
      <c r="D29" s="47">
        <v>1630812760</v>
      </c>
      <c r="E29" s="47">
        <v>104657837</v>
      </c>
      <c r="F29" s="47">
        <v>96566551</v>
      </c>
      <c r="G29" s="47">
        <v>3551772</v>
      </c>
      <c r="H29" s="47">
        <v>48567</v>
      </c>
      <c r="I29" s="47">
        <v>730924350</v>
      </c>
      <c r="J29" s="47">
        <v>648695967</v>
      </c>
      <c r="K29" s="47">
        <v>15795183</v>
      </c>
      <c r="L29" s="47">
        <v>61615453</v>
      </c>
      <c r="M29" s="47">
        <v>4817747</v>
      </c>
      <c r="N29" s="47">
        <f t="shared" si="0"/>
        <v>51624</v>
      </c>
      <c r="O29" s="47">
        <f t="shared" si="0"/>
        <v>2566513270</v>
      </c>
      <c r="P29" s="47">
        <f t="shared" si="0"/>
        <v>2279508727</v>
      </c>
      <c r="Q29" s="47">
        <f t="shared" si="0"/>
        <v>120453020</v>
      </c>
      <c r="R29" s="47">
        <f t="shared" si="0"/>
        <v>158182004</v>
      </c>
      <c r="S29" s="47">
        <f t="shared" si="0"/>
        <v>8369519</v>
      </c>
      <c r="T29" s="46">
        <v>8</v>
      </c>
      <c r="U29" s="47">
        <v>3398580</v>
      </c>
      <c r="V29" s="47">
        <v>3037325</v>
      </c>
      <c r="W29" s="47">
        <v>174590</v>
      </c>
      <c r="X29" s="47">
        <v>186665</v>
      </c>
      <c r="Y29" s="47">
        <v>0</v>
      </c>
      <c r="Z29" s="47">
        <v>6525</v>
      </c>
      <c r="AA29" s="47">
        <v>89300100</v>
      </c>
      <c r="AB29" s="47">
        <v>79245830</v>
      </c>
      <c r="AC29" s="47">
        <v>14502</v>
      </c>
      <c r="AD29" s="47">
        <v>10037641</v>
      </c>
      <c r="AE29" s="47">
        <v>2127</v>
      </c>
      <c r="AF29" s="47">
        <f t="shared" si="1"/>
        <v>6533</v>
      </c>
      <c r="AG29" s="47">
        <f t="shared" si="1"/>
        <v>92698680</v>
      </c>
      <c r="AH29" s="47">
        <f t="shared" si="1"/>
        <v>82283155</v>
      </c>
      <c r="AI29" s="47">
        <f t="shared" si="1"/>
        <v>189092</v>
      </c>
      <c r="AJ29" s="47">
        <f t="shared" si="1"/>
        <v>10224306</v>
      </c>
      <c r="AK29" s="47">
        <f t="shared" si="1"/>
        <v>2127</v>
      </c>
      <c r="AL29" s="46">
        <f t="shared" si="2"/>
        <v>58157</v>
      </c>
      <c r="AM29" s="47">
        <f t="shared" si="2"/>
        <v>2659211950</v>
      </c>
      <c r="AN29" s="47">
        <f t="shared" si="2"/>
        <v>2361791882</v>
      </c>
      <c r="AO29" s="47">
        <f t="shared" si="2"/>
        <v>120642112</v>
      </c>
      <c r="AP29" s="47">
        <f t="shared" si="2"/>
        <v>168406310</v>
      </c>
      <c r="AQ29" s="47">
        <f t="shared" si="2"/>
        <v>8371646</v>
      </c>
      <c r="AR29" s="47">
        <v>38717</v>
      </c>
      <c r="AS29" s="47">
        <v>456358680</v>
      </c>
      <c r="AT29" s="47">
        <v>405573440</v>
      </c>
      <c r="AU29" s="47">
        <v>1639757</v>
      </c>
      <c r="AV29" s="47">
        <v>46414500</v>
      </c>
      <c r="AW29" s="47">
        <v>2730983</v>
      </c>
      <c r="AX29" s="47">
        <f t="shared" si="3"/>
        <v>96874</v>
      </c>
      <c r="AY29" s="47">
        <f t="shared" si="3"/>
        <v>3115570630</v>
      </c>
      <c r="AZ29" s="47">
        <f t="shared" si="3"/>
        <v>2767365322</v>
      </c>
      <c r="BA29" s="47">
        <f t="shared" si="3"/>
        <v>122281869</v>
      </c>
      <c r="BB29" s="47">
        <f t="shared" si="3"/>
        <v>214820810</v>
      </c>
      <c r="BC29" s="47">
        <f t="shared" si="3"/>
        <v>11102629</v>
      </c>
      <c r="BD29" s="46">
        <v>2979</v>
      </c>
      <c r="BE29" s="47">
        <v>95657699</v>
      </c>
      <c r="BF29" s="47">
        <v>44936869</v>
      </c>
      <c r="BG29" s="47">
        <v>0</v>
      </c>
      <c r="BH29" s="47">
        <v>50698750</v>
      </c>
      <c r="BI29" s="47">
        <v>22080</v>
      </c>
      <c r="BJ29" s="47">
        <v>8</v>
      </c>
      <c r="BK29" s="47">
        <v>136170</v>
      </c>
      <c r="BL29" s="47">
        <v>70200</v>
      </c>
      <c r="BM29" s="47">
        <v>0</v>
      </c>
      <c r="BN29" s="47">
        <v>65970</v>
      </c>
      <c r="BO29" s="47">
        <v>0</v>
      </c>
      <c r="BP29" s="47">
        <f t="shared" si="4"/>
        <v>2987</v>
      </c>
      <c r="BQ29" s="47">
        <f t="shared" si="4"/>
        <v>95793869</v>
      </c>
      <c r="BR29" s="47">
        <f t="shared" si="4"/>
        <v>45007069</v>
      </c>
      <c r="BS29" s="47">
        <f t="shared" si="4"/>
        <v>0</v>
      </c>
      <c r="BT29" s="47">
        <f t="shared" si="4"/>
        <v>50764720</v>
      </c>
      <c r="BU29" s="47">
        <f t="shared" si="4"/>
        <v>22080</v>
      </c>
      <c r="BV29" s="46">
        <v>116</v>
      </c>
      <c r="BW29" s="47">
        <v>18812760</v>
      </c>
      <c r="BX29" s="47">
        <v>16822888</v>
      </c>
      <c r="BY29" s="47">
        <v>728097</v>
      </c>
      <c r="BZ29" s="47">
        <v>748118</v>
      </c>
      <c r="CA29" s="47">
        <v>513657</v>
      </c>
      <c r="CB29" s="47">
        <f t="shared" si="5"/>
        <v>96990</v>
      </c>
      <c r="CC29" s="47">
        <f t="shared" si="6"/>
        <v>3230177259</v>
      </c>
      <c r="CD29" s="47">
        <f t="shared" si="6"/>
        <v>2829195279</v>
      </c>
      <c r="CE29" s="47">
        <f t="shared" si="6"/>
        <v>123009966</v>
      </c>
      <c r="CF29" s="47">
        <f t="shared" si="6"/>
        <v>266333648</v>
      </c>
      <c r="CG29" s="47">
        <f t="shared" si="6"/>
        <v>11638366</v>
      </c>
      <c r="CH29" s="2"/>
      <c r="CI29" s="2"/>
      <c r="CJ29" s="2"/>
      <c r="CK29" s="2"/>
      <c r="CL29" s="2"/>
      <c r="CM29" s="2"/>
      <c r="CN29" s="48">
        <v>564</v>
      </c>
      <c r="CO29" s="47">
        <v>4031358</v>
      </c>
      <c r="CP29" s="47">
        <v>3599333</v>
      </c>
      <c r="CQ29" s="47">
        <v>0</v>
      </c>
      <c r="CR29" s="47">
        <v>432025</v>
      </c>
      <c r="CS29" s="47">
        <v>0</v>
      </c>
      <c r="CT29" s="47">
        <v>0</v>
      </c>
      <c r="CU29" s="47">
        <v>0</v>
      </c>
      <c r="CV29" s="47">
        <v>0</v>
      </c>
      <c r="CW29" s="47">
        <v>0</v>
      </c>
      <c r="CX29" s="47">
        <v>0</v>
      </c>
      <c r="CY29" s="47">
        <v>0</v>
      </c>
      <c r="CZ29" s="47">
        <v>0</v>
      </c>
      <c r="DA29" s="47">
        <v>0</v>
      </c>
      <c r="DB29" s="47">
        <v>0</v>
      </c>
      <c r="DC29" s="47">
        <v>0</v>
      </c>
      <c r="DD29" s="47">
        <v>0</v>
      </c>
      <c r="DE29" s="47">
        <v>0</v>
      </c>
      <c r="DF29" s="46">
        <f t="shared" si="7"/>
        <v>564</v>
      </c>
      <c r="DG29" s="47">
        <f t="shared" si="7"/>
        <v>4031358</v>
      </c>
      <c r="DH29" s="47">
        <f t="shared" si="7"/>
        <v>3599333</v>
      </c>
      <c r="DI29" s="47">
        <f t="shared" si="7"/>
        <v>0</v>
      </c>
      <c r="DJ29" s="47">
        <f t="shared" si="7"/>
        <v>432025</v>
      </c>
      <c r="DK29" s="47">
        <f t="shared" si="7"/>
        <v>0</v>
      </c>
      <c r="DL29" s="47">
        <f t="shared" si="8"/>
        <v>97554</v>
      </c>
      <c r="DM29" s="47">
        <f t="shared" si="8"/>
        <v>3234208617</v>
      </c>
      <c r="DN29" s="47">
        <f t="shared" si="8"/>
        <v>2832794612</v>
      </c>
      <c r="DO29" s="47">
        <f t="shared" si="8"/>
        <v>123009966</v>
      </c>
      <c r="DP29" s="47">
        <f t="shared" si="8"/>
        <v>266765673</v>
      </c>
      <c r="DQ29" s="47">
        <f t="shared" si="8"/>
        <v>11638366</v>
      </c>
      <c r="DR29" s="47">
        <v>1987</v>
      </c>
      <c r="DS29" s="47">
        <v>956</v>
      </c>
      <c r="DT29" s="47">
        <v>2943</v>
      </c>
      <c r="DU29" s="47">
        <v>462</v>
      </c>
      <c r="DV29" s="47">
        <v>234</v>
      </c>
      <c r="DX29" s="47">
        <v>564</v>
      </c>
      <c r="DY29" s="47">
        <v>3599333</v>
      </c>
      <c r="DZ29" s="47">
        <v>182</v>
      </c>
      <c r="EA29" s="47">
        <v>5489910</v>
      </c>
      <c r="EB29" s="47">
        <v>182</v>
      </c>
      <c r="EC29" s="47">
        <v>6325515</v>
      </c>
      <c r="ED29" s="47">
        <v>135</v>
      </c>
      <c r="EE29" s="47">
        <v>3688392</v>
      </c>
      <c r="EF29" s="47">
        <v>1</v>
      </c>
      <c r="EG29" s="47">
        <v>43120</v>
      </c>
      <c r="EH29" s="47">
        <v>0</v>
      </c>
      <c r="EI29" s="47">
        <v>0</v>
      </c>
      <c r="EJ29" s="47">
        <v>0</v>
      </c>
      <c r="EK29" s="47">
        <v>0</v>
      </c>
      <c r="EL29" s="47">
        <v>0</v>
      </c>
      <c r="EM29" s="47">
        <v>0</v>
      </c>
      <c r="EN29" s="47">
        <f t="shared" si="9"/>
        <v>1064</v>
      </c>
      <c r="EO29" s="47">
        <f t="shared" si="10"/>
        <v>19146270</v>
      </c>
      <c r="EQ29" s="47">
        <f t="shared" si="12"/>
        <v>98054</v>
      </c>
      <c r="ER29" s="47">
        <f t="shared" si="13"/>
        <v>3249323529</v>
      </c>
      <c r="ET29" s="16" t="s">
        <v>67</v>
      </c>
      <c r="EU29" s="37">
        <v>3150.9</v>
      </c>
      <c r="EW29" s="56">
        <f t="shared" si="14"/>
        <v>1031237</v>
      </c>
      <c r="EX29" s="44">
        <f t="shared" si="15"/>
        <v>20</v>
      </c>
      <c r="EY29" s="56">
        <f t="shared" si="16"/>
        <v>1838987500</v>
      </c>
      <c r="EZ29" s="56">
        <f t="shared" si="17"/>
        <v>820224450</v>
      </c>
      <c r="FA29" s="56">
        <f t="shared" si="11"/>
        <v>590111579</v>
      </c>
      <c r="FB29" s="56">
        <f t="shared" si="18"/>
        <v>583639</v>
      </c>
      <c r="FC29" s="56">
        <f t="shared" si="19"/>
        <v>26</v>
      </c>
      <c r="FD29" s="56">
        <f t="shared" si="20"/>
        <v>260314</v>
      </c>
      <c r="FE29" s="44">
        <f t="shared" si="21"/>
        <v>17</v>
      </c>
    </row>
    <row r="30" spans="1:161" s="44" customFormat="1" ht="15.9" customHeight="1" x14ac:dyDescent="0.2">
      <c r="A30" s="59" t="s">
        <v>125</v>
      </c>
      <c r="B30" s="46">
        <v>1881</v>
      </c>
      <c r="C30" s="47">
        <v>1141521820</v>
      </c>
      <c r="D30" s="47">
        <v>1021685408</v>
      </c>
      <c r="E30" s="47">
        <v>62979948</v>
      </c>
      <c r="F30" s="47">
        <v>51722452</v>
      </c>
      <c r="G30" s="47">
        <v>5134012</v>
      </c>
      <c r="H30" s="47">
        <v>23681</v>
      </c>
      <c r="I30" s="47">
        <v>403633150</v>
      </c>
      <c r="J30" s="47">
        <v>358699308</v>
      </c>
      <c r="K30" s="47">
        <v>10124745</v>
      </c>
      <c r="L30" s="47">
        <v>32482910</v>
      </c>
      <c r="M30" s="47">
        <v>2325437</v>
      </c>
      <c r="N30" s="47">
        <f t="shared" si="0"/>
        <v>25562</v>
      </c>
      <c r="O30" s="47">
        <f t="shared" si="0"/>
        <v>1545154970</v>
      </c>
      <c r="P30" s="47">
        <f t="shared" si="0"/>
        <v>1380384716</v>
      </c>
      <c r="Q30" s="47">
        <f t="shared" si="0"/>
        <v>73104693</v>
      </c>
      <c r="R30" s="47">
        <f t="shared" si="0"/>
        <v>84205362</v>
      </c>
      <c r="S30" s="47">
        <f t="shared" si="0"/>
        <v>7459449</v>
      </c>
      <c r="T30" s="46">
        <v>1</v>
      </c>
      <c r="U30" s="47">
        <v>83480</v>
      </c>
      <c r="V30" s="47">
        <v>74832</v>
      </c>
      <c r="W30" s="47">
        <v>0</v>
      </c>
      <c r="X30" s="47">
        <v>8873</v>
      </c>
      <c r="Y30" s="47">
        <v>-225</v>
      </c>
      <c r="Z30" s="47">
        <v>3023</v>
      </c>
      <c r="AA30" s="47">
        <v>43719340</v>
      </c>
      <c r="AB30" s="47">
        <v>38796188</v>
      </c>
      <c r="AC30" s="47">
        <v>12116</v>
      </c>
      <c r="AD30" s="47">
        <v>4908984</v>
      </c>
      <c r="AE30" s="47">
        <v>2052</v>
      </c>
      <c r="AF30" s="47">
        <f t="shared" si="1"/>
        <v>3024</v>
      </c>
      <c r="AG30" s="47">
        <f t="shared" si="1"/>
        <v>43802820</v>
      </c>
      <c r="AH30" s="47">
        <f t="shared" si="1"/>
        <v>38871020</v>
      </c>
      <c r="AI30" s="47">
        <f t="shared" si="1"/>
        <v>12116</v>
      </c>
      <c r="AJ30" s="47">
        <f t="shared" si="1"/>
        <v>4917857</v>
      </c>
      <c r="AK30" s="47">
        <f t="shared" si="1"/>
        <v>1827</v>
      </c>
      <c r="AL30" s="46">
        <f t="shared" si="2"/>
        <v>28586</v>
      </c>
      <c r="AM30" s="47">
        <f t="shared" si="2"/>
        <v>1588957790</v>
      </c>
      <c r="AN30" s="47">
        <f t="shared" si="2"/>
        <v>1419255736</v>
      </c>
      <c r="AO30" s="47">
        <f t="shared" si="2"/>
        <v>73116809</v>
      </c>
      <c r="AP30" s="47">
        <f t="shared" si="2"/>
        <v>89123219</v>
      </c>
      <c r="AQ30" s="47">
        <f t="shared" si="2"/>
        <v>7461276</v>
      </c>
      <c r="AR30" s="47">
        <v>18038</v>
      </c>
      <c r="AS30" s="47">
        <v>242023150</v>
      </c>
      <c r="AT30" s="47">
        <v>215536792</v>
      </c>
      <c r="AU30" s="47">
        <v>563783</v>
      </c>
      <c r="AV30" s="47">
        <v>24730181</v>
      </c>
      <c r="AW30" s="47">
        <v>1192394</v>
      </c>
      <c r="AX30" s="47">
        <f t="shared" si="3"/>
        <v>46624</v>
      </c>
      <c r="AY30" s="47">
        <f t="shared" si="3"/>
        <v>1830980940</v>
      </c>
      <c r="AZ30" s="47">
        <f t="shared" si="3"/>
        <v>1634792528</v>
      </c>
      <c r="BA30" s="47">
        <f t="shared" si="3"/>
        <v>73680592</v>
      </c>
      <c r="BB30" s="47">
        <f t="shared" si="3"/>
        <v>113853400</v>
      </c>
      <c r="BC30" s="47">
        <f t="shared" si="3"/>
        <v>8653670</v>
      </c>
      <c r="BD30" s="46">
        <v>1826</v>
      </c>
      <c r="BE30" s="47">
        <v>59807198</v>
      </c>
      <c r="BF30" s="47">
        <v>30018818</v>
      </c>
      <c r="BG30" s="47">
        <v>0</v>
      </c>
      <c r="BH30" s="47">
        <v>29673490</v>
      </c>
      <c r="BI30" s="47">
        <v>114890</v>
      </c>
      <c r="BJ30" s="47">
        <v>1</v>
      </c>
      <c r="BK30" s="47">
        <v>1380</v>
      </c>
      <c r="BL30" s="47">
        <v>960</v>
      </c>
      <c r="BM30" s="47">
        <v>0</v>
      </c>
      <c r="BN30" s="47">
        <v>420</v>
      </c>
      <c r="BO30" s="47">
        <v>0</v>
      </c>
      <c r="BP30" s="47">
        <f t="shared" si="4"/>
        <v>1827</v>
      </c>
      <c r="BQ30" s="47">
        <f t="shared" si="4"/>
        <v>59808578</v>
      </c>
      <c r="BR30" s="47">
        <f t="shared" si="4"/>
        <v>30019778</v>
      </c>
      <c r="BS30" s="47">
        <f t="shared" si="4"/>
        <v>0</v>
      </c>
      <c r="BT30" s="47">
        <f t="shared" si="4"/>
        <v>29673910</v>
      </c>
      <c r="BU30" s="47">
        <f t="shared" si="4"/>
        <v>114890</v>
      </c>
      <c r="BV30" s="46">
        <v>66</v>
      </c>
      <c r="BW30" s="47">
        <v>5528700</v>
      </c>
      <c r="BX30" s="47">
        <v>4944800</v>
      </c>
      <c r="BY30" s="47">
        <v>140821</v>
      </c>
      <c r="BZ30" s="47">
        <v>204382</v>
      </c>
      <c r="CA30" s="47">
        <v>238697</v>
      </c>
      <c r="CB30" s="47">
        <f t="shared" si="5"/>
        <v>46690</v>
      </c>
      <c r="CC30" s="47">
        <f t="shared" si="6"/>
        <v>1896318218</v>
      </c>
      <c r="CD30" s="47">
        <f t="shared" si="6"/>
        <v>1669757106</v>
      </c>
      <c r="CE30" s="47">
        <f t="shared" si="6"/>
        <v>73821413</v>
      </c>
      <c r="CF30" s="47">
        <f t="shared" si="6"/>
        <v>143731692</v>
      </c>
      <c r="CG30" s="47">
        <f t="shared" si="6"/>
        <v>9007257</v>
      </c>
      <c r="CH30" s="2"/>
      <c r="CI30" s="2"/>
      <c r="CJ30" s="2"/>
      <c r="CK30" s="2"/>
      <c r="CL30" s="2"/>
      <c r="CM30" s="2"/>
      <c r="CN30" s="48">
        <v>402</v>
      </c>
      <c r="CO30" s="47">
        <v>2219777</v>
      </c>
      <c r="CP30" s="47">
        <v>1975360</v>
      </c>
      <c r="CQ30" s="47">
        <v>0</v>
      </c>
      <c r="CR30" s="47">
        <v>244417</v>
      </c>
      <c r="CS30" s="47">
        <v>0</v>
      </c>
      <c r="CT30" s="47">
        <v>0</v>
      </c>
      <c r="CU30" s="47">
        <v>0</v>
      </c>
      <c r="CV30" s="47">
        <v>0</v>
      </c>
      <c r="CW30" s="47">
        <v>0</v>
      </c>
      <c r="CX30" s="47">
        <v>0</v>
      </c>
      <c r="CY30" s="47">
        <v>0</v>
      </c>
      <c r="CZ30" s="47">
        <v>0</v>
      </c>
      <c r="DA30" s="47">
        <v>0</v>
      </c>
      <c r="DB30" s="47">
        <v>0</v>
      </c>
      <c r="DC30" s="47">
        <v>0</v>
      </c>
      <c r="DD30" s="47">
        <v>0</v>
      </c>
      <c r="DE30" s="47">
        <v>0</v>
      </c>
      <c r="DF30" s="46">
        <f t="shared" si="7"/>
        <v>402</v>
      </c>
      <c r="DG30" s="47">
        <f t="shared" si="7"/>
        <v>2219777</v>
      </c>
      <c r="DH30" s="47">
        <f t="shared" si="7"/>
        <v>1975360</v>
      </c>
      <c r="DI30" s="47">
        <f t="shared" si="7"/>
        <v>0</v>
      </c>
      <c r="DJ30" s="47">
        <f t="shared" si="7"/>
        <v>244417</v>
      </c>
      <c r="DK30" s="47">
        <f t="shared" si="7"/>
        <v>0</v>
      </c>
      <c r="DL30" s="47">
        <f t="shared" si="8"/>
        <v>47092</v>
      </c>
      <c r="DM30" s="47">
        <f t="shared" si="8"/>
        <v>1898537995</v>
      </c>
      <c r="DN30" s="47">
        <f t="shared" si="8"/>
        <v>1671732466</v>
      </c>
      <c r="DO30" s="47">
        <f t="shared" si="8"/>
        <v>73821413</v>
      </c>
      <c r="DP30" s="47">
        <f t="shared" si="8"/>
        <v>143976109</v>
      </c>
      <c r="DQ30" s="47">
        <f t="shared" si="8"/>
        <v>9007257</v>
      </c>
      <c r="DR30" s="47">
        <v>1276</v>
      </c>
      <c r="DS30" s="47">
        <v>457</v>
      </c>
      <c r="DT30" s="47">
        <v>1733</v>
      </c>
      <c r="DU30" s="47">
        <v>282</v>
      </c>
      <c r="DV30" s="47">
        <v>135</v>
      </c>
      <c r="DX30" s="47">
        <v>402</v>
      </c>
      <c r="DY30" s="47">
        <v>1975360</v>
      </c>
      <c r="DZ30" s="47">
        <v>32</v>
      </c>
      <c r="EA30" s="47">
        <v>445790</v>
      </c>
      <c r="EB30" s="47">
        <v>87</v>
      </c>
      <c r="EC30" s="47">
        <v>2774130</v>
      </c>
      <c r="ED30" s="47">
        <v>72</v>
      </c>
      <c r="EE30" s="47">
        <v>1898283</v>
      </c>
      <c r="EF30" s="47">
        <v>0</v>
      </c>
      <c r="EG30" s="47">
        <v>0</v>
      </c>
      <c r="EH30" s="47">
        <v>0</v>
      </c>
      <c r="EI30" s="47">
        <v>0</v>
      </c>
      <c r="EJ30" s="47">
        <v>0</v>
      </c>
      <c r="EK30" s="47">
        <v>0</v>
      </c>
      <c r="EL30" s="47">
        <v>0</v>
      </c>
      <c r="EM30" s="47">
        <v>0</v>
      </c>
      <c r="EN30" s="47">
        <f t="shared" si="9"/>
        <v>593</v>
      </c>
      <c r="EO30" s="47">
        <f t="shared" si="10"/>
        <v>7093563</v>
      </c>
      <c r="EQ30" s="47">
        <f t="shared" si="12"/>
        <v>47283</v>
      </c>
      <c r="ER30" s="47">
        <f t="shared" si="13"/>
        <v>1903411781</v>
      </c>
      <c r="ET30" s="16" t="s">
        <v>68</v>
      </c>
      <c r="EU30" s="37">
        <v>1710.2</v>
      </c>
      <c r="EW30" s="56">
        <f t="shared" si="14"/>
        <v>1112976</v>
      </c>
      <c r="EX30" s="44">
        <f t="shared" si="15"/>
        <v>6</v>
      </c>
      <c r="EY30" s="56">
        <f t="shared" si="16"/>
        <v>1141605300</v>
      </c>
      <c r="EZ30" s="56">
        <f t="shared" si="17"/>
        <v>447352490</v>
      </c>
      <c r="FA30" s="56">
        <f t="shared" si="11"/>
        <v>314453991</v>
      </c>
      <c r="FB30" s="56">
        <f t="shared" si="18"/>
        <v>667527</v>
      </c>
      <c r="FC30" s="56">
        <f t="shared" si="19"/>
        <v>11</v>
      </c>
      <c r="FD30" s="56">
        <f t="shared" si="20"/>
        <v>261579</v>
      </c>
      <c r="FE30" s="44">
        <f t="shared" si="21"/>
        <v>16</v>
      </c>
    </row>
    <row r="31" spans="1:161" s="44" customFormat="1" ht="15.9" customHeight="1" x14ac:dyDescent="0.2">
      <c r="A31" s="59" t="s">
        <v>18</v>
      </c>
      <c r="B31" s="46">
        <v>3235</v>
      </c>
      <c r="C31" s="47">
        <v>1872426080</v>
      </c>
      <c r="D31" s="47">
        <v>1661837446</v>
      </c>
      <c r="E31" s="47">
        <v>111058628</v>
      </c>
      <c r="F31" s="47">
        <v>92539634</v>
      </c>
      <c r="G31" s="47">
        <v>6990372</v>
      </c>
      <c r="H31" s="47">
        <v>46492</v>
      </c>
      <c r="I31" s="47">
        <v>762234530</v>
      </c>
      <c r="J31" s="47">
        <v>670932958</v>
      </c>
      <c r="K31" s="47">
        <v>17423212</v>
      </c>
      <c r="L31" s="47">
        <v>67796117</v>
      </c>
      <c r="M31" s="47">
        <v>6082243</v>
      </c>
      <c r="N31" s="47">
        <f t="shared" si="0"/>
        <v>49727</v>
      </c>
      <c r="O31" s="47">
        <f t="shared" si="0"/>
        <v>2634660610</v>
      </c>
      <c r="P31" s="47">
        <f t="shared" si="0"/>
        <v>2332770404</v>
      </c>
      <c r="Q31" s="47">
        <f t="shared" si="0"/>
        <v>128481840</v>
      </c>
      <c r="R31" s="47">
        <f t="shared" si="0"/>
        <v>160335751</v>
      </c>
      <c r="S31" s="47">
        <f t="shared" si="0"/>
        <v>13072615</v>
      </c>
      <c r="T31" s="46">
        <v>5</v>
      </c>
      <c r="U31" s="47">
        <v>1218140</v>
      </c>
      <c r="V31" s="47">
        <v>956536</v>
      </c>
      <c r="W31" s="47">
        <v>106482</v>
      </c>
      <c r="X31" s="47">
        <v>155122</v>
      </c>
      <c r="Y31" s="47">
        <v>0</v>
      </c>
      <c r="Z31" s="47">
        <v>5530</v>
      </c>
      <c r="AA31" s="47">
        <v>81483690</v>
      </c>
      <c r="AB31" s="47">
        <v>71510857</v>
      </c>
      <c r="AC31" s="47">
        <v>234737</v>
      </c>
      <c r="AD31" s="47">
        <v>9738096</v>
      </c>
      <c r="AE31" s="47">
        <v>0</v>
      </c>
      <c r="AF31" s="47">
        <f t="shared" si="1"/>
        <v>5535</v>
      </c>
      <c r="AG31" s="47">
        <f t="shared" si="1"/>
        <v>82701830</v>
      </c>
      <c r="AH31" s="47">
        <f t="shared" si="1"/>
        <v>72467393</v>
      </c>
      <c r="AI31" s="47">
        <f t="shared" si="1"/>
        <v>341219</v>
      </c>
      <c r="AJ31" s="47">
        <f t="shared" si="1"/>
        <v>9893218</v>
      </c>
      <c r="AK31" s="47">
        <f t="shared" si="1"/>
        <v>0</v>
      </c>
      <c r="AL31" s="46">
        <f t="shared" si="2"/>
        <v>55262</v>
      </c>
      <c r="AM31" s="47">
        <f t="shared" si="2"/>
        <v>2717362440</v>
      </c>
      <c r="AN31" s="47">
        <f t="shared" si="2"/>
        <v>2405237797</v>
      </c>
      <c r="AO31" s="47">
        <f t="shared" si="2"/>
        <v>128823059</v>
      </c>
      <c r="AP31" s="47">
        <f t="shared" si="2"/>
        <v>170228969</v>
      </c>
      <c r="AQ31" s="47">
        <f t="shared" si="2"/>
        <v>13072615</v>
      </c>
      <c r="AR31" s="47">
        <v>32579</v>
      </c>
      <c r="AS31" s="47">
        <v>418894650</v>
      </c>
      <c r="AT31" s="47">
        <v>368274261</v>
      </c>
      <c r="AU31" s="47">
        <v>1523746</v>
      </c>
      <c r="AV31" s="47">
        <v>47318789</v>
      </c>
      <c r="AW31" s="47">
        <v>1777854</v>
      </c>
      <c r="AX31" s="47">
        <f t="shared" si="3"/>
        <v>87841</v>
      </c>
      <c r="AY31" s="47">
        <f t="shared" si="3"/>
        <v>3136257090</v>
      </c>
      <c r="AZ31" s="47">
        <f t="shared" si="3"/>
        <v>2773512058</v>
      </c>
      <c r="BA31" s="47">
        <f t="shared" si="3"/>
        <v>130346805</v>
      </c>
      <c r="BB31" s="47">
        <f t="shared" si="3"/>
        <v>217547758</v>
      </c>
      <c r="BC31" s="47">
        <f t="shared" si="3"/>
        <v>14850469</v>
      </c>
      <c r="BD31" s="46">
        <v>3129</v>
      </c>
      <c r="BE31" s="47">
        <v>108558948</v>
      </c>
      <c r="BF31" s="47">
        <v>60249718</v>
      </c>
      <c r="BG31" s="47">
        <v>0</v>
      </c>
      <c r="BH31" s="47">
        <v>48211250</v>
      </c>
      <c r="BI31" s="47">
        <v>97980</v>
      </c>
      <c r="BJ31" s="47">
        <v>5</v>
      </c>
      <c r="BK31" s="47">
        <v>30642</v>
      </c>
      <c r="BL31" s="47">
        <v>9482</v>
      </c>
      <c r="BM31" s="47">
        <v>0</v>
      </c>
      <c r="BN31" s="47">
        <v>21160</v>
      </c>
      <c r="BO31" s="47">
        <v>0</v>
      </c>
      <c r="BP31" s="47">
        <f t="shared" si="4"/>
        <v>3134</v>
      </c>
      <c r="BQ31" s="47">
        <f t="shared" si="4"/>
        <v>108589590</v>
      </c>
      <c r="BR31" s="47">
        <f t="shared" si="4"/>
        <v>60259200</v>
      </c>
      <c r="BS31" s="47">
        <f t="shared" si="4"/>
        <v>0</v>
      </c>
      <c r="BT31" s="47">
        <f t="shared" si="4"/>
        <v>48232410</v>
      </c>
      <c r="BU31" s="47">
        <f t="shared" si="4"/>
        <v>97980</v>
      </c>
      <c r="BV31" s="46">
        <v>107</v>
      </c>
      <c r="BW31" s="47">
        <v>13275840</v>
      </c>
      <c r="BX31" s="47">
        <v>11928532</v>
      </c>
      <c r="BY31" s="47">
        <v>449875</v>
      </c>
      <c r="BZ31" s="47">
        <v>804984</v>
      </c>
      <c r="CA31" s="47">
        <v>92449</v>
      </c>
      <c r="CB31" s="47">
        <f t="shared" si="5"/>
        <v>87948</v>
      </c>
      <c r="CC31" s="47">
        <f t="shared" si="6"/>
        <v>3258122520</v>
      </c>
      <c r="CD31" s="47">
        <f t="shared" si="6"/>
        <v>2845699790</v>
      </c>
      <c r="CE31" s="47">
        <f t="shared" si="6"/>
        <v>130796680</v>
      </c>
      <c r="CF31" s="47">
        <f t="shared" si="6"/>
        <v>266585152</v>
      </c>
      <c r="CG31" s="47">
        <f t="shared" si="6"/>
        <v>15040898</v>
      </c>
      <c r="CH31" s="2"/>
      <c r="CI31" s="2"/>
      <c r="CJ31" s="2"/>
      <c r="CK31" s="2"/>
      <c r="CL31" s="2"/>
      <c r="CM31" s="2"/>
      <c r="CN31" s="48">
        <v>503</v>
      </c>
      <c r="CO31" s="47">
        <v>3684702</v>
      </c>
      <c r="CP31" s="47">
        <v>3208980</v>
      </c>
      <c r="CQ31" s="47">
        <v>0</v>
      </c>
      <c r="CR31" s="47">
        <v>475722</v>
      </c>
      <c r="CS31" s="47">
        <v>0</v>
      </c>
      <c r="CT31" s="47">
        <v>0</v>
      </c>
      <c r="CU31" s="47">
        <v>0</v>
      </c>
      <c r="CV31" s="47">
        <v>0</v>
      </c>
      <c r="CW31" s="47">
        <v>0</v>
      </c>
      <c r="CX31" s="47">
        <v>0</v>
      </c>
      <c r="CY31" s="47">
        <v>0</v>
      </c>
      <c r="CZ31" s="47">
        <v>0</v>
      </c>
      <c r="DA31" s="47">
        <v>0</v>
      </c>
      <c r="DB31" s="47">
        <v>0</v>
      </c>
      <c r="DC31" s="47">
        <v>0</v>
      </c>
      <c r="DD31" s="47">
        <v>0</v>
      </c>
      <c r="DE31" s="47">
        <v>0</v>
      </c>
      <c r="DF31" s="46">
        <f t="shared" si="7"/>
        <v>503</v>
      </c>
      <c r="DG31" s="47">
        <f t="shared" si="7"/>
        <v>3684702</v>
      </c>
      <c r="DH31" s="47">
        <f t="shared" si="7"/>
        <v>3208980</v>
      </c>
      <c r="DI31" s="47">
        <f t="shared" si="7"/>
        <v>0</v>
      </c>
      <c r="DJ31" s="47">
        <f t="shared" si="7"/>
        <v>475722</v>
      </c>
      <c r="DK31" s="47">
        <f t="shared" si="7"/>
        <v>0</v>
      </c>
      <c r="DL31" s="47">
        <f t="shared" si="8"/>
        <v>88451</v>
      </c>
      <c r="DM31" s="47">
        <f t="shared" si="8"/>
        <v>3261807222</v>
      </c>
      <c r="DN31" s="47">
        <f t="shared" si="8"/>
        <v>2848908770</v>
      </c>
      <c r="DO31" s="47">
        <f t="shared" si="8"/>
        <v>130796680</v>
      </c>
      <c r="DP31" s="47">
        <f t="shared" si="8"/>
        <v>267060874</v>
      </c>
      <c r="DQ31" s="47">
        <f t="shared" si="8"/>
        <v>15040898</v>
      </c>
      <c r="DR31" s="47">
        <v>2067</v>
      </c>
      <c r="DS31" s="47">
        <v>854</v>
      </c>
      <c r="DT31" s="47">
        <v>2921</v>
      </c>
      <c r="DU31" s="47">
        <v>417</v>
      </c>
      <c r="DV31" s="47">
        <v>181</v>
      </c>
      <c r="DX31" s="47">
        <v>503</v>
      </c>
      <c r="DY31" s="47">
        <v>3208980</v>
      </c>
      <c r="DZ31" s="47">
        <v>95</v>
      </c>
      <c r="EA31" s="47">
        <v>1640500</v>
      </c>
      <c r="EB31" s="47">
        <v>146</v>
      </c>
      <c r="EC31" s="47">
        <v>4931920</v>
      </c>
      <c r="ED31" s="47">
        <v>90</v>
      </c>
      <c r="EE31" s="47">
        <v>2762879</v>
      </c>
      <c r="EF31" s="47">
        <v>0</v>
      </c>
      <c r="EG31" s="47">
        <v>0</v>
      </c>
      <c r="EH31" s="47">
        <v>0</v>
      </c>
      <c r="EI31" s="47">
        <v>0</v>
      </c>
      <c r="EJ31" s="47">
        <v>0</v>
      </c>
      <c r="EK31" s="47">
        <v>0</v>
      </c>
      <c r="EL31" s="47">
        <v>0</v>
      </c>
      <c r="EM31" s="47">
        <v>0</v>
      </c>
      <c r="EN31" s="47">
        <f t="shared" si="9"/>
        <v>834</v>
      </c>
      <c r="EO31" s="47">
        <f t="shared" si="10"/>
        <v>12544279</v>
      </c>
      <c r="EQ31" s="47">
        <f t="shared" si="12"/>
        <v>88782</v>
      </c>
      <c r="ER31" s="47">
        <f t="shared" si="13"/>
        <v>3270666799</v>
      </c>
      <c r="ET31" s="16" t="s">
        <v>69</v>
      </c>
      <c r="EU31" s="37">
        <v>3201.3</v>
      </c>
      <c r="EW31" s="56">
        <f t="shared" si="14"/>
        <v>1021668</v>
      </c>
      <c r="EX31" s="44">
        <f t="shared" si="15"/>
        <v>23</v>
      </c>
      <c r="EY31" s="56">
        <f t="shared" si="16"/>
        <v>1873644220</v>
      </c>
      <c r="EZ31" s="56">
        <f t="shared" si="17"/>
        <v>843718220</v>
      </c>
      <c r="FA31" s="56">
        <f t="shared" si="11"/>
        <v>553304359</v>
      </c>
      <c r="FB31" s="56">
        <f t="shared" si="18"/>
        <v>585276</v>
      </c>
      <c r="FC31" s="56">
        <f t="shared" si="19"/>
        <v>25</v>
      </c>
      <c r="FD31" s="56">
        <f t="shared" si="20"/>
        <v>263555</v>
      </c>
      <c r="FE31" s="44">
        <f t="shared" si="21"/>
        <v>14</v>
      </c>
    </row>
    <row r="32" spans="1:161" s="44" customFormat="1" ht="15.9" customHeight="1" x14ac:dyDescent="0.2">
      <c r="A32" s="59" t="s">
        <v>38</v>
      </c>
      <c r="B32" s="46">
        <v>73</v>
      </c>
      <c r="C32" s="47">
        <v>66362550</v>
      </c>
      <c r="D32" s="47">
        <v>59672058</v>
      </c>
      <c r="E32" s="47">
        <v>4980766</v>
      </c>
      <c r="F32" s="47">
        <v>1602026</v>
      </c>
      <c r="G32" s="47">
        <v>107700</v>
      </c>
      <c r="H32" s="47">
        <v>1087</v>
      </c>
      <c r="I32" s="47">
        <v>15300460</v>
      </c>
      <c r="J32" s="47">
        <v>13731458</v>
      </c>
      <c r="K32" s="47">
        <v>86044</v>
      </c>
      <c r="L32" s="47">
        <v>1483123</v>
      </c>
      <c r="M32" s="47">
        <v>-165</v>
      </c>
      <c r="N32" s="47">
        <f t="shared" si="0"/>
        <v>1160</v>
      </c>
      <c r="O32" s="47">
        <f t="shared" si="0"/>
        <v>81663010</v>
      </c>
      <c r="P32" s="47">
        <f t="shared" si="0"/>
        <v>73403516</v>
      </c>
      <c r="Q32" s="47">
        <f t="shared" si="0"/>
        <v>5066810</v>
      </c>
      <c r="R32" s="47">
        <f t="shared" si="0"/>
        <v>3085149</v>
      </c>
      <c r="S32" s="47">
        <f t="shared" si="0"/>
        <v>107535</v>
      </c>
      <c r="T32" s="46">
        <v>1</v>
      </c>
      <c r="U32" s="47">
        <v>193500</v>
      </c>
      <c r="V32" s="47">
        <v>174150</v>
      </c>
      <c r="W32" s="47">
        <v>4350</v>
      </c>
      <c r="X32" s="47">
        <v>15000</v>
      </c>
      <c r="Y32" s="47">
        <v>0</v>
      </c>
      <c r="Z32" s="47">
        <v>76</v>
      </c>
      <c r="AA32" s="47">
        <v>1342880</v>
      </c>
      <c r="AB32" s="47">
        <v>1208592</v>
      </c>
      <c r="AC32" s="47">
        <v>0</v>
      </c>
      <c r="AD32" s="47">
        <v>134288</v>
      </c>
      <c r="AE32" s="47">
        <v>0</v>
      </c>
      <c r="AF32" s="47">
        <f t="shared" si="1"/>
        <v>77</v>
      </c>
      <c r="AG32" s="47">
        <f t="shared" si="1"/>
        <v>1536380</v>
      </c>
      <c r="AH32" s="47">
        <f t="shared" si="1"/>
        <v>1382742</v>
      </c>
      <c r="AI32" s="47">
        <f t="shared" si="1"/>
        <v>4350</v>
      </c>
      <c r="AJ32" s="47">
        <f t="shared" si="1"/>
        <v>149288</v>
      </c>
      <c r="AK32" s="47">
        <f t="shared" si="1"/>
        <v>0</v>
      </c>
      <c r="AL32" s="46">
        <f t="shared" si="2"/>
        <v>1237</v>
      </c>
      <c r="AM32" s="47">
        <f t="shared" si="2"/>
        <v>83199390</v>
      </c>
      <c r="AN32" s="47">
        <f t="shared" si="2"/>
        <v>74786258</v>
      </c>
      <c r="AO32" s="47">
        <f t="shared" si="2"/>
        <v>5071160</v>
      </c>
      <c r="AP32" s="47">
        <f t="shared" si="2"/>
        <v>3234437</v>
      </c>
      <c r="AQ32" s="47">
        <f t="shared" si="2"/>
        <v>107535</v>
      </c>
      <c r="AR32" s="47">
        <v>365</v>
      </c>
      <c r="AS32" s="47">
        <v>4436380</v>
      </c>
      <c r="AT32" s="47">
        <v>3948996</v>
      </c>
      <c r="AU32" s="47">
        <v>1249</v>
      </c>
      <c r="AV32" s="47">
        <v>486135</v>
      </c>
      <c r="AW32" s="47">
        <v>0</v>
      </c>
      <c r="AX32" s="47">
        <f t="shared" si="3"/>
        <v>1602</v>
      </c>
      <c r="AY32" s="47">
        <f t="shared" si="3"/>
        <v>87635770</v>
      </c>
      <c r="AZ32" s="47">
        <f t="shared" si="3"/>
        <v>78735254</v>
      </c>
      <c r="BA32" s="47">
        <f t="shared" si="3"/>
        <v>5072409</v>
      </c>
      <c r="BB32" s="47">
        <f t="shared" si="3"/>
        <v>3720572</v>
      </c>
      <c r="BC32" s="47">
        <f t="shared" si="3"/>
        <v>107535</v>
      </c>
      <c r="BD32" s="46">
        <v>68</v>
      </c>
      <c r="BE32" s="47">
        <v>2441688</v>
      </c>
      <c r="BF32" s="47">
        <v>1722668</v>
      </c>
      <c r="BG32" s="47">
        <v>0</v>
      </c>
      <c r="BH32" s="47">
        <v>719020</v>
      </c>
      <c r="BI32" s="47">
        <v>0</v>
      </c>
      <c r="BJ32" s="47">
        <v>1</v>
      </c>
      <c r="BK32" s="47">
        <v>5320</v>
      </c>
      <c r="BL32" s="47">
        <v>4520</v>
      </c>
      <c r="BM32" s="47">
        <v>0</v>
      </c>
      <c r="BN32" s="47">
        <v>800</v>
      </c>
      <c r="BO32" s="47">
        <v>0</v>
      </c>
      <c r="BP32" s="47">
        <f t="shared" si="4"/>
        <v>69</v>
      </c>
      <c r="BQ32" s="47">
        <f t="shared" si="4"/>
        <v>2447008</v>
      </c>
      <c r="BR32" s="47">
        <f t="shared" si="4"/>
        <v>1727188</v>
      </c>
      <c r="BS32" s="47">
        <f t="shared" si="4"/>
        <v>0</v>
      </c>
      <c r="BT32" s="47">
        <f t="shared" si="4"/>
        <v>719820</v>
      </c>
      <c r="BU32" s="47">
        <f t="shared" si="4"/>
        <v>0</v>
      </c>
      <c r="BV32" s="46">
        <v>0</v>
      </c>
      <c r="BW32" s="47">
        <v>0</v>
      </c>
      <c r="BX32" s="47">
        <v>0</v>
      </c>
      <c r="BY32" s="47">
        <v>0</v>
      </c>
      <c r="BZ32" s="47">
        <v>0</v>
      </c>
      <c r="CA32" s="47">
        <v>0</v>
      </c>
      <c r="CB32" s="47">
        <f t="shared" si="5"/>
        <v>1602</v>
      </c>
      <c r="CC32" s="47">
        <f t="shared" si="6"/>
        <v>90082778</v>
      </c>
      <c r="CD32" s="47">
        <f t="shared" si="6"/>
        <v>80462442</v>
      </c>
      <c r="CE32" s="47">
        <f t="shared" si="6"/>
        <v>5072409</v>
      </c>
      <c r="CF32" s="47">
        <f t="shared" si="6"/>
        <v>4440392</v>
      </c>
      <c r="CG32" s="47">
        <f t="shared" si="6"/>
        <v>107535</v>
      </c>
      <c r="CH32" s="2"/>
      <c r="CI32" s="2"/>
      <c r="CJ32" s="2"/>
      <c r="CK32" s="2"/>
      <c r="CL32" s="2"/>
      <c r="CM32" s="2"/>
      <c r="CN32" s="48">
        <v>7</v>
      </c>
      <c r="CO32" s="47">
        <v>21190</v>
      </c>
      <c r="CP32" s="47">
        <v>19070</v>
      </c>
      <c r="CQ32" s="47">
        <v>0</v>
      </c>
      <c r="CR32" s="47">
        <v>2120</v>
      </c>
      <c r="CS32" s="47">
        <v>0</v>
      </c>
      <c r="CT32" s="47">
        <v>0</v>
      </c>
      <c r="CU32" s="47">
        <v>0</v>
      </c>
      <c r="CV32" s="47">
        <v>0</v>
      </c>
      <c r="CW32" s="47">
        <v>0</v>
      </c>
      <c r="CX32" s="47">
        <v>0</v>
      </c>
      <c r="CY32" s="47">
        <v>0</v>
      </c>
      <c r="CZ32" s="47">
        <v>0</v>
      </c>
      <c r="DA32" s="47">
        <v>0</v>
      </c>
      <c r="DB32" s="47">
        <v>0</v>
      </c>
      <c r="DC32" s="47">
        <v>0</v>
      </c>
      <c r="DD32" s="47">
        <v>0</v>
      </c>
      <c r="DE32" s="47">
        <v>0</v>
      </c>
      <c r="DF32" s="46">
        <f t="shared" si="7"/>
        <v>7</v>
      </c>
      <c r="DG32" s="47">
        <f t="shared" si="7"/>
        <v>21190</v>
      </c>
      <c r="DH32" s="47">
        <f t="shared" si="7"/>
        <v>19070</v>
      </c>
      <c r="DI32" s="47">
        <f t="shared" si="7"/>
        <v>0</v>
      </c>
      <c r="DJ32" s="47">
        <f t="shared" si="7"/>
        <v>2120</v>
      </c>
      <c r="DK32" s="47">
        <f t="shared" si="7"/>
        <v>0</v>
      </c>
      <c r="DL32" s="47">
        <f t="shared" si="8"/>
        <v>1609</v>
      </c>
      <c r="DM32" s="47">
        <f t="shared" si="8"/>
        <v>90103968</v>
      </c>
      <c r="DN32" s="47">
        <f t="shared" si="8"/>
        <v>80481512</v>
      </c>
      <c r="DO32" s="47">
        <f t="shared" si="8"/>
        <v>5072409</v>
      </c>
      <c r="DP32" s="47">
        <f t="shared" si="8"/>
        <v>4442512</v>
      </c>
      <c r="DQ32" s="47">
        <f t="shared" si="8"/>
        <v>107535</v>
      </c>
      <c r="DR32" s="47">
        <v>60</v>
      </c>
      <c r="DS32" s="47">
        <v>11</v>
      </c>
      <c r="DT32" s="47">
        <v>71</v>
      </c>
      <c r="DU32" s="47">
        <v>0</v>
      </c>
      <c r="DV32" s="47">
        <v>0</v>
      </c>
      <c r="DX32" s="47">
        <v>7</v>
      </c>
      <c r="DY32" s="47">
        <v>19070</v>
      </c>
      <c r="DZ32" s="47">
        <v>0</v>
      </c>
      <c r="EA32" s="47">
        <v>0</v>
      </c>
      <c r="EB32" s="47">
        <v>0</v>
      </c>
      <c r="EC32" s="47">
        <v>0</v>
      </c>
      <c r="ED32" s="47">
        <v>1</v>
      </c>
      <c r="EE32" s="47">
        <v>32330</v>
      </c>
      <c r="EF32" s="47">
        <v>0</v>
      </c>
      <c r="EG32" s="47">
        <v>0</v>
      </c>
      <c r="EH32" s="47">
        <v>0</v>
      </c>
      <c r="EI32" s="47">
        <v>0</v>
      </c>
      <c r="EJ32" s="47">
        <v>0</v>
      </c>
      <c r="EK32" s="47">
        <v>0</v>
      </c>
      <c r="EL32" s="47">
        <v>0</v>
      </c>
      <c r="EM32" s="47">
        <v>0</v>
      </c>
      <c r="EN32" s="47">
        <f t="shared" si="9"/>
        <v>8</v>
      </c>
      <c r="EO32" s="47">
        <f t="shared" si="10"/>
        <v>51400</v>
      </c>
      <c r="EQ32" s="47">
        <f t="shared" si="12"/>
        <v>1610</v>
      </c>
      <c r="ER32" s="47">
        <f t="shared" si="13"/>
        <v>90134178</v>
      </c>
      <c r="ET32" s="16" t="s">
        <v>70</v>
      </c>
      <c r="EU32" s="37">
        <v>82.8</v>
      </c>
      <c r="EW32" s="56">
        <f t="shared" si="14"/>
        <v>1088577</v>
      </c>
      <c r="EX32" s="44">
        <f t="shared" si="15"/>
        <v>9</v>
      </c>
      <c r="EY32" s="56">
        <f t="shared" si="16"/>
        <v>66556050</v>
      </c>
      <c r="EZ32" s="56">
        <f t="shared" si="17"/>
        <v>16643340</v>
      </c>
      <c r="FA32" s="56">
        <f t="shared" si="11"/>
        <v>6934788</v>
      </c>
      <c r="FB32" s="56">
        <f t="shared" si="18"/>
        <v>803817</v>
      </c>
      <c r="FC32" s="56">
        <f t="shared" si="19"/>
        <v>2</v>
      </c>
      <c r="FD32" s="56">
        <f t="shared" si="20"/>
        <v>201007</v>
      </c>
      <c r="FE32" s="44">
        <f t="shared" si="21"/>
        <v>39</v>
      </c>
    </row>
    <row r="33" spans="1:161" s="44" customFormat="1" ht="15.9" customHeight="1" x14ac:dyDescent="0.2">
      <c r="A33" s="59" t="s">
        <v>7</v>
      </c>
      <c r="B33" s="46">
        <v>123</v>
      </c>
      <c r="C33" s="47">
        <v>73036600</v>
      </c>
      <c r="D33" s="47">
        <v>65502888</v>
      </c>
      <c r="E33" s="47">
        <v>4442336</v>
      </c>
      <c r="F33" s="47">
        <v>2431486</v>
      </c>
      <c r="G33" s="47">
        <v>659890</v>
      </c>
      <c r="H33" s="47">
        <v>1491</v>
      </c>
      <c r="I33" s="47">
        <v>24025580</v>
      </c>
      <c r="J33" s="47">
        <v>21535740</v>
      </c>
      <c r="K33" s="47">
        <v>94495</v>
      </c>
      <c r="L33" s="47">
        <v>2291560</v>
      </c>
      <c r="M33" s="47">
        <v>103785</v>
      </c>
      <c r="N33" s="47">
        <f t="shared" si="0"/>
        <v>1614</v>
      </c>
      <c r="O33" s="47">
        <f t="shared" si="0"/>
        <v>97062180</v>
      </c>
      <c r="P33" s="47">
        <f t="shared" si="0"/>
        <v>87038628</v>
      </c>
      <c r="Q33" s="47">
        <f t="shared" si="0"/>
        <v>4536831</v>
      </c>
      <c r="R33" s="47">
        <f t="shared" si="0"/>
        <v>4723046</v>
      </c>
      <c r="S33" s="47">
        <f t="shared" si="0"/>
        <v>763675</v>
      </c>
      <c r="T33" s="46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108</v>
      </c>
      <c r="AA33" s="47">
        <v>1791010</v>
      </c>
      <c r="AB33" s="47">
        <v>1582605</v>
      </c>
      <c r="AC33" s="47">
        <v>0</v>
      </c>
      <c r="AD33" s="47">
        <v>208405</v>
      </c>
      <c r="AE33" s="47">
        <v>0</v>
      </c>
      <c r="AF33" s="47">
        <f t="shared" si="1"/>
        <v>108</v>
      </c>
      <c r="AG33" s="47">
        <f t="shared" si="1"/>
        <v>1791010</v>
      </c>
      <c r="AH33" s="47">
        <f t="shared" si="1"/>
        <v>1582605</v>
      </c>
      <c r="AI33" s="47">
        <f t="shared" si="1"/>
        <v>0</v>
      </c>
      <c r="AJ33" s="47">
        <f t="shared" si="1"/>
        <v>208405</v>
      </c>
      <c r="AK33" s="47">
        <f t="shared" si="1"/>
        <v>0</v>
      </c>
      <c r="AL33" s="46">
        <f t="shared" si="2"/>
        <v>1722</v>
      </c>
      <c r="AM33" s="47">
        <f t="shared" si="2"/>
        <v>98853190</v>
      </c>
      <c r="AN33" s="47">
        <f t="shared" si="2"/>
        <v>88621233</v>
      </c>
      <c r="AO33" s="47">
        <f t="shared" si="2"/>
        <v>4536831</v>
      </c>
      <c r="AP33" s="47">
        <f t="shared" si="2"/>
        <v>4931451</v>
      </c>
      <c r="AQ33" s="47">
        <f t="shared" si="2"/>
        <v>763675</v>
      </c>
      <c r="AR33" s="47">
        <v>431</v>
      </c>
      <c r="AS33" s="47">
        <v>7438950</v>
      </c>
      <c r="AT33" s="47">
        <v>6659479</v>
      </c>
      <c r="AU33" s="47">
        <v>72557</v>
      </c>
      <c r="AV33" s="47">
        <v>633392</v>
      </c>
      <c r="AW33" s="47">
        <v>73522</v>
      </c>
      <c r="AX33" s="47">
        <f t="shared" si="3"/>
        <v>2153</v>
      </c>
      <c r="AY33" s="47">
        <f t="shared" si="3"/>
        <v>106292140</v>
      </c>
      <c r="AZ33" s="47">
        <f t="shared" si="3"/>
        <v>95280712</v>
      </c>
      <c r="BA33" s="47">
        <f t="shared" si="3"/>
        <v>4609388</v>
      </c>
      <c r="BB33" s="47">
        <f t="shared" si="3"/>
        <v>5564843</v>
      </c>
      <c r="BC33" s="47">
        <f t="shared" si="3"/>
        <v>837197</v>
      </c>
      <c r="BD33" s="46">
        <v>122</v>
      </c>
      <c r="BE33" s="47">
        <v>4730822</v>
      </c>
      <c r="BF33" s="47">
        <v>3367202</v>
      </c>
      <c r="BG33" s="47">
        <v>0</v>
      </c>
      <c r="BH33" s="47">
        <v>1363620</v>
      </c>
      <c r="BI33" s="47">
        <v>0</v>
      </c>
      <c r="BJ33" s="47">
        <v>0</v>
      </c>
      <c r="BK33" s="47">
        <v>0</v>
      </c>
      <c r="BL33" s="47">
        <v>0</v>
      </c>
      <c r="BM33" s="47">
        <v>0</v>
      </c>
      <c r="BN33" s="47">
        <v>0</v>
      </c>
      <c r="BO33" s="47">
        <v>0</v>
      </c>
      <c r="BP33" s="47">
        <f t="shared" si="4"/>
        <v>122</v>
      </c>
      <c r="BQ33" s="47">
        <f t="shared" si="4"/>
        <v>4730822</v>
      </c>
      <c r="BR33" s="47">
        <f t="shared" si="4"/>
        <v>3367202</v>
      </c>
      <c r="BS33" s="47">
        <f t="shared" si="4"/>
        <v>0</v>
      </c>
      <c r="BT33" s="47">
        <f t="shared" si="4"/>
        <v>1363620</v>
      </c>
      <c r="BU33" s="47">
        <f t="shared" si="4"/>
        <v>0</v>
      </c>
      <c r="BV33" s="46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f t="shared" si="5"/>
        <v>2153</v>
      </c>
      <c r="CC33" s="47">
        <f t="shared" si="6"/>
        <v>111022962</v>
      </c>
      <c r="CD33" s="47">
        <f t="shared" si="6"/>
        <v>98647914</v>
      </c>
      <c r="CE33" s="47">
        <f t="shared" si="6"/>
        <v>4609388</v>
      </c>
      <c r="CF33" s="47">
        <f t="shared" si="6"/>
        <v>6928463</v>
      </c>
      <c r="CG33" s="47">
        <f t="shared" si="6"/>
        <v>837197</v>
      </c>
      <c r="CH33" s="2"/>
      <c r="CI33" s="2"/>
      <c r="CJ33" s="2"/>
      <c r="CK33" s="2"/>
      <c r="CL33" s="2"/>
      <c r="CM33" s="2"/>
      <c r="CN33" s="48">
        <v>15</v>
      </c>
      <c r="CO33" s="47">
        <v>64415</v>
      </c>
      <c r="CP33" s="47">
        <v>54935</v>
      </c>
      <c r="CQ33" s="47">
        <v>0</v>
      </c>
      <c r="CR33" s="47">
        <v>9480</v>
      </c>
      <c r="CS33" s="47">
        <v>0</v>
      </c>
      <c r="CT33" s="47">
        <v>0</v>
      </c>
      <c r="CU33" s="47">
        <v>0</v>
      </c>
      <c r="CV33" s="47">
        <v>0</v>
      </c>
      <c r="CW33" s="47">
        <v>0</v>
      </c>
      <c r="CX33" s="47">
        <v>0</v>
      </c>
      <c r="CY33" s="47">
        <v>0</v>
      </c>
      <c r="CZ33" s="47">
        <v>0</v>
      </c>
      <c r="DA33" s="47">
        <v>0</v>
      </c>
      <c r="DB33" s="47">
        <v>0</v>
      </c>
      <c r="DC33" s="47">
        <v>0</v>
      </c>
      <c r="DD33" s="47">
        <v>0</v>
      </c>
      <c r="DE33" s="47">
        <v>0</v>
      </c>
      <c r="DF33" s="46">
        <f t="shared" si="7"/>
        <v>15</v>
      </c>
      <c r="DG33" s="47">
        <f t="shared" si="7"/>
        <v>64415</v>
      </c>
      <c r="DH33" s="47">
        <f t="shared" si="7"/>
        <v>54935</v>
      </c>
      <c r="DI33" s="47">
        <f t="shared" si="7"/>
        <v>0</v>
      </c>
      <c r="DJ33" s="47">
        <f t="shared" si="7"/>
        <v>9480</v>
      </c>
      <c r="DK33" s="47">
        <f t="shared" si="7"/>
        <v>0</v>
      </c>
      <c r="DL33" s="47">
        <f t="shared" si="8"/>
        <v>2168</v>
      </c>
      <c r="DM33" s="47">
        <f t="shared" si="8"/>
        <v>111087377</v>
      </c>
      <c r="DN33" s="47">
        <f t="shared" si="8"/>
        <v>98702849</v>
      </c>
      <c r="DO33" s="47">
        <f t="shared" si="8"/>
        <v>4609388</v>
      </c>
      <c r="DP33" s="47">
        <f t="shared" si="8"/>
        <v>6937943</v>
      </c>
      <c r="DQ33" s="47">
        <f t="shared" si="8"/>
        <v>837197</v>
      </c>
      <c r="DR33" s="47">
        <v>105</v>
      </c>
      <c r="DS33" s="47">
        <v>18</v>
      </c>
      <c r="DT33" s="47">
        <v>123</v>
      </c>
      <c r="DU33" s="47">
        <v>0</v>
      </c>
      <c r="DV33" s="47">
        <v>0</v>
      </c>
      <c r="DX33" s="47">
        <v>15</v>
      </c>
      <c r="DY33" s="47">
        <v>54935</v>
      </c>
      <c r="DZ33" s="47">
        <v>0</v>
      </c>
      <c r="EA33" s="47">
        <v>0</v>
      </c>
      <c r="EB33" s="47">
        <v>0</v>
      </c>
      <c r="EC33" s="47">
        <v>0</v>
      </c>
      <c r="ED33" s="47">
        <v>5</v>
      </c>
      <c r="EE33" s="47">
        <v>126387</v>
      </c>
      <c r="EF33" s="47">
        <v>1</v>
      </c>
      <c r="EG33" s="47">
        <v>10020</v>
      </c>
      <c r="EH33" s="47">
        <v>0</v>
      </c>
      <c r="EI33" s="47">
        <v>0</v>
      </c>
      <c r="EJ33" s="47">
        <v>0</v>
      </c>
      <c r="EK33" s="47">
        <v>0</v>
      </c>
      <c r="EL33" s="47">
        <v>0</v>
      </c>
      <c r="EM33" s="47">
        <v>0</v>
      </c>
      <c r="EN33" s="47">
        <f t="shared" si="9"/>
        <v>21</v>
      </c>
      <c r="EO33" s="47">
        <f t="shared" si="10"/>
        <v>191342</v>
      </c>
      <c r="EQ33" s="47">
        <f t="shared" si="12"/>
        <v>2174</v>
      </c>
      <c r="ER33" s="47">
        <f t="shared" si="13"/>
        <v>111214304</v>
      </c>
      <c r="ET33" s="16" t="s">
        <v>71</v>
      </c>
      <c r="EU33" s="37">
        <v>108.8</v>
      </c>
      <c r="EW33" s="56">
        <f t="shared" si="14"/>
        <v>1022190</v>
      </c>
      <c r="EX33" s="44">
        <f t="shared" si="15"/>
        <v>22</v>
      </c>
      <c r="EY33" s="56">
        <f t="shared" si="16"/>
        <v>73036600</v>
      </c>
      <c r="EZ33" s="56">
        <f t="shared" si="17"/>
        <v>25816590</v>
      </c>
      <c r="FA33" s="56">
        <f t="shared" si="11"/>
        <v>12361114</v>
      </c>
      <c r="FB33" s="56">
        <f t="shared" si="18"/>
        <v>671292</v>
      </c>
      <c r="FC33" s="56">
        <f t="shared" si="19"/>
        <v>9</v>
      </c>
      <c r="FD33" s="56">
        <f t="shared" si="20"/>
        <v>237285</v>
      </c>
      <c r="FE33" s="44">
        <f t="shared" si="21"/>
        <v>29</v>
      </c>
    </row>
    <row r="34" spans="1:161" s="44" customFormat="1" ht="15.9" customHeight="1" x14ac:dyDescent="0.2">
      <c r="A34" s="59" t="s">
        <v>12</v>
      </c>
      <c r="B34" s="46">
        <v>177</v>
      </c>
      <c r="C34" s="47">
        <v>120416080</v>
      </c>
      <c r="D34" s="47">
        <v>108138410</v>
      </c>
      <c r="E34" s="47">
        <v>8657398</v>
      </c>
      <c r="F34" s="47">
        <v>3620272</v>
      </c>
      <c r="G34" s="47">
        <v>0</v>
      </c>
      <c r="H34" s="47">
        <v>1921</v>
      </c>
      <c r="I34" s="47">
        <v>35426380</v>
      </c>
      <c r="J34" s="47">
        <v>31880594</v>
      </c>
      <c r="K34" s="47">
        <v>940413</v>
      </c>
      <c r="L34" s="47">
        <v>2597391</v>
      </c>
      <c r="M34" s="47">
        <v>7982</v>
      </c>
      <c r="N34" s="47">
        <f t="shared" si="0"/>
        <v>2098</v>
      </c>
      <c r="O34" s="47">
        <f t="shared" si="0"/>
        <v>155842460</v>
      </c>
      <c r="P34" s="47">
        <f t="shared" si="0"/>
        <v>140019004</v>
      </c>
      <c r="Q34" s="47">
        <f t="shared" si="0"/>
        <v>9597811</v>
      </c>
      <c r="R34" s="47">
        <f t="shared" si="0"/>
        <v>6217663</v>
      </c>
      <c r="S34" s="47">
        <f t="shared" si="0"/>
        <v>7982</v>
      </c>
      <c r="T34" s="46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126</v>
      </c>
      <c r="AA34" s="47">
        <v>2310200</v>
      </c>
      <c r="AB34" s="47">
        <v>2066944</v>
      </c>
      <c r="AC34" s="47">
        <v>893</v>
      </c>
      <c r="AD34" s="47">
        <v>242363</v>
      </c>
      <c r="AE34" s="47">
        <v>0</v>
      </c>
      <c r="AF34" s="47">
        <f t="shared" si="1"/>
        <v>126</v>
      </c>
      <c r="AG34" s="47">
        <f t="shared" si="1"/>
        <v>2310200</v>
      </c>
      <c r="AH34" s="47">
        <f t="shared" si="1"/>
        <v>2066944</v>
      </c>
      <c r="AI34" s="47">
        <f t="shared" si="1"/>
        <v>893</v>
      </c>
      <c r="AJ34" s="47">
        <f t="shared" si="1"/>
        <v>242363</v>
      </c>
      <c r="AK34" s="47">
        <f t="shared" si="1"/>
        <v>0</v>
      </c>
      <c r="AL34" s="46">
        <f t="shared" si="2"/>
        <v>2224</v>
      </c>
      <c r="AM34" s="47">
        <f t="shared" si="2"/>
        <v>158152660</v>
      </c>
      <c r="AN34" s="47">
        <f t="shared" si="2"/>
        <v>142085948</v>
      </c>
      <c r="AO34" s="47">
        <f t="shared" si="2"/>
        <v>9598704</v>
      </c>
      <c r="AP34" s="47">
        <f t="shared" si="2"/>
        <v>6460026</v>
      </c>
      <c r="AQ34" s="47">
        <f t="shared" si="2"/>
        <v>7982</v>
      </c>
      <c r="AR34" s="47">
        <v>748</v>
      </c>
      <c r="AS34" s="47">
        <v>8763010</v>
      </c>
      <c r="AT34" s="47">
        <v>7884713</v>
      </c>
      <c r="AU34" s="47">
        <v>916</v>
      </c>
      <c r="AV34" s="47">
        <v>863940</v>
      </c>
      <c r="AW34" s="47">
        <v>13441</v>
      </c>
      <c r="AX34" s="47">
        <f t="shared" si="3"/>
        <v>2972</v>
      </c>
      <c r="AY34" s="47">
        <f t="shared" si="3"/>
        <v>166915670</v>
      </c>
      <c r="AZ34" s="47">
        <f t="shared" si="3"/>
        <v>149970661</v>
      </c>
      <c r="BA34" s="47">
        <f t="shared" si="3"/>
        <v>9599620</v>
      </c>
      <c r="BB34" s="47">
        <f t="shared" si="3"/>
        <v>7323966</v>
      </c>
      <c r="BC34" s="47">
        <f t="shared" si="3"/>
        <v>21423</v>
      </c>
      <c r="BD34" s="46">
        <v>171</v>
      </c>
      <c r="BE34" s="47">
        <v>5762973</v>
      </c>
      <c r="BF34" s="47">
        <v>3940423</v>
      </c>
      <c r="BG34" s="47">
        <v>0</v>
      </c>
      <c r="BH34" s="47">
        <v>1822550</v>
      </c>
      <c r="BI34" s="47">
        <v>0</v>
      </c>
      <c r="BJ34" s="47">
        <v>0</v>
      </c>
      <c r="BK34" s="47">
        <v>0</v>
      </c>
      <c r="BL34" s="47">
        <v>0</v>
      </c>
      <c r="BM34" s="47">
        <v>0</v>
      </c>
      <c r="BN34" s="47">
        <v>0</v>
      </c>
      <c r="BO34" s="47">
        <v>0</v>
      </c>
      <c r="BP34" s="47">
        <f t="shared" si="4"/>
        <v>171</v>
      </c>
      <c r="BQ34" s="47">
        <f t="shared" si="4"/>
        <v>5762973</v>
      </c>
      <c r="BR34" s="47">
        <f t="shared" si="4"/>
        <v>3940423</v>
      </c>
      <c r="BS34" s="47">
        <f t="shared" si="4"/>
        <v>0</v>
      </c>
      <c r="BT34" s="47">
        <f t="shared" si="4"/>
        <v>1822550</v>
      </c>
      <c r="BU34" s="47">
        <f t="shared" si="4"/>
        <v>0</v>
      </c>
      <c r="BV34" s="46">
        <v>0</v>
      </c>
      <c r="BW34" s="47">
        <v>0</v>
      </c>
      <c r="BX34" s="47">
        <v>0</v>
      </c>
      <c r="BY34" s="47">
        <v>0</v>
      </c>
      <c r="BZ34" s="47">
        <v>0</v>
      </c>
      <c r="CA34" s="47">
        <v>0</v>
      </c>
      <c r="CB34" s="47">
        <f t="shared" si="5"/>
        <v>2972</v>
      </c>
      <c r="CC34" s="47">
        <f t="shared" si="6"/>
        <v>172678643</v>
      </c>
      <c r="CD34" s="47">
        <f t="shared" si="6"/>
        <v>153911084</v>
      </c>
      <c r="CE34" s="47">
        <f t="shared" si="6"/>
        <v>9599620</v>
      </c>
      <c r="CF34" s="47">
        <f t="shared" si="6"/>
        <v>9146516</v>
      </c>
      <c r="CG34" s="47">
        <f t="shared" si="6"/>
        <v>21423</v>
      </c>
      <c r="CH34" s="2"/>
      <c r="CI34" s="2"/>
      <c r="CJ34" s="2"/>
      <c r="CK34" s="2"/>
      <c r="CL34" s="2"/>
      <c r="CM34" s="2"/>
      <c r="CN34" s="48">
        <v>21</v>
      </c>
      <c r="CO34" s="47">
        <v>128187</v>
      </c>
      <c r="CP34" s="47">
        <v>115366</v>
      </c>
      <c r="CQ34" s="47">
        <v>0</v>
      </c>
      <c r="CR34" s="47">
        <v>12821</v>
      </c>
      <c r="CS34" s="47">
        <v>0</v>
      </c>
      <c r="CT34" s="47">
        <v>0</v>
      </c>
      <c r="CU34" s="47">
        <v>0</v>
      </c>
      <c r="CV34" s="47">
        <v>0</v>
      </c>
      <c r="CW34" s="47">
        <v>0</v>
      </c>
      <c r="CX34" s="47">
        <v>0</v>
      </c>
      <c r="CY34" s="47">
        <v>0</v>
      </c>
      <c r="CZ34" s="47">
        <v>0</v>
      </c>
      <c r="DA34" s="47">
        <v>0</v>
      </c>
      <c r="DB34" s="47">
        <v>0</v>
      </c>
      <c r="DC34" s="47">
        <v>0</v>
      </c>
      <c r="DD34" s="47">
        <v>0</v>
      </c>
      <c r="DE34" s="47">
        <v>0</v>
      </c>
      <c r="DF34" s="46">
        <f t="shared" si="7"/>
        <v>21</v>
      </c>
      <c r="DG34" s="47">
        <f t="shared" si="7"/>
        <v>128187</v>
      </c>
      <c r="DH34" s="47">
        <f t="shared" si="7"/>
        <v>115366</v>
      </c>
      <c r="DI34" s="47">
        <f t="shared" si="7"/>
        <v>0</v>
      </c>
      <c r="DJ34" s="47">
        <f t="shared" si="7"/>
        <v>12821</v>
      </c>
      <c r="DK34" s="47">
        <f t="shared" si="7"/>
        <v>0</v>
      </c>
      <c r="DL34" s="47">
        <f t="shared" si="8"/>
        <v>2993</v>
      </c>
      <c r="DM34" s="47">
        <f t="shared" si="8"/>
        <v>172806830</v>
      </c>
      <c r="DN34" s="47">
        <f t="shared" si="8"/>
        <v>154026450</v>
      </c>
      <c r="DO34" s="47">
        <f t="shared" si="8"/>
        <v>9599620</v>
      </c>
      <c r="DP34" s="47">
        <f t="shared" si="8"/>
        <v>9159337</v>
      </c>
      <c r="DQ34" s="47">
        <f t="shared" si="8"/>
        <v>21423</v>
      </c>
      <c r="DR34" s="47">
        <v>144</v>
      </c>
      <c r="DS34" s="47">
        <v>44</v>
      </c>
      <c r="DT34" s="47">
        <v>188</v>
      </c>
      <c r="DU34" s="47">
        <v>0</v>
      </c>
      <c r="DV34" s="47">
        <v>3</v>
      </c>
      <c r="DX34" s="47">
        <v>21</v>
      </c>
      <c r="DY34" s="47">
        <v>115366</v>
      </c>
      <c r="DZ34" s="47">
        <v>0</v>
      </c>
      <c r="EA34" s="47">
        <v>0</v>
      </c>
      <c r="EB34" s="47">
        <v>0</v>
      </c>
      <c r="EC34" s="47">
        <v>0</v>
      </c>
      <c r="ED34" s="47">
        <v>6</v>
      </c>
      <c r="EE34" s="47">
        <v>189527</v>
      </c>
      <c r="EF34" s="47">
        <v>0</v>
      </c>
      <c r="EG34" s="47">
        <v>0</v>
      </c>
      <c r="EH34" s="47">
        <v>0</v>
      </c>
      <c r="EI34" s="47">
        <v>0</v>
      </c>
      <c r="EJ34" s="47">
        <v>0</v>
      </c>
      <c r="EK34" s="47">
        <v>0</v>
      </c>
      <c r="EL34" s="47">
        <v>0</v>
      </c>
      <c r="EM34" s="47">
        <v>0</v>
      </c>
      <c r="EN34" s="47">
        <f t="shared" si="9"/>
        <v>27</v>
      </c>
      <c r="EO34" s="47">
        <f t="shared" si="10"/>
        <v>304893</v>
      </c>
      <c r="EQ34" s="47">
        <f t="shared" si="12"/>
        <v>2999</v>
      </c>
      <c r="ER34" s="47">
        <f t="shared" si="13"/>
        <v>172983536</v>
      </c>
      <c r="ET34" s="16" t="s">
        <v>72</v>
      </c>
      <c r="EU34" s="37">
        <v>143.9</v>
      </c>
      <c r="EW34" s="56">
        <f t="shared" si="14"/>
        <v>1202109</v>
      </c>
      <c r="EX34" s="44">
        <f t="shared" si="15"/>
        <v>1</v>
      </c>
      <c r="EY34" s="56">
        <f t="shared" si="16"/>
        <v>120416080</v>
      </c>
      <c r="EZ34" s="56">
        <f t="shared" si="17"/>
        <v>37736580</v>
      </c>
      <c r="FA34" s="56">
        <f t="shared" si="11"/>
        <v>14830876</v>
      </c>
      <c r="FB34" s="56">
        <f t="shared" si="18"/>
        <v>836804</v>
      </c>
      <c r="FC34" s="56">
        <f t="shared" si="19"/>
        <v>1</v>
      </c>
      <c r="FD34" s="56">
        <f t="shared" si="20"/>
        <v>262242</v>
      </c>
      <c r="FE34" s="44">
        <f t="shared" si="21"/>
        <v>15</v>
      </c>
    </row>
    <row r="35" spans="1:161" s="44" customFormat="1" ht="15.9" customHeight="1" x14ac:dyDescent="0.2">
      <c r="A35" s="59" t="s">
        <v>26</v>
      </c>
      <c r="B35" s="46">
        <v>95</v>
      </c>
      <c r="C35" s="47">
        <v>56302800</v>
      </c>
      <c r="D35" s="47">
        <v>50672206</v>
      </c>
      <c r="E35" s="47">
        <v>2992963</v>
      </c>
      <c r="F35" s="47">
        <v>2582531</v>
      </c>
      <c r="G35" s="47">
        <v>55100</v>
      </c>
      <c r="H35" s="47">
        <v>1443</v>
      </c>
      <c r="I35" s="47">
        <v>18924370</v>
      </c>
      <c r="J35" s="47">
        <v>17031933</v>
      </c>
      <c r="K35" s="47">
        <v>8240</v>
      </c>
      <c r="L35" s="47">
        <v>1873641</v>
      </c>
      <c r="M35" s="47">
        <v>10556</v>
      </c>
      <c r="N35" s="47">
        <f t="shared" si="0"/>
        <v>1538</v>
      </c>
      <c r="O35" s="47">
        <f t="shared" si="0"/>
        <v>75227170</v>
      </c>
      <c r="P35" s="47">
        <f t="shared" si="0"/>
        <v>67704139</v>
      </c>
      <c r="Q35" s="47">
        <f t="shared" si="0"/>
        <v>3001203</v>
      </c>
      <c r="R35" s="47">
        <f t="shared" si="0"/>
        <v>4456172</v>
      </c>
      <c r="S35" s="47">
        <f t="shared" si="0"/>
        <v>65656</v>
      </c>
      <c r="T35" s="46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117</v>
      </c>
      <c r="AA35" s="47">
        <v>1511980</v>
      </c>
      <c r="AB35" s="47">
        <v>1360782</v>
      </c>
      <c r="AC35" s="47">
        <v>0</v>
      </c>
      <c r="AD35" s="47">
        <v>151198</v>
      </c>
      <c r="AE35" s="47">
        <v>0</v>
      </c>
      <c r="AF35" s="47">
        <f t="shared" si="1"/>
        <v>117</v>
      </c>
      <c r="AG35" s="47">
        <f t="shared" si="1"/>
        <v>1511980</v>
      </c>
      <c r="AH35" s="47">
        <f t="shared" si="1"/>
        <v>1360782</v>
      </c>
      <c r="AI35" s="47">
        <f t="shared" si="1"/>
        <v>0</v>
      </c>
      <c r="AJ35" s="47">
        <f t="shared" si="1"/>
        <v>151198</v>
      </c>
      <c r="AK35" s="47">
        <f t="shared" si="1"/>
        <v>0</v>
      </c>
      <c r="AL35" s="46">
        <f t="shared" si="2"/>
        <v>1655</v>
      </c>
      <c r="AM35" s="47">
        <f t="shared" si="2"/>
        <v>76739150</v>
      </c>
      <c r="AN35" s="47">
        <f t="shared" si="2"/>
        <v>69064921</v>
      </c>
      <c r="AO35" s="47">
        <f t="shared" si="2"/>
        <v>3001203</v>
      </c>
      <c r="AP35" s="47">
        <f t="shared" si="2"/>
        <v>4607370</v>
      </c>
      <c r="AQ35" s="47">
        <f t="shared" si="2"/>
        <v>65656</v>
      </c>
      <c r="AR35" s="47">
        <v>573</v>
      </c>
      <c r="AS35" s="47">
        <v>5883250</v>
      </c>
      <c r="AT35" s="47">
        <v>5294925</v>
      </c>
      <c r="AU35" s="47">
        <v>0</v>
      </c>
      <c r="AV35" s="47">
        <v>566706</v>
      </c>
      <c r="AW35" s="47">
        <v>21619</v>
      </c>
      <c r="AX35" s="47">
        <f t="shared" si="3"/>
        <v>2228</v>
      </c>
      <c r="AY35" s="47">
        <f t="shared" si="3"/>
        <v>82622400</v>
      </c>
      <c r="AZ35" s="47">
        <f t="shared" si="3"/>
        <v>74359846</v>
      </c>
      <c r="BA35" s="47">
        <f t="shared" si="3"/>
        <v>3001203</v>
      </c>
      <c r="BB35" s="47">
        <f t="shared" si="3"/>
        <v>5174076</v>
      </c>
      <c r="BC35" s="47">
        <f t="shared" si="3"/>
        <v>87275</v>
      </c>
      <c r="BD35" s="46">
        <v>92</v>
      </c>
      <c r="BE35" s="47">
        <v>2669046</v>
      </c>
      <c r="BF35" s="47">
        <v>1455936</v>
      </c>
      <c r="BG35" s="47">
        <v>0</v>
      </c>
      <c r="BH35" s="47">
        <v>1213110</v>
      </c>
      <c r="BI35" s="47">
        <v>0</v>
      </c>
      <c r="BJ35" s="47">
        <v>0</v>
      </c>
      <c r="BK35" s="47">
        <v>0</v>
      </c>
      <c r="BL35" s="47">
        <v>0</v>
      </c>
      <c r="BM35" s="47">
        <v>0</v>
      </c>
      <c r="BN35" s="47">
        <v>0</v>
      </c>
      <c r="BO35" s="47">
        <v>0</v>
      </c>
      <c r="BP35" s="47">
        <f t="shared" si="4"/>
        <v>92</v>
      </c>
      <c r="BQ35" s="47">
        <f t="shared" si="4"/>
        <v>2669046</v>
      </c>
      <c r="BR35" s="47">
        <f t="shared" si="4"/>
        <v>1455936</v>
      </c>
      <c r="BS35" s="47">
        <f t="shared" si="4"/>
        <v>0</v>
      </c>
      <c r="BT35" s="47">
        <f t="shared" si="4"/>
        <v>1213110</v>
      </c>
      <c r="BU35" s="47">
        <f t="shared" si="4"/>
        <v>0</v>
      </c>
      <c r="BV35" s="46">
        <v>0</v>
      </c>
      <c r="BW35" s="47">
        <v>0</v>
      </c>
      <c r="BX35" s="47">
        <v>0</v>
      </c>
      <c r="BY35" s="47">
        <v>0</v>
      </c>
      <c r="BZ35" s="47">
        <v>0</v>
      </c>
      <c r="CA35" s="47">
        <v>0</v>
      </c>
      <c r="CB35" s="47">
        <f t="shared" si="5"/>
        <v>2228</v>
      </c>
      <c r="CC35" s="47">
        <f t="shared" si="6"/>
        <v>85291446</v>
      </c>
      <c r="CD35" s="47">
        <f t="shared" si="6"/>
        <v>75815782</v>
      </c>
      <c r="CE35" s="47">
        <f t="shared" si="6"/>
        <v>3001203</v>
      </c>
      <c r="CF35" s="47">
        <f t="shared" si="6"/>
        <v>6387186</v>
      </c>
      <c r="CG35" s="47">
        <f t="shared" si="6"/>
        <v>87275</v>
      </c>
      <c r="CH35" s="2"/>
      <c r="CI35" s="2"/>
      <c r="CJ35" s="2"/>
      <c r="CK35" s="2"/>
      <c r="CL35" s="2"/>
      <c r="CM35" s="2"/>
      <c r="CN35" s="48">
        <v>17</v>
      </c>
      <c r="CO35" s="47">
        <v>175731</v>
      </c>
      <c r="CP35" s="47">
        <v>158156</v>
      </c>
      <c r="CQ35" s="47">
        <v>0</v>
      </c>
      <c r="CR35" s="47">
        <v>17575</v>
      </c>
      <c r="CS35" s="47">
        <v>0</v>
      </c>
      <c r="CT35" s="47">
        <v>0</v>
      </c>
      <c r="CU35" s="47">
        <v>0</v>
      </c>
      <c r="CV35" s="47">
        <v>0</v>
      </c>
      <c r="CW35" s="47">
        <v>0</v>
      </c>
      <c r="CX35" s="47">
        <v>0</v>
      </c>
      <c r="CY35" s="47">
        <v>0</v>
      </c>
      <c r="CZ35" s="47">
        <v>0</v>
      </c>
      <c r="DA35" s="47">
        <v>0</v>
      </c>
      <c r="DB35" s="47">
        <v>0</v>
      </c>
      <c r="DC35" s="47">
        <v>0</v>
      </c>
      <c r="DD35" s="47">
        <v>0</v>
      </c>
      <c r="DE35" s="47">
        <v>0</v>
      </c>
      <c r="DF35" s="46">
        <f t="shared" si="7"/>
        <v>17</v>
      </c>
      <c r="DG35" s="47">
        <f t="shared" si="7"/>
        <v>175731</v>
      </c>
      <c r="DH35" s="47">
        <f t="shared" si="7"/>
        <v>158156</v>
      </c>
      <c r="DI35" s="47">
        <f t="shared" si="7"/>
        <v>0</v>
      </c>
      <c r="DJ35" s="47">
        <f t="shared" si="7"/>
        <v>17575</v>
      </c>
      <c r="DK35" s="47">
        <f t="shared" si="7"/>
        <v>0</v>
      </c>
      <c r="DL35" s="47">
        <f t="shared" si="8"/>
        <v>2245</v>
      </c>
      <c r="DM35" s="47">
        <f t="shared" si="8"/>
        <v>85467177</v>
      </c>
      <c r="DN35" s="47">
        <f t="shared" si="8"/>
        <v>75973938</v>
      </c>
      <c r="DO35" s="47">
        <f t="shared" si="8"/>
        <v>3001203</v>
      </c>
      <c r="DP35" s="47">
        <f t="shared" si="8"/>
        <v>6404761</v>
      </c>
      <c r="DQ35" s="47">
        <f t="shared" si="8"/>
        <v>87275</v>
      </c>
      <c r="DR35" s="47">
        <v>56</v>
      </c>
      <c r="DS35" s="47">
        <v>1</v>
      </c>
      <c r="DT35" s="47">
        <v>57</v>
      </c>
      <c r="DU35" s="47">
        <v>0</v>
      </c>
      <c r="DV35" s="47">
        <v>2</v>
      </c>
      <c r="DX35" s="47">
        <v>17</v>
      </c>
      <c r="DY35" s="47">
        <v>158156</v>
      </c>
      <c r="DZ35" s="47">
        <v>2</v>
      </c>
      <c r="EA35" s="47">
        <v>69170</v>
      </c>
      <c r="EB35" s="47">
        <v>2</v>
      </c>
      <c r="EC35" s="47">
        <v>72680</v>
      </c>
      <c r="ED35" s="47">
        <v>3</v>
      </c>
      <c r="EE35" s="47">
        <v>103138</v>
      </c>
      <c r="EF35" s="47">
        <v>0</v>
      </c>
      <c r="EG35" s="47">
        <v>0</v>
      </c>
      <c r="EH35" s="47">
        <v>0</v>
      </c>
      <c r="EI35" s="47">
        <v>0</v>
      </c>
      <c r="EJ35" s="47">
        <v>0</v>
      </c>
      <c r="EK35" s="47">
        <v>0</v>
      </c>
      <c r="EL35" s="47">
        <v>0</v>
      </c>
      <c r="EM35" s="47">
        <v>0</v>
      </c>
      <c r="EN35" s="47">
        <f t="shared" si="9"/>
        <v>24</v>
      </c>
      <c r="EO35" s="47">
        <f t="shared" si="10"/>
        <v>403144</v>
      </c>
      <c r="EQ35" s="47">
        <f t="shared" si="12"/>
        <v>2252</v>
      </c>
      <c r="ER35" s="47">
        <f t="shared" si="13"/>
        <v>85694590</v>
      </c>
      <c r="ET35" s="16" t="s">
        <v>73</v>
      </c>
      <c r="EU35" s="37">
        <v>87.5</v>
      </c>
      <c r="EW35" s="56">
        <f t="shared" si="14"/>
        <v>979367</v>
      </c>
      <c r="EX35" s="44">
        <f t="shared" si="15"/>
        <v>31</v>
      </c>
      <c r="EY35" s="56">
        <f t="shared" si="16"/>
        <v>56302800</v>
      </c>
      <c r="EZ35" s="56">
        <f t="shared" si="17"/>
        <v>20436350</v>
      </c>
      <c r="FA35" s="56">
        <f t="shared" si="11"/>
        <v>8955440</v>
      </c>
      <c r="FB35" s="56">
        <f t="shared" si="18"/>
        <v>643461</v>
      </c>
      <c r="FC35" s="56">
        <f t="shared" si="19"/>
        <v>12</v>
      </c>
      <c r="FD35" s="56">
        <f t="shared" si="20"/>
        <v>233558</v>
      </c>
      <c r="FE35" s="44">
        <f t="shared" si="21"/>
        <v>31</v>
      </c>
    </row>
    <row r="36" spans="1:161" s="44" customFormat="1" ht="15.9" customHeight="1" x14ac:dyDescent="0.2">
      <c r="A36" s="59" t="s">
        <v>30</v>
      </c>
      <c r="B36" s="46">
        <v>167</v>
      </c>
      <c r="C36" s="47">
        <v>104762560</v>
      </c>
      <c r="D36" s="47">
        <v>93543985</v>
      </c>
      <c r="E36" s="47">
        <v>5938363</v>
      </c>
      <c r="F36" s="47">
        <v>5177512</v>
      </c>
      <c r="G36" s="47">
        <v>102700</v>
      </c>
      <c r="H36" s="47">
        <v>1921</v>
      </c>
      <c r="I36" s="47">
        <v>32129390</v>
      </c>
      <c r="J36" s="47">
        <v>28073413</v>
      </c>
      <c r="K36" s="47">
        <v>112103</v>
      </c>
      <c r="L36" s="47">
        <v>3889253</v>
      </c>
      <c r="M36" s="47">
        <v>54621</v>
      </c>
      <c r="N36" s="47">
        <f t="shared" si="0"/>
        <v>2088</v>
      </c>
      <c r="O36" s="47">
        <f t="shared" si="0"/>
        <v>136891950</v>
      </c>
      <c r="P36" s="47">
        <f t="shared" si="0"/>
        <v>121617398</v>
      </c>
      <c r="Q36" s="47">
        <f t="shared" si="0"/>
        <v>6050466</v>
      </c>
      <c r="R36" s="47">
        <f t="shared" si="0"/>
        <v>9066765</v>
      </c>
      <c r="S36" s="47">
        <f t="shared" si="0"/>
        <v>157321</v>
      </c>
      <c r="T36" s="46">
        <v>5</v>
      </c>
      <c r="U36" s="47">
        <v>3668000</v>
      </c>
      <c r="V36" s="47">
        <v>3300417</v>
      </c>
      <c r="W36" s="47">
        <v>225733</v>
      </c>
      <c r="X36" s="47">
        <v>109260</v>
      </c>
      <c r="Y36" s="47">
        <v>32590</v>
      </c>
      <c r="Z36" s="47">
        <v>171</v>
      </c>
      <c r="AA36" s="47">
        <v>3011210</v>
      </c>
      <c r="AB36" s="47">
        <v>2645861</v>
      </c>
      <c r="AC36" s="47">
        <v>0</v>
      </c>
      <c r="AD36" s="47">
        <v>365349</v>
      </c>
      <c r="AE36" s="47">
        <v>0</v>
      </c>
      <c r="AF36" s="47">
        <f t="shared" si="1"/>
        <v>176</v>
      </c>
      <c r="AG36" s="47">
        <f t="shared" si="1"/>
        <v>6679210</v>
      </c>
      <c r="AH36" s="47">
        <f t="shared" si="1"/>
        <v>5946278</v>
      </c>
      <c r="AI36" s="47">
        <f t="shared" si="1"/>
        <v>225733</v>
      </c>
      <c r="AJ36" s="47">
        <f t="shared" si="1"/>
        <v>474609</v>
      </c>
      <c r="AK36" s="47">
        <f t="shared" si="1"/>
        <v>32590</v>
      </c>
      <c r="AL36" s="46">
        <f t="shared" si="2"/>
        <v>2264</v>
      </c>
      <c r="AM36" s="47">
        <f t="shared" si="2"/>
        <v>143571160</v>
      </c>
      <c r="AN36" s="47">
        <f t="shared" si="2"/>
        <v>127563676</v>
      </c>
      <c r="AO36" s="47">
        <f t="shared" si="2"/>
        <v>6276199</v>
      </c>
      <c r="AP36" s="47">
        <f t="shared" si="2"/>
        <v>9541374</v>
      </c>
      <c r="AQ36" s="47">
        <f t="shared" si="2"/>
        <v>189911</v>
      </c>
      <c r="AR36" s="47">
        <v>661</v>
      </c>
      <c r="AS36" s="47">
        <v>10290320</v>
      </c>
      <c r="AT36" s="47">
        <v>9037186</v>
      </c>
      <c r="AU36" s="47">
        <v>88922</v>
      </c>
      <c r="AV36" s="47">
        <v>1070299</v>
      </c>
      <c r="AW36" s="47">
        <v>93913</v>
      </c>
      <c r="AX36" s="47">
        <f t="shared" si="3"/>
        <v>2925</v>
      </c>
      <c r="AY36" s="47">
        <f t="shared" si="3"/>
        <v>153861480</v>
      </c>
      <c r="AZ36" s="47">
        <f t="shared" si="3"/>
        <v>136600862</v>
      </c>
      <c r="BA36" s="47">
        <f t="shared" si="3"/>
        <v>6365121</v>
      </c>
      <c r="BB36" s="47">
        <f t="shared" si="3"/>
        <v>10611673</v>
      </c>
      <c r="BC36" s="47">
        <f t="shared" si="3"/>
        <v>283824</v>
      </c>
      <c r="BD36" s="46">
        <v>164</v>
      </c>
      <c r="BE36" s="47">
        <v>4864772</v>
      </c>
      <c r="BF36" s="47">
        <v>2640932</v>
      </c>
      <c r="BG36" s="47">
        <v>0</v>
      </c>
      <c r="BH36" s="47">
        <v>2223840</v>
      </c>
      <c r="BI36" s="47">
        <v>0</v>
      </c>
      <c r="BJ36" s="47">
        <v>4</v>
      </c>
      <c r="BK36" s="47">
        <v>144614</v>
      </c>
      <c r="BL36" s="47">
        <v>101144</v>
      </c>
      <c r="BM36" s="47">
        <v>0</v>
      </c>
      <c r="BN36" s="47">
        <v>43470</v>
      </c>
      <c r="BO36" s="47">
        <v>0</v>
      </c>
      <c r="BP36" s="47">
        <f t="shared" si="4"/>
        <v>168</v>
      </c>
      <c r="BQ36" s="47">
        <f t="shared" si="4"/>
        <v>5009386</v>
      </c>
      <c r="BR36" s="47">
        <f t="shared" si="4"/>
        <v>2742076</v>
      </c>
      <c r="BS36" s="47">
        <f t="shared" si="4"/>
        <v>0</v>
      </c>
      <c r="BT36" s="47">
        <f t="shared" si="4"/>
        <v>2267310</v>
      </c>
      <c r="BU36" s="47">
        <f t="shared" si="4"/>
        <v>0</v>
      </c>
      <c r="BV36" s="46">
        <v>3</v>
      </c>
      <c r="BW36" s="47">
        <v>908920</v>
      </c>
      <c r="BX36" s="47">
        <v>818028</v>
      </c>
      <c r="BY36" s="47">
        <v>66892</v>
      </c>
      <c r="BZ36" s="47">
        <v>24000</v>
      </c>
      <c r="CA36" s="47">
        <v>0</v>
      </c>
      <c r="CB36" s="47">
        <f t="shared" si="5"/>
        <v>2928</v>
      </c>
      <c r="CC36" s="47">
        <f t="shared" si="6"/>
        <v>159779786</v>
      </c>
      <c r="CD36" s="47">
        <f t="shared" si="6"/>
        <v>140160966</v>
      </c>
      <c r="CE36" s="47">
        <f t="shared" si="6"/>
        <v>6432013</v>
      </c>
      <c r="CF36" s="47">
        <f t="shared" si="6"/>
        <v>12902983</v>
      </c>
      <c r="CG36" s="47">
        <f t="shared" si="6"/>
        <v>283824</v>
      </c>
      <c r="CH36" s="2"/>
      <c r="CI36" s="2"/>
      <c r="CJ36" s="2"/>
      <c r="CK36" s="2"/>
      <c r="CL36" s="2"/>
      <c r="CM36" s="2"/>
      <c r="CN36" s="48">
        <v>24</v>
      </c>
      <c r="CO36" s="47">
        <v>136269</v>
      </c>
      <c r="CP36" s="47">
        <v>121167</v>
      </c>
      <c r="CQ36" s="47">
        <v>0</v>
      </c>
      <c r="CR36" s="47">
        <v>15102</v>
      </c>
      <c r="CS36" s="47">
        <v>0</v>
      </c>
      <c r="CT36" s="47">
        <v>0</v>
      </c>
      <c r="CU36" s="47">
        <v>0</v>
      </c>
      <c r="CV36" s="47">
        <v>0</v>
      </c>
      <c r="CW36" s="47">
        <v>0</v>
      </c>
      <c r="CX36" s="47">
        <v>0</v>
      </c>
      <c r="CY36" s="47">
        <v>0</v>
      </c>
      <c r="CZ36" s="47">
        <v>0</v>
      </c>
      <c r="DA36" s="47">
        <v>0</v>
      </c>
      <c r="DB36" s="47">
        <v>0</v>
      </c>
      <c r="DC36" s="47">
        <v>0</v>
      </c>
      <c r="DD36" s="47">
        <v>0</v>
      </c>
      <c r="DE36" s="47">
        <v>0</v>
      </c>
      <c r="DF36" s="46">
        <f t="shared" si="7"/>
        <v>24</v>
      </c>
      <c r="DG36" s="47">
        <f t="shared" si="7"/>
        <v>136269</v>
      </c>
      <c r="DH36" s="47">
        <f t="shared" si="7"/>
        <v>121167</v>
      </c>
      <c r="DI36" s="47">
        <f t="shared" si="7"/>
        <v>0</v>
      </c>
      <c r="DJ36" s="47">
        <f t="shared" si="7"/>
        <v>15102</v>
      </c>
      <c r="DK36" s="47">
        <f t="shared" si="7"/>
        <v>0</v>
      </c>
      <c r="DL36" s="47">
        <f t="shared" si="8"/>
        <v>2952</v>
      </c>
      <c r="DM36" s="47">
        <f t="shared" si="8"/>
        <v>159916055</v>
      </c>
      <c r="DN36" s="47">
        <f t="shared" si="8"/>
        <v>140282133</v>
      </c>
      <c r="DO36" s="47">
        <f t="shared" si="8"/>
        <v>6432013</v>
      </c>
      <c r="DP36" s="47">
        <f t="shared" si="8"/>
        <v>12918085</v>
      </c>
      <c r="DQ36" s="47">
        <f t="shared" si="8"/>
        <v>283824</v>
      </c>
      <c r="DR36" s="47">
        <v>100</v>
      </c>
      <c r="DS36" s="47">
        <v>19</v>
      </c>
      <c r="DT36" s="47">
        <v>119</v>
      </c>
      <c r="DU36" s="47">
        <v>0</v>
      </c>
      <c r="DV36" s="47">
        <v>1</v>
      </c>
      <c r="DX36" s="47">
        <v>24</v>
      </c>
      <c r="DY36" s="47">
        <v>121167</v>
      </c>
      <c r="DZ36" s="47">
        <v>0</v>
      </c>
      <c r="EA36" s="47">
        <v>0</v>
      </c>
      <c r="EB36" s="47">
        <v>2</v>
      </c>
      <c r="EC36" s="47">
        <v>143740</v>
      </c>
      <c r="ED36" s="47">
        <v>2</v>
      </c>
      <c r="EE36" s="47">
        <v>70373</v>
      </c>
      <c r="EF36" s="47">
        <v>2</v>
      </c>
      <c r="EG36" s="47">
        <v>13840</v>
      </c>
      <c r="EH36" s="47">
        <v>0</v>
      </c>
      <c r="EI36" s="47">
        <v>0</v>
      </c>
      <c r="EJ36" s="47">
        <v>0</v>
      </c>
      <c r="EK36" s="47">
        <v>0</v>
      </c>
      <c r="EL36" s="47">
        <v>0</v>
      </c>
      <c r="EM36" s="47">
        <v>0</v>
      </c>
      <c r="EN36" s="47">
        <f t="shared" si="9"/>
        <v>30</v>
      </c>
      <c r="EO36" s="47">
        <f t="shared" si="10"/>
        <v>349120</v>
      </c>
      <c r="EQ36" s="47">
        <f t="shared" si="12"/>
        <v>2958</v>
      </c>
      <c r="ER36" s="47">
        <f t="shared" si="13"/>
        <v>160128906</v>
      </c>
      <c r="ET36" s="16" t="s">
        <v>74</v>
      </c>
      <c r="EU36" s="37">
        <v>159.4</v>
      </c>
      <c r="EW36" s="56">
        <f t="shared" si="14"/>
        <v>1004573</v>
      </c>
      <c r="EX36" s="44">
        <f t="shared" si="15"/>
        <v>27</v>
      </c>
      <c r="EY36" s="56">
        <f t="shared" si="16"/>
        <v>108430560</v>
      </c>
      <c r="EZ36" s="56">
        <f t="shared" si="17"/>
        <v>35140600</v>
      </c>
      <c r="FA36" s="56">
        <f t="shared" si="11"/>
        <v>16557746</v>
      </c>
      <c r="FB36" s="56">
        <f t="shared" si="18"/>
        <v>680242</v>
      </c>
      <c r="FC36" s="56">
        <f t="shared" si="19"/>
        <v>7</v>
      </c>
      <c r="FD36" s="56">
        <f t="shared" si="20"/>
        <v>220455</v>
      </c>
      <c r="FE36" s="44">
        <f t="shared" si="21"/>
        <v>35</v>
      </c>
    </row>
    <row r="37" spans="1:161" s="44" customFormat="1" ht="15.9" customHeight="1" x14ac:dyDescent="0.2">
      <c r="A37" s="59" t="s">
        <v>39</v>
      </c>
      <c r="B37" s="46">
        <v>24</v>
      </c>
      <c r="C37" s="47">
        <v>15214660</v>
      </c>
      <c r="D37" s="47">
        <v>13693192</v>
      </c>
      <c r="E37" s="47">
        <v>934388</v>
      </c>
      <c r="F37" s="47">
        <v>587080</v>
      </c>
      <c r="G37" s="47">
        <v>0</v>
      </c>
      <c r="H37" s="47">
        <v>680</v>
      </c>
      <c r="I37" s="47">
        <v>9235390</v>
      </c>
      <c r="J37" s="47">
        <v>8030111</v>
      </c>
      <c r="K37" s="47">
        <v>0</v>
      </c>
      <c r="L37" s="47">
        <v>1205279</v>
      </c>
      <c r="M37" s="47">
        <v>0</v>
      </c>
      <c r="N37" s="47">
        <f t="shared" si="0"/>
        <v>704</v>
      </c>
      <c r="O37" s="47">
        <f t="shared" si="0"/>
        <v>24450050</v>
      </c>
      <c r="P37" s="47">
        <f t="shared" si="0"/>
        <v>21723303</v>
      </c>
      <c r="Q37" s="47">
        <f t="shared" si="0"/>
        <v>934388</v>
      </c>
      <c r="R37" s="47">
        <f t="shared" si="0"/>
        <v>1792359</v>
      </c>
      <c r="S37" s="47">
        <f t="shared" si="0"/>
        <v>0</v>
      </c>
      <c r="T37" s="46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68</v>
      </c>
      <c r="AA37" s="47">
        <v>1182840</v>
      </c>
      <c r="AB37" s="47">
        <v>1028098</v>
      </c>
      <c r="AC37" s="47">
        <v>0</v>
      </c>
      <c r="AD37" s="47">
        <v>154742</v>
      </c>
      <c r="AE37" s="47">
        <v>0</v>
      </c>
      <c r="AF37" s="47">
        <f t="shared" si="1"/>
        <v>68</v>
      </c>
      <c r="AG37" s="47">
        <f t="shared" si="1"/>
        <v>1182840</v>
      </c>
      <c r="AH37" s="47">
        <f t="shared" si="1"/>
        <v>1028098</v>
      </c>
      <c r="AI37" s="47">
        <f t="shared" si="1"/>
        <v>0</v>
      </c>
      <c r="AJ37" s="47">
        <f t="shared" si="1"/>
        <v>154742</v>
      </c>
      <c r="AK37" s="47">
        <f t="shared" si="1"/>
        <v>0</v>
      </c>
      <c r="AL37" s="46">
        <f t="shared" si="2"/>
        <v>772</v>
      </c>
      <c r="AM37" s="47">
        <f t="shared" si="2"/>
        <v>25632890</v>
      </c>
      <c r="AN37" s="47">
        <f t="shared" si="2"/>
        <v>22751401</v>
      </c>
      <c r="AO37" s="47">
        <f t="shared" si="2"/>
        <v>934388</v>
      </c>
      <c r="AP37" s="47">
        <f t="shared" si="2"/>
        <v>1947101</v>
      </c>
      <c r="AQ37" s="47">
        <f t="shared" si="2"/>
        <v>0</v>
      </c>
      <c r="AR37" s="47">
        <v>157</v>
      </c>
      <c r="AS37" s="47">
        <v>2129640</v>
      </c>
      <c r="AT37" s="47">
        <v>1874380</v>
      </c>
      <c r="AU37" s="47">
        <v>22516</v>
      </c>
      <c r="AV37" s="47">
        <v>232744</v>
      </c>
      <c r="AW37" s="47">
        <v>0</v>
      </c>
      <c r="AX37" s="47">
        <f t="shared" si="3"/>
        <v>929</v>
      </c>
      <c r="AY37" s="47">
        <f t="shared" si="3"/>
        <v>27762530</v>
      </c>
      <c r="AZ37" s="47">
        <f t="shared" si="3"/>
        <v>24625781</v>
      </c>
      <c r="BA37" s="47">
        <f t="shared" si="3"/>
        <v>956904</v>
      </c>
      <c r="BB37" s="47">
        <f t="shared" si="3"/>
        <v>2179845</v>
      </c>
      <c r="BC37" s="47">
        <f t="shared" si="3"/>
        <v>0</v>
      </c>
      <c r="BD37" s="46">
        <v>22</v>
      </c>
      <c r="BE37" s="47">
        <v>779054</v>
      </c>
      <c r="BF37" s="47">
        <v>511934</v>
      </c>
      <c r="BG37" s="47">
        <v>0</v>
      </c>
      <c r="BH37" s="47">
        <v>267120</v>
      </c>
      <c r="BI37" s="47">
        <v>0</v>
      </c>
      <c r="BJ37" s="47">
        <v>0</v>
      </c>
      <c r="BK37" s="47">
        <v>0</v>
      </c>
      <c r="BL37" s="47">
        <v>0</v>
      </c>
      <c r="BM37" s="47">
        <v>0</v>
      </c>
      <c r="BN37" s="47">
        <v>0</v>
      </c>
      <c r="BO37" s="47">
        <v>0</v>
      </c>
      <c r="BP37" s="47">
        <f t="shared" si="4"/>
        <v>22</v>
      </c>
      <c r="BQ37" s="47">
        <f t="shared" si="4"/>
        <v>779054</v>
      </c>
      <c r="BR37" s="47">
        <f t="shared" si="4"/>
        <v>511934</v>
      </c>
      <c r="BS37" s="47">
        <f t="shared" si="4"/>
        <v>0</v>
      </c>
      <c r="BT37" s="47">
        <f t="shared" si="4"/>
        <v>267120</v>
      </c>
      <c r="BU37" s="47">
        <f t="shared" si="4"/>
        <v>0</v>
      </c>
      <c r="BV37" s="46">
        <v>0</v>
      </c>
      <c r="BW37" s="47">
        <v>0</v>
      </c>
      <c r="BX37" s="47">
        <v>0</v>
      </c>
      <c r="BY37" s="47">
        <v>0</v>
      </c>
      <c r="BZ37" s="47">
        <v>0</v>
      </c>
      <c r="CA37" s="47">
        <v>0</v>
      </c>
      <c r="CB37" s="47">
        <f t="shared" si="5"/>
        <v>929</v>
      </c>
      <c r="CC37" s="47">
        <f t="shared" si="6"/>
        <v>28541584</v>
      </c>
      <c r="CD37" s="47">
        <f t="shared" si="6"/>
        <v>25137715</v>
      </c>
      <c r="CE37" s="47">
        <f t="shared" si="6"/>
        <v>956904</v>
      </c>
      <c r="CF37" s="47">
        <f t="shared" si="6"/>
        <v>2446965</v>
      </c>
      <c r="CG37" s="47">
        <f t="shared" si="6"/>
        <v>0</v>
      </c>
      <c r="CH37" s="2"/>
      <c r="CI37" s="2"/>
      <c r="CJ37" s="2"/>
      <c r="CK37" s="2"/>
      <c r="CL37" s="2"/>
      <c r="CM37" s="2"/>
      <c r="CN37" s="48">
        <v>2</v>
      </c>
      <c r="CO37" s="47">
        <v>19148</v>
      </c>
      <c r="CP37" s="47">
        <v>17233</v>
      </c>
      <c r="CQ37" s="47">
        <v>0</v>
      </c>
      <c r="CR37" s="47">
        <v>1915</v>
      </c>
      <c r="CS37" s="47">
        <v>0</v>
      </c>
      <c r="CT37" s="47">
        <v>0</v>
      </c>
      <c r="CU37" s="47">
        <v>0</v>
      </c>
      <c r="CV37" s="47">
        <v>0</v>
      </c>
      <c r="CW37" s="47">
        <v>0</v>
      </c>
      <c r="CX37" s="47">
        <v>0</v>
      </c>
      <c r="CY37" s="47">
        <v>0</v>
      </c>
      <c r="CZ37" s="47">
        <v>0</v>
      </c>
      <c r="DA37" s="47">
        <v>0</v>
      </c>
      <c r="DB37" s="47">
        <v>0</v>
      </c>
      <c r="DC37" s="47">
        <v>0</v>
      </c>
      <c r="DD37" s="47">
        <v>0</v>
      </c>
      <c r="DE37" s="47">
        <v>0</v>
      </c>
      <c r="DF37" s="46">
        <f t="shared" si="7"/>
        <v>2</v>
      </c>
      <c r="DG37" s="47">
        <f t="shared" si="7"/>
        <v>19148</v>
      </c>
      <c r="DH37" s="47">
        <f t="shared" si="7"/>
        <v>17233</v>
      </c>
      <c r="DI37" s="47">
        <f t="shared" si="7"/>
        <v>0</v>
      </c>
      <c r="DJ37" s="47">
        <f t="shared" si="7"/>
        <v>1915</v>
      </c>
      <c r="DK37" s="47">
        <f t="shared" si="7"/>
        <v>0</v>
      </c>
      <c r="DL37" s="47">
        <f t="shared" si="8"/>
        <v>931</v>
      </c>
      <c r="DM37" s="47">
        <f t="shared" si="8"/>
        <v>28560732</v>
      </c>
      <c r="DN37" s="47">
        <f t="shared" si="8"/>
        <v>25154948</v>
      </c>
      <c r="DO37" s="47">
        <f t="shared" si="8"/>
        <v>956904</v>
      </c>
      <c r="DP37" s="47">
        <f t="shared" si="8"/>
        <v>2448880</v>
      </c>
      <c r="DQ37" s="47">
        <f t="shared" si="8"/>
        <v>0</v>
      </c>
      <c r="DR37" s="47">
        <v>18</v>
      </c>
      <c r="DS37" s="47">
        <v>6</v>
      </c>
      <c r="DT37" s="47">
        <v>24</v>
      </c>
      <c r="DU37" s="47">
        <v>0</v>
      </c>
      <c r="DV37" s="47">
        <v>0</v>
      </c>
      <c r="DX37" s="47">
        <v>2</v>
      </c>
      <c r="DY37" s="47">
        <v>17233</v>
      </c>
      <c r="DZ37" s="47">
        <v>0</v>
      </c>
      <c r="EA37" s="47">
        <v>0</v>
      </c>
      <c r="EB37" s="47">
        <v>4</v>
      </c>
      <c r="EC37" s="47">
        <v>155280</v>
      </c>
      <c r="ED37" s="47">
        <v>1</v>
      </c>
      <c r="EE37" s="47">
        <v>26671</v>
      </c>
      <c r="EF37" s="47">
        <v>0</v>
      </c>
      <c r="EG37" s="47">
        <v>0</v>
      </c>
      <c r="EH37" s="47">
        <v>0</v>
      </c>
      <c r="EI37" s="47">
        <v>0</v>
      </c>
      <c r="EJ37" s="47">
        <v>0</v>
      </c>
      <c r="EK37" s="47">
        <v>0</v>
      </c>
      <c r="EL37" s="47">
        <v>0</v>
      </c>
      <c r="EM37" s="47">
        <v>0</v>
      </c>
      <c r="EN37" s="47">
        <f t="shared" si="9"/>
        <v>7</v>
      </c>
      <c r="EO37" s="47">
        <f t="shared" si="10"/>
        <v>199184</v>
      </c>
      <c r="EQ37" s="47">
        <f t="shared" si="12"/>
        <v>936</v>
      </c>
      <c r="ER37" s="47">
        <f t="shared" si="13"/>
        <v>28740768</v>
      </c>
      <c r="ET37" s="16" t="s">
        <v>75</v>
      </c>
      <c r="EU37" s="37">
        <v>58.8</v>
      </c>
      <c r="EW37" s="56">
        <f t="shared" si="14"/>
        <v>488789</v>
      </c>
      <c r="EX37" s="44">
        <f t="shared" si="15"/>
        <v>42</v>
      </c>
      <c r="EY37" s="56">
        <f t="shared" si="16"/>
        <v>15214660</v>
      </c>
      <c r="EZ37" s="56">
        <f t="shared" si="17"/>
        <v>10418230</v>
      </c>
      <c r="FA37" s="56">
        <f t="shared" si="11"/>
        <v>3107878</v>
      </c>
      <c r="FB37" s="56">
        <f t="shared" si="18"/>
        <v>258753</v>
      </c>
      <c r="FC37" s="56">
        <f t="shared" si="19"/>
        <v>42</v>
      </c>
      <c r="FD37" s="56">
        <f t="shared" si="20"/>
        <v>177181</v>
      </c>
      <c r="FE37" s="44">
        <f t="shared" si="21"/>
        <v>42</v>
      </c>
    </row>
    <row r="38" spans="1:161" s="44" customFormat="1" ht="15.9" customHeight="1" x14ac:dyDescent="0.2">
      <c r="A38" s="59" t="s">
        <v>126</v>
      </c>
      <c r="B38" s="46">
        <v>164</v>
      </c>
      <c r="C38" s="47">
        <v>119597490</v>
      </c>
      <c r="D38" s="47">
        <v>107634494</v>
      </c>
      <c r="E38" s="47">
        <v>8065015</v>
      </c>
      <c r="F38" s="47">
        <v>3639642</v>
      </c>
      <c r="G38" s="47">
        <v>258339</v>
      </c>
      <c r="H38" s="47">
        <v>1984</v>
      </c>
      <c r="I38" s="47">
        <v>34618110</v>
      </c>
      <c r="J38" s="47">
        <v>31110603</v>
      </c>
      <c r="K38" s="47">
        <v>310873</v>
      </c>
      <c r="L38" s="47">
        <v>3195210</v>
      </c>
      <c r="M38" s="47">
        <v>1424</v>
      </c>
      <c r="N38" s="47">
        <f t="shared" si="0"/>
        <v>2148</v>
      </c>
      <c r="O38" s="47">
        <f t="shared" si="0"/>
        <v>154215600</v>
      </c>
      <c r="P38" s="47">
        <f t="shared" si="0"/>
        <v>138745097</v>
      </c>
      <c r="Q38" s="47">
        <f t="shared" si="0"/>
        <v>8375888</v>
      </c>
      <c r="R38" s="47">
        <f t="shared" si="0"/>
        <v>6834852</v>
      </c>
      <c r="S38" s="47">
        <f t="shared" si="0"/>
        <v>259763</v>
      </c>
      <c r="T38" s="46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208</v>
      </c>
      <c r="AA38" s="47">
        <v>2630680</v>
      </c>
      <c r="AB38" s="47">
        <v>2367612</v>
      </c>
      <c r="AC38" s="47">
        <v>6919</v>
      </c>
      <c r="AD38" s="47">
        <v>256149</v>
      </c>
      <c r="AE38" s="47">
        <v>0</v>
      </c>
      <c r="AF38" s="47">
        <f t="shared" si="1"/>
        <v>208</v>
      </c>
      <c r="AG38" s="47">
        <f t="shared" si="1"/>
        <v>2630680</v>
      </c>
      <c r="AH38" s="47">
        <f t="shared" si="1"/>
        <v>2367612</v>
      </c>
      <c r="AI38" s="47">
        <f t="shared" si="1"/>
        <v>6919</v>
      </c>
      <c r="AJ38" s="47">
        <f t="shared" si="1"/>
        <v>256149</v>
      </c>
      <c r="AK38" s="47">
        <f t="shared" si="1"/>
        <v>0</v>
      </c>
      <c r="AL38" s="46">
        <f t="shared" si="2"/>
        <v>2356</v>
      </c>
      <c r="AM38" s="47">
        <f t="shared" si="2"/>
        <v>156846280</v>
      </c>
      <c r="AN38" s="47">
        <f t="shared" si="2"/>
        <v>141112709</v>
      </c>
      <c r="AO38" s="47">
        <f t="shared" si="2"/>
        <v>8382807</v>
      </c>
      <c r="AP38" s="47">
        <f t="shared" si="2"/>
        <v>7091001</v>
      </c>
      <c r="AQ38" s="47">
        <f t="shared" si="2"/>
        <v>259763</v>
      </c>
      <c r="AR38" s="47">
        <v>548</v>
      </c>
      <c r="AS38" s="47">
        <v>9267800</v>
      </c>
      <c r="AT38" s="47">
        <v>8336730</v>
      </c>
      <c r="AU38" s="47">
        <v>110959</v>
      </c>
      <c r="AV38" s="47">
        <v>805117</v>
      </c>
      <c r="AW38" s="47">
        <v>14994</v>
      </c>
      <c r="AX38" s="47">
        <f t="shared" si="3"/>
        <v>2904</v>
      </c>
      <c r="AY38" s="47">
        <f t="shared" si="3"/>
        <v>166114080</v>
      </c>
      <c r="AZ38" s="47">
        <f t="shared" si="3"/>
        <v>149449439</v>
      </c>
      <c r="BA38" s="47">
        <f t="shared" si="3"/>
        <v>8493766</v>
      </c>
      <c r="BB38" s="47">
        <f t="shared" si="3"/>
        <v>7896118</v>
      </c>
      <c r="BC38" s="47">
        <f t="shared" si="3"/>
        <v>274757</v>
      </c>
      <c r="BD38" s="46">
        <v>162</v>
      </c>
      <c r="BE38" s="47">
        <v>5906860</v>
      </c>
      <c r="BF38" s="47">
        <v>3832580</v>
      </c>
      <c r="BG38" s="47">
        <v>0</v>
      </c>
      <c r="BH38" s="47">
        <v>2074280</v>
      </c>
      <c r="BI38" s="47">
        <v>0</v>
      </c>
      <c r="BJ38" s="47">
        <v>0</v>
      </c>
      <c r="BK38" s="47">
        <v>0</v>
      </c>
      <c r="BL38" s="47">
        <v>0</v>
      </c>
      <c r="BM38" s="47">
        <v>0</v>
      </c>
      <c r="BN38" s="47">
        <v>0</v>
      </c>
      <c r="BO38" s="47">
        <v>0</v>
      </c>
      <c r="BP38" s="47">
        <f t="shared" si="4"/>
        <v>162</v>
      </c>
      <c r="BQ38" s="47">
        <f t="shared" si="4"/>
        <v>5906860</v>
      </c>
      <c r="BR38" s="47">
        <f t="shared" si="4"/>
        <v>3832580</v>
      </c>
      <c r="BS38" s="47">
        <f t="shared" si="4"/>
        <v>0</v>
      </c>
      <c r="BT38" s="47">
        <f t="shared" si="4"/>
        <v>2074280</v>
      </c>
      <c r="BU38" s="47">
        <f t="shared" si="4"/>
        <v>0</v>
      </c>
      <c r="BV38" s="46">
        <v>0</v>
      </c>
      <c r="BW38" s="47">
        <v>0</v>
      </c>
      <c r="BX38" s="47">
        <v>0</v>
      </c>
      <c r="BY38" s="47">
        <v>0</v>
      </c>
      <c r="BZ38" s="47">
        <v>0</v>
      </c>
      <c r="CA38" s="47">
        <v>0</v>
      </c>
      <c r="CB38" s="47">
        <f t="shared" si="5"/>
        <v>2904</v>
      </c>
      <c r="CC38" s="47">
        <f t="shared" si="6"/>
        <v>172020940</v>
      </c>
      <c r="CD38" s="47">
        <f t="shared" si="6"/>
        <v>153282019</v>
      </c>
      <c r="CE38" s="47">
        <f t="shared" si="6"/>
        <v>8493766</v>
      </c>
      <c r="CF38" s="47">
        <f t="shared" si="6"/>
        <v>9970398</v>
      </c>
      <c r="CG38" s="47">
        <f t="shared" si="6"/>
        <v>274757</v>
      </c>
      <c r="CH38" s="2"/>
      <c r="CI38" s="2"/>
      <c r="CJ38" s="2"/>
      <c r="CK38" s="2"/>
      <c r="CL38" s="2"/>
      <c r="CM38" s="2"/>
      <c r="CN38" s="48">
        <v>1</v>
      </c>
      <c r="CO38" s="47">
        <v>5724</v>
      </c>
      <c r="CP38" s="47">
        <v>5151</v>
      </c>
      <c r="CQ38" s="47">
        <v>0</v>
      </c>
      <c r="CR38" s="47">
        <v>573</v>
      </c>
      <c r="CS38" s="47">
        <v>0</v>
      </c>
      <c r="CT38" s="47">
        <v>0</v>
      </c>
      <c r="CU38" s="47">
        <v>0</v>
      </c>
      <c r="CV38" s="47">
        <v>0</v>
      </c>
      <c r="CW38" s="47">
        <v>0</v>
      </c>
      <c r="CX38" s="47">
        <v>0</v>
      </c>
      <c r="CY38" s="47">
        <v>0</v>
      </c>
      <c r="CZ38" s="47">
        <v>0</v>
      </c>
      <c r="DA38" s="47">
        <v>0</v>
      </c>
      <c r="DB38" s="47">
        <v>0</v>
      </c>
      <c r="DC38" s="47">
        <v>0</v>
      </c>
      <c r="DD38" s="47">
        <v>0</v>
      </c>
      <c r="DE38" s="47">
        <v>0</v>
      </c>
      <c r="DF38" s="46">
        <f t="shared" si="7"/>
        <v>1</v>
      </c>
      <c r="DG38" s="47">
        <f t="shared" si="7"/>
        <v>5724</v>
      </c>
      <c r="DH38" s="47">
        <f t="shared" si="7"/>
        <v>5151</v>
      </c>
      <c r="DI38" s="47">
        <f t="shared" si="7"/>
        <v>0</v>
      </c>
      <c r="DJ38" s="47">
        <f t="shared" si="7"/>
        <v>573</v>
      </c>
      <c r="DK38" s="47">
        <f t="shared" si="7"/>
        <v>0</v>
      </c>
      <c r="DL38" s="47">
        <f t="shared" si="8"/>
        <v>2905</v>
      </c>
      <c r="DM38" s="47">
        <f t="shared" si="8"/>
        <v>172026664</v>
      </c>
      <c r="DN38" s="47">
        <f t="shared" si="8"/>
        <v>153287170</v>
      </c>
      <c r="DO38" s="47">
        <f t="shared" si="8"/>
        <v>8493766</v>
      </c>
      <c r="DP38" s="47">
        <f t="shared" si="8"/>
        <v>9970971</v>
      </c>
      <c r="DQ38" s="47">
        <f t="shared" si="8"/>
        <v>274757</v>
      </c>
      <c r="DR38" s="47">
        <v>134</v>
      </c>
      <c r="DS38" s="47">
        <v>39</v>
      </c>
      <c r="DT38" s="47">
        <v>173</v>
      </c>
      <c r="DU38" s="47">
        <v>25</v>
      </c>
      <c r="DV38" s="47">
        <v>4</v>
      </c>
      <c r="DX38" s="47">
        <v>1</v>
      </c>
      <c r="DY38" s="47">
        <v>5151</v>
      </c>
      <c r="DZ38" s="47">
        <v>0</v>
      </c>
      <c r="EA38" s="47">
        <v>0</v>
      </c>
      <c r="EB38" s="47">
        <v>0</v>
      </c>
      <c r="EC38" s="47">
        <v>0</v>
      </c>
      <c r="ED38" s="47">
        <v>1</v>
      </c>
      <c r="EE38" s="47">
        <v>26671</v>
      </c>
      <c r="EF38" s="47">
        <v>0</v>
      </c>
      <c r="EG38" s="47">
        <v>0</v>
      </c>
      <c r="EH38" s="47">
        <v>0</v>
      </c>
      <c r="EI38" s="47">
        <v>0</v>
      </c>
      <c r="EJ38" s="47">
        <v>0</v>
      </c>
      <c r="EK38" s="47">
        <v>0</v>
      </c>
      <c r="EL38" s="47">
        <v>0</v>
      </c>
      <c r="EM38" s="47">
        <v>0</v>
      </c>
      <c r="EN38" s="47">
        <f t="shared" si="9"/>
        <v>2</v>
      </c>
      <c r="EO38" s="47">
        <f t="shared" si="10"/>
        <v>31822</v>
      </c>
      <c r="EQ38" s="47">
        <f t="shared" si="12"/>
        <v>2906</v>
      </c>
      <c r="ER38" s="47">
        <f t="shared" si="13"/>
        <v>172052762</v>
      </c>
      <c r="ET38" s="16" t="s">
        <v>76</v>
      </c>
      <c r="EU38" s="37">
        <v>178.3</v>
      </c>
      <c r="EW38" s="56">
        <f t="shared" si="14"/>
        <v>964962</v>
      </c>
      <c r="EX38" s="44">
        <f t="shared" si="15"/>
        <v>33</v>
      </c>
      <c r="EY38" s="56">
        <f t="shared" si="16"/>
        <v>119597490</v>
      </c>
      <c r="EZ38" s="56">
        <f t="shared" si="17"/>
        <v>37248790</v>
      </c>
      <c r="FA38" s="56">
        <f t="shared" si="11"/>
        <v>15206482</v>
      </c>
      <c r="FB38" s="56">
        <f t="shared" si="18"/>
        <v>670766</v>
      </c>
      <c r="FC38" s="56">
        <f t="shared" si="19"/>
        <v>10</v>
      </c>
      <c r="FD38" s="56">
        <f t="shared" si="20"/>
        <v>208911</v>
      </c>
      <c r="FE38" s="44">
        <f t="shared" si="21"/>
        <v>37</v>
      </c>
    </row>
    <row r="39" spans="1:161" s="44" customFormat="1" ht="15.9" customHeight="1" x14ac:dyDescent="0.2">
      <c r="A39" s="59" t="s">
        <v>127</v>
      </c>
      <c r="B39" s="46">
        <v>235</v>
      </c>
      <c r="C39" s="47">
        <v>158766590</v>
      </c>
      <c r="D39" s="47">
        <v>142696709</v>
      </c>
      <c r="E39" s="47">
        <v>10206059</v>
      </c>
      <c r="F39" s="47">
        <v>5698632</v>
      </c>
      <c r="G39" s="47">
        <v>165190</v>
      </c>
      <c r="H39" s="47">
        <v>2546</v>
      </c>
      <c r="I39" s="47">
        <v>44894600</v>
      </c>
      <c r="J39" s="47">
        <v>40241426</v>
      </c>
      <c r="K39" s="47">
        <v>958799</v>
      </c>
      <c r="L39" s="47">
        <v>3693921</v>
      </c>
      <c r="M39" s="47">
        <v>454</v>
      </c>
      <c r="N39" s="47">
        <f t="shared" si="0"/>
        <v>2781</v>
      </c>
      <c r="O39" s="47">
        <f t="shared" si="0"/>
        <v>203661190</v>
      </c>
      <c r="P39" s="47">
        <f t="shared" si="0"/>
        <v>182938135</v>
      </c>
      <c r="Q39" s="47">
        <f t="shared" si="0"/>
        <v>11164858</v>
      </c>
      <c r="R39" s="47">
        <f t="shared" si="0"/>
        <v>9392553</v>
      </c>
      <c r="S39" s="47">
        <f t="shared" si="0"/>
        <v>165644</v>
      </c>
      <c r="T39" s="46">
        <v>0</v>
      </c>
      <c r="U39" s="47">
        <v>-8400</v>
      </c>
      <c r="V39" s="47">
        <v>-8040</v>
      </c>
      <c r="W39" s="47">
        <v>0</v>
      </c>
      <c r="X39" s="47">
        <v>-360</v>
      </c>
      <c r="Y39" s="47">
        <v>0</v>
      </c>
      <c r="Z39" s="47">
        <v>274</v>
      </c>
      <c r="AA39" s="47">
        <v>4322090</v>
      </c>
      <c r="AB39" s="47">
        <v>3868371</v>
      </c>
      <c r="AC39" s="47">
        <v>21291</v>
      </c>
      <c r="AD39" s="47">
        <v>432428</v>
      </c>
      <c r="AE39" s="47">
        <v>0</v>
      </c>
      <c r="AF39" s="47">
        <f t="shared" si="1"/>
        <v>274</v>
      </c>
      <c r="AG39" s="47">
        <f t="shared" si="1"/>
        <v>4313690</v>
      </c>
      <c r="AH39" s="47">
        <f t="shared" si="1"/>
        <v>3860331</v>
      </c>
      <c r="AI39" s="47">
        <f t="shared" si="1"/>
        <v>21291</v>
      </c>
      <c r="AJ39" s="47">
        <f t="shared" si="1"/>
        <v>432068</v>
      </c>
      <c r="AK39" s="47">
        <f t="shared" si="1"/>
        <v>0</v>
      </c>
      <c r="AL39" s="46">
        <f t="shared" si="2"/>
        <v>3055</v>
      </c>
      <c r="AM39" s="47">
        <f t="shared" si="2"/>
        <v>207974880</v>
      </c>
      <c r="AN39" s="47">
        <f t="shared" si="2"/>
        <v>186798466</v>
      </c>
      <c r="AO39" s="47">
        <f t="shared" si="2"/>
        <v>11186149</v>
      </c>
      <c r="AP39" s="47">
        <f t="shared" si="2"/>
        <v>9824621</v>
      </c>
      <c r="AQ39" s="47">
        <f t="shared" si="2"/>
        <v>165644</v>
      </c>
      <c r="AR39" s="47">
        <v>730</v>
      </c>
      <c r="AS39" s="47">
        <v>12093690</v>
      </c>
      <c r="AT39" s="47">
        <v>10796867</v>
      </c>
      <c r="AU39" s="47">
        <v>250219</v>
      </c>
      <c r="AV39" s="47">
        <v>1046604</v>
      </c>
      <c r="AW39" s="47">
        <v>0</v>
      </c>
      <c r="AX39" s="47">
        <f t="shared" si="3"/>
        <v>3785</v>
      </c>
      <c r="AY39" s="47">
        <f t="shared" si="3"/>
        <v>220068570</v>
      </c>
      <c r="AZ39" s="47">
        <f t="shared" si="3"/>
        <v>197595333</v>
      </c>
      <c r="BA39" s="47">
        <f t="shared" si="3"/>
        <v>11436368</v>
      </c>
      <c r="BB39" s="47">
        <f t="shared" si="3"/>
        <v>10871225</v>
      </c>
      <c r="BC39" s="47">
        <f t="shared" si="3"/>
        <v>165644</v>
      </c>
      <c r="BD39" s="46">
        <v>229</v>
      </c>
      <c r="BE39" s="47">
        <v>7821735</v>
      </c>
      <c r="BF39" s="47">
        <v>4850155</v>
      </c>
      <c r="BG39" s="47">
        <v>0</v>
      </c>
      <c r="BH39" s="47">
        <v>2971580</v>
      </c>
      <c r="BI39" s="47">
        <v>0</v>
      </c>
      <c r="BJ39" s="47">
        <v>0</v>
      </c>
      <c r="BK39" s="47">
        <v>0</v>
      </c>
      <c r="BL39" s="47">
        <v>0</v>
      </c>
      <c r="BM39" s="47">
        <v>0</v>
      </c>
      <c r="BN39" s="47">
        <v>0</v>
      </c>
      <c r="BO39" s="47">
        <v>0</v>
      </c>
      <c r="BP39" s="47">
        <f t="shared" si="4"/>
        <v>229</v>
      </c>
      <c r="BQ39" s="47">
        <f t="shared" si="4"/>
        <v>7821735</v>
      </c>
      <c r="BR39" s="47">
        <f t="shared" si="4"/>
        <v>4850155</v>
      </c>
      <c r="BS39" s="47">
        <f t="shared" si="4"/>
        <v>0</v>
      </c>
      <c r="BT39" s="47">
        <f t="shared" si="4"/>
        <v>2971580</v>
      </c>
      <c r="BU39" s="47">
        <f t="shared" si="4"/>
        <v>0</v>
      </c>
      <c r="BV39" s="46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f t="shared" si="5"/>
        <v>3785</v>
      </c>
      <c r="CC39" s="47">
        <f t="shared" si="6"/>
        <v>227890305</v>
      </c>
      <c r="CD39" s="47">
        <f t="shared" si="6"/>
        <v>202445488</v>
      </c>
      <c r="CE39" s="47">
        <f t="shared" si="6"/>
        <v>11436368</v>
      </c>
      <c r="CF39" s="47">
        <f t="shared" si="6"/>
        <v>13842805</v>
      </c>
      <c r="CG39" s="47">
        <f t="shared" si="6"/>
        <v>165644</v>
      </c>
      <c r="CH39" s="2"/>
      <c r="CI39" s="2"/>
      <c r="CJ39" s="2"/>
      <c r="CK39" s="2"/>
      <c r="CL39" s="2"/>
      <c r="CM39" s="2"/>
      <c r="CN39" s="48">
        <v>2</v>
      </c>
      <c r="CO39" s="47">
        <v>17541</v>
      </c>
      <c r="CP39" s="47">
        <v>15786</v>
      </c>
      <c r="CQ39" s="47">
        <v>0</v>
      </c>
      <c r="CR39" s="47">
        <v>1755</v>
      </c>
      <c r="CS39" s="47">
        <v>0</v>
      </c>
      <c r="CT39" s="47">
        <v>0</v>
      </c>
      <c r="CU39" s="47">
        <v>0</v>
      </c>
      <c r="CV39" s="47">
        <v>0</v>
      </c>
      <c r="CW39" s="47">
        <v>0</v>
      </c>
      <c r="CX39" s="47">
        <v>0</v>
      </c>
      <c r="CY39" s="47">
        <v>0</v>
      </c>
      <c r="CZ39" s="47">
        <v>0</v>
      </c>
      <c r="DA39" s="47">
        <v>0</v>
      </c>
      <c r="DB39" s="47">
        <v>0</v>
      </c>
      <c r="DC39" s="47">
        <v>0</v>
      </c>
      <c r="DD39" s="47">
        <v>0</v>
      </c>
      <c r="DE39" s="47">
        <v>0</v>
      </c>
      <c r="DF39" s="46">
        <f t="shared" si="7"/>
        <v>2</v>
      </c>
      <c r="DG39" s="47">
        <f t="shared" si="7"/>
        <v>17541</v>
      </c>
      <c r="DH39" s="47">
        <f t="shared" si="7"/>
        <v>15786</v>
      </c>
      <c r="DI39" s="47">
        <f t="shared" si="7"/>
        <v>0</v>
      </c>
      <c r="DJ39" s="47">
        <f t="shared" si="7"/>
        <v>1755</v>
      </c>
      <c r="DK39" s="47">
        <f t="shared" si="7"/>
        <v>0</v>
      </c>
      <c r="DL39" s="47">
        <f t="shared" si="8"/>
        <v>3787</v>
      </c>
      <c r="DM39" s="47">
        <f t="shared" si="8"/>
        <v>227907846</v>
      </c>
      <c r="DN39" s="47">
        <f t="shared" si="8"/>
        <v>202461274</v>
      </c>
      <c r="DO39" s="47">
        <f t="shared" si="8"/>
        <v>11436368</v>
      </c>
      <c r="DP39" s="47">
        <f t="shared" si="8"/>
        <v>13844560</v>
      </c>
      <c r="DQ39" s="47">
        <f t="shared" si="8"/>
        <v>165644</v>
      </c>
      <c r="DR39" s="47">
        <v>182</v>
      </c>
      <c r="DS39" s="47">
        <v>33</v>
      </c>
      <c r="DT39" s="47">
        <v>215</v>
      </c>
      <c r="DU39" s="47">
        <v>10</v>
      </c>
      <c r="DV39" s="47">
        <v>13</v>
      </c>
      <c r="DX39" s="47">
        <v>2</v>
      </c>
      <c r="DY39" s="47">
        <v>15786</v>
      </c>
      <c r="DZ39" s="47">
        <v>0</v>
      </c>
      <c r="EA39" s="47">
        <v>0</v>
      </c>
      <c r="EB39" s="47">
        <v>12</v>
      </c>
      <c r="EC39" s="47">
        <v>418020</v>
      </c>
      <c r="ED39" s="47">
        <v>6</v>
      </c>
      <c r="EE39" s="47">
        <v>389321</v>
      </c>
      <c r="EF39" s="47">
        <v>2</v>
      </c>
      <c r="EG39" s="47">
        <v>9200</v>
      </c>
      <c r="EH39" s="47">
        <v>0</v>
      </c>
      <c r="EI39" s="47">
        <v>0</v>
      </c>
      <c r="EJ39" s="47">
        <v>0</v>
      </c>
      <c r="EK39" s="47">
        <v>0</v>
      </c>
      <c r="EL39" s="47">
        <v>0</v>
      </c>
      <c r="EM39" s="47">
        <v>0</v>
      </c>
      <c r="EN39" s="47">
        <f t="shared" si="9"/>
        <v>22</v>
      </c>
      <c r="EO39" s="47">
        <f t="shared" si="10"/>
        <v>832327</v>
      </c>
      <c r="EQ39" s="47">
        <f t="shared" si="12"/>
        <v>3807</v>
      </c>
      <c r="ER39" s="47">
        <f t="shared" si="13"/>
        <v>228722632</v>
      </c>
      <c r="ET39" s="16" t="s">
        <v>77</v>
      </c>
      <c r="EU39" s="37">
        <v>220.8</v>
      </c>
      <c r="EW39" s="56">
        <f t="shared" si="14"/>
        <v>1035881</v>
      </c>
      <c r="EX39" s="44">
        <f t="shared" si="15"/>
        <v>19</v>
      </c>
      <c r="EY39" s="56">
        <f t="shared" si="16"/>
        <v>158758190</v>
      </c>
      <c r="EZ39" s="56">
        <f t="shared" si="17"/>
        <v>49216690</v>
      </c>
      <c r="FA39" s="56">
        <f t="shared" si="11"/>
        <v>20747752</v>
      </c>
      <c r="FB39" s="56">
        <f t="shared" si="18"/>
        <v>719014</v>
      </c>
      <c r="FC39" s="56">
        <f t="shared" si="19"/>
        <v>3</v>
      </c>
      <c r="FD39" s="56">
        <f t="shared" si="20"/>
        <v>222902</v>
      </c>
      <c r="FE39" s="44">
        <f t="shared" si="21"/>
        <v>34</v>
      </c>
    </row>
    <row r="40" spans="1:161" s="44" customFormat="1" ht="15.9" customHeight="1" x14ac:dyDescent="0.2">
      <c r="A40" s="59" t="s">
        <v>40</v>
      </c>
      <c r="B40" s="46">
        <v>1355</v>
      </c>
      <c r="C40" s="47">
        <v>685423980</v>
      </c>
      <c r="D40" s="47">
        <v>612471732</v>
      </c>
      <c r="E40" s="47">
        <v>39782413</v>
      </c>
      <c r="F40" s="47">
        <v>31848286</v>
      </c>
      <c r="G40" s="47">
        <v>1321549</v>
      </c>
      <c r="H40" s="47">
        <v>12049</v>
      </c>
      <c r="I40" s="47">
        <v>213431030</v>
      </c>
      <c r="J40" s="47">
        <v>190395084</v>
      </c>
      <c r="K40" s="47">
        <v>4908175</v>
      </c>
      <c r="L40" s="47">
        <v>16763349</v>
      </c>
      <c r="M40" s="47">
        <v>1364422</v>
      </c>
      <c r="N40" s="47">
        <f t="shared" si="0"/>
        <v>13404</v>
      </c>
      <c r="O40" s="47">
        <f t="shared" si="0"/>
        <v>898855010</v>
      </c>
      <c r="P40" s="47">
        <f t="shared" si="0"/>
        <v>802866816</v>
      </c>
      <c r="Q40" s="47">
        <f t="shared" si="0"/>
        <v>44690588</v>
      </c>
      <c r="R40" s="47">
        <f t="shared" si="0"/>
        <v>48611635</v>
      </c>
      <c r="S40" s="47">
        <f t="shared" si="0"/>
        <v>2685971</v>
      </c>
      <c r="T40" s="46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986</v>
      </c>
      <c r="AA40" s="47">
        <v>15594290</v>
      </c>
      <c r="AB40" s="47">
        <v>13913037</v>
      </c>
      <c r="AC40" s="47">
        <v>9321</v>
      </c>
      <c r="AD40" s="47">
        <v>1671932</v>
      </c>
      <c r="AE40" s="47">
        <v>0</v>
      </c>
      <c r="AF40" s="47">
        <f t="shared" si="1"/>
        <v>986</v>
      </c>
      <c r="AG40" s="47">
        <f t="shared" si="1"/>
        <v>15594290</v>
      </c>
      <c r="AH40" s="47">
        <f t="shared" si="1"/>
        <v>13913037</v>
      </c>
      <c r="AI40" s="47">
        <f t="shared" si="1"/>
        <v>9321</v>
      </c>
      <c r="AJ40" s="47">
        <f t="shared" si="1"/>
        <v>1671932</v>
      </c>
      <c r="AK40" s="47">
        <f t="shared" si="1"/>
        <v>0</v>
      </c>
      <c r="AL40" s="46">
        <f t="shared" si="2"/>
        <v>14390</v>
      </c>
      <c r="AM40" s="47">
        <f t="shared" si="2"/>
        <v>914449300</v>
      </c>
      <c r="AN40" s="47">
        <f t="shared" si="2"/>
        <v>816779853</v>
      </c>
      <c r="AO40" s="47">
        <f t="shared" si="2"/>
        <v>44699909</v>
      </c>
      <c r="AP40" s="47">
        <f t="shared" si="2"/>
        <v>50283567</v>
      </c>
      <c r="AQ40" s="47">
        <f t="shared" si="2"/>
        <v>2685971</v>
      </c>
      <c r="AR40" s="47">
        <v>10340</v>
      </c>
      <c r="AS40" s="47">
        <v>157491910</v>
      </c>
      <c r="AT40" s="47">
        <v>140889327</v>
      </c>
      <c r="AU40" s="47">
        <v>963894</v>
      </c>
      <c r="AV40" s="47">
        <v>14920795</v>
      </c>
      <c r="AW40" s="47">
        <v>717894</v>
      </c>
      <c r="AX40" s="47">
        <f t="shared" si="3"/>
        <v>24730</v>
      </c>
      <c r="AY40" s="47">
        <f t="shared" si="3"/>
        <v>1071941210</v>
      </c>
      <c r="AZ40" s="47">
        <f t="shared" si="3"/>
        <v>957669180</v>
      </c>
      <c r="BA40" s="47">
        <f t="shared" si="3"/>
        <v>45663803</v>
      </c>
      <c r="BB40" s="47">
        <f t="shared" si="3"/>
        <v>65204362</v>
      </c>
      <c r="BC40" s="47">
        <f t="shared" si="3"/>
        <v>3403865</v>
      </c>
      <c r="BD40" s="46">
        <v>1308</v>
      </c>
      <c r="BE40" s="47">
        <v>36153503</v>
      </c>
      <c r="BF40" s="47">
        <v>22949283</v>
      </c>
      <c r="BG40" s="47">
        <v>0</v>
      </c>
      <c r="BH40" s="47">
        <v>13181220</v>
      </c>
      <c r="BI40" s="47">
        <v>23000</v>
      </c>
      <c r="BJ40" s="47">
        <v>0</v>
      </c>
      <c r="BK40" s="47">
        <v>0</v>
      </c>
      <c r="BL40" s="47">
        <v>0</v>
      </c>
      <c r="BM40" s="47">
        <v>0</v>
      </c>
      <c r="BN40" s="47">
        <v>0</v>
      </c>
      <c r="BO40" s="47">
        <v>0</v>
      </c>
      <c r="BP40" s="47">
        <f t="shared" si="4"/>
        <v>1308</v>
      </c>
      <c r="BQ40" s="47">
        <f t="shared" si="4"/>
        <v>36153503</v>
      </c>
      <c r="BR40" s="47">
        <f t="shared" si="4"/>
        <v>22949283</v>
      </c>
      <c r="BS40" s="47">
        <f t="shared" si="4"/>
        <v>0</v>
      </c>
      <c r="BT40" s="47">
        <f t="shared" si="4"/>
        <v>13181220</v>
      </c>
      <c r="BU40" s="47">
        <f t="shared" si="4"/>
        <v>23000</v>
      </c>
      <c r="BV40" s="46">
        <v>19</v>
      </c>
      <c r="BW40" s="47">
        <v>1633950</v>
      </c>
      <c r="BX40" s="47">
        <v>1470555</v>
      </c>
      <c r="BY40" s="47">
        <v>26767</v>
      </c>
      <c r="BZ40" s="47">
        <v>136628</v>
      </c>
      <c r="CA40" s="47">
        <v>0</v>
      </c>
      <c r="CB40" s="47">
        <f t="shared" si="5"/>
        <v>24749</v>
      </c>
      <c r="CC40" s="47">
        <f t="shared" si="6"/>
        <v>1109728663</v>
      </c>
      <c r="CD40" s="47">
        <f t="shared" si="6"/>
        <v>982089018</v>
      </c>
      <c r="CE40" s="47">
        <f t="shared" si="6"/>
        <v>45690570</v>
      </c>
      <c r="CF40" s="47">
        <f t="shared" si="6"/>
        <v>78522210</v>
      </c>
      <c r="CG40" s="47">
        <f t="shared" si="6"/>
        <v>3426865</v>
      </c>
      <c r="CH40" s="2"/>
      <c r="CI40" s="2"/>
      <c r="CJ40" s="2"/>
      <c r="CK40" s="2"/>
      <c r="CL40" s="2"/>
      <c r="CM40" s="2"/>
      <c r="CN40" s="48">
        <v>52</v>
      </c>
      <c r="CO40" s="47">
        <v>331993</v>
      </c>
      <c r="CP40" s="47">
        <v>294538</v>
      </c>
      <c r="CQ40" s="47">
        <v>0</v>
      </c>
      <c r="CR40" s="47">
        <v>37455</v>
      </c>
      <c r="CS40" s="47">
        <v>0</v>
      </c>
      <c r="CT40" s="47">
        <v>0</v>
      </c>
      <c r="CU40" s="47">
        <v>0</v>
      </c>
      <c r="CV40" s="47">
        <v>0</v>
      </c>
      <c r="CW40" s="47">
        <v>0</v>
      </c>
      <c r="CX40" s="47">
        <v>0</v>
      </c>
      <c r="CY40" s="47">
        <v>0</v>
      </c>
      <c r="CZ40" s="47">
        <v>0</v>
      </c>
      <c r="DA40" s="47">
        <v>0</v>
      </c>
      <c r="DB40" s="47">
        <v>0</v>
      </c>
      <c r="DC40" s="47">
        <v>0</v>
      </c>
      <c r="DD40" s="47">
        <v>0</v>
      </c>
      <c r="DE40" s="47">
        <v>0</v>
      </c>
      <c r="DF40" s="46">
        <f t="shared" si="7"/>
        <v>52</v>
      </c>
      <c r="DG40" s="47">
        <f t="shared" si="7"/>
        <v>331993</v>
      </c>
      <c r="DH40" s="47">
        <f t="shared" si="7"/>
        <v>294538</v>
      </c>
      <c r="DI40" s="47">
        <f t="shared" si="7"/>
        <v>0</v>
      </c>
      <c r="DJ40" s="47">
        <f t="shared" si="7"/>
        <v>37455</v>
      </c>
      <c r="DK40" s="47">
        <f t="shared" si="7"/>
        <v>0</v>
      </c>
      <c r="DL40" s="47">
        <f t="shared" si="8"/>
        <v>24801</v>
      </c>
      <c r="DM40" s="47">
        <f t="shared" si="8"/>
        <v>1110060656</v>
      </c>
      <c r="DN40" s="47">
        <f t="shared" si="8"/>
        <v>982383556</v>
      </c>
      <c r="DO40" s="47">
        <f t="shared" si="8"/>
        <v>45690570</v>
      </c>
      <c r="DP40" s="47">
        <f t="shared" si="8"/>
        <v>78559665</v>
      </c>
      <c r="DQ40" s="47">
        <f t="shared" si="8"/>
        <v>3426865</v>
      </c>
      <c r="DR40" s="47">
        <v>847</v>
      </c>
      <c r="DS40" s="47">
        <v>273</v>
      </c>
      <c r="DT40" s="47">
        <v>1120</v>
      </c>
      <c r="DU40" s="47">
        <v>205</v>
      </c>
      <c r="DV40" s="47">
        <v>19</v>
      </c>
      <c r="DX40" s="47">
        <v>52</v>
      </c>
      <c r="DY40" s="47">
        <v>294538</v>
      </c>
      <c r="DZ40" s="47">
        <v>207</v>
      </c>
      <c r="EA40" s="47">
        <v>4792880</v>
      </c>
      <c r="EB40" s="47">
        <v>14</v>
      </c>
      <c r="EC40" s="47">
        <v>568900</v>
      </c>
      <c r="ED40" s="47">
        <v>44</v>
      </c>
      <c r="EE40" s="47">
        <v>1186669</v>
      </c>
      <c r="EF40" s="47">
        <v>8</v>
      </c>
      <c r="EG40" s="47">
        <v>58890</v>
      </c>
      <c r="EH40" s="47">
        <v>0</v>
      </c>
      <c r="EI40" s="47">
        <v>0</v>
      </c>
      <c r="EJ40" s="47">
        <v>0</v>
      </c>
      <c r="EK40" s="47">
        <v>0</v>
      </c>
      <c r="EL40" s="47">
        <v>0</v>
      </c>
      <c r="EM40" s="47">
        <v>0</v>
      </c>
      <c r="EN40" s="47">
        <f t="shared" si="9"/>
        <v>325</v>
      </c>
      <c r="EO40" s="47">
        <f t="shared" si="10"/>
        <v>6901877</v>
      </c>
      <c r="EQ40" s="47">
        <f t="shared" si="12"/>
        <v>25074</v>
      </c>
      <c r="ER40" s="47">
        <f t="shared" si="13"/>
        <v>1116630540</v>
      </c>
      <c r="ET40" s="16" t="s">
        <v>78</v>
      </c>
      <c r="EU40" s="37">
        <v>1196.0999999999999</v>
      </c>
      <c r="EW40" s="56">
        <f t="shared" si="14"/>
        <v>933560</v>
      </c>
      <c r="EX40" s="44">
        <f t="shared" si="15"/>
        <v>37</v>
      </c>
      <c r="EY40" s="56">
        <f t="shared" si="16"/>
        <v>685423980</v>
      </c>
      <c r="EZ40" s="56">
        <f t="shared" si="17"/>
        <v>229025320</v>
      </c>
      <c r="FA40" s="56">
        <f t="shared" si="11"/>
        <v>202181240</v>
      </c>
      <c r="FB40" s="56">
        <f t="shared" si="18"/>
        <v>573049</v>
      </c>
      <c r="FC40" s="56">
        <f t="shared" si="19"/>
        <v>28</v>
      </c>
      <c r="FD40" s="56">
        <f t="shared" si="20"/>
        <v>191477</v>
      </c>
      <c r="FE40" s="44">
        <f t="shared" si="21"/>
        <v>41</v>
      </c>
    </row>
    <row r="41" spans="1:161" s="44" customFormat="1" ht="15.9" customHeight="1" x14ac:dyDescent="0.2">
      <c r="A41" s="59" t="s">
        <v>19</v>
      </c>
      <c r="B41" s="46">
        <v>3299</v>
      </c>
      <c r="C41" s="47">
        <v>1879522030</v>
      </c>
      <c r="D41" s="47">
        <v>1683043447</v>
      </c>
      <c r="E41" s="47">
        <v>104393484</v>
      </c>
      <c r="F41" s="47">
        <v>85360802</v>
      </c>
      <c r="G41" s="47">
        <v>6724297</v>
      </c>
      <c r="H41" s="47">
        <v>44612</v>
      </c>
      <c r="I41" s="47">
        <v>693030600</v>
      </c>
      <c r="J41" s="47">
        <v>617741682</v>
      </c>
      <c r="K41" s="47">
        <v>14214487</v>
      </c>
      <c r="L41" s="47">
        <v>57381018</v>
      </c>
      <c r="M41" s="47">
        <v>3693413</v>
      </c>
      <c r="N41" s="47">
        <f t="shared" si="0"/>
        <v>47911</v>
      </c>
      <c r="O41" s="47">
        <f t="shared" si="0"/>
        <v>2572552630</v>
      </c>
      <c r="P41" s="47">
        <f t="shared" si="0"/>
        <v>2300785129</v>
      </c>
      <c r="Q41" s="47">
        <f t="shared" si="0"/>
        <v>118607971</v>
      </c>
      <c r="R41" s="47">
        <f t="shared" si="0"/>
        <v>142741820</v>
      </c>
      <c r="S41" s="47">
        <f t="shared" si="0"/>
        <v>10417710</v>
      </c>
      <c r="T41" s="46">
        <v>7</v>
      </c>
      <c r="U41" s="47">
        <v>1176220</v>
      </c>
      <c r="V41" s="47">
        <v>1038797</v>
      </c>
      <c r="W41" s="47">
        <v>33393</v>
      </c>
      <c r="X41" s="47">
        <v>104030</v>
      </c>
      <c r="Y41" s="47">
        <v>0</v>
      </c>
      <c r="Z41" s="47">
        <v>4102</v>
      </c>
      <c r="AA41" s="47">
        <v>61799690</v>
      </c>
      <c r="AB41" s="47">
        <v>55098029</v>
      </c>
      <c r="AC41" s="47">
        <v>44058</v>
      </c>
      <c r="AD41" s="47">
        <v>6657603</v>
      </c>
      <c r="AE41" s="47">
        <v>0</v>
      </c>
      <c r="AF41" s="47">
        <f t="shared" si="1"/>
        <v>4109</v>
      </c>
      <c r="AG41" s="47">
        <f t="shared" si="1"/>
        <v>62975910</v>
      </c>
      <c r="AH41" s="47">
        <f t="shared" si="1"/>
        <v>56136826</v>
      </c>
      <c r="AI41" s="47">
        <f t="shared" si="1"/>
        <v>77451</v>
      </c>
      <c r="AJ41" s="47">
        <f t="shared" si="1"/>
        <v>6761633</v>
      </c>
      <c r="AK41" s="47">
        <f t="shared" si="1"/>
        <v>0</v>
      </c>
      <c r="AL41" s="46">
        <f t="shared" si="2"/>
        <v>52020</v>
      </c>
      <c r="AM41" s="47">
        <f t="shared" si="2"/>
        <v>2635528540</v>
      </c>
      <c r="AN41" s="47">
        <f t="shared" si="2"/>
        <v>2356921955</v>
      </c>
      <c r="AO41" s="47">
        <f t="shared" si="2"/>
        <v>118685422</v>
      </c>
      <c r="AP41" s="47">
        <f t="shared" si="2"/>
        <v>149503453</v>
      </c>
      <c r="AQ41" s="47">
        <f t="shared" si="2"/>
        <v>10417710</v>
      </c>
      <c r="AR41" s="47">
        <v>31378</v>
      </c>
      <c r="AS41" s="47">
        <v>381222460</v>
      </c>
      <c r="AT41" s="47">
        <v>340103657</v>
      </c>
      <c r="AU41" s="47">
        <v>1069489</v>
      </c>
      <c r="AV41" s="47">
        <v>38056343</v>
      </c>
      <c r="AW41" s="47">
        <v>1992971</v>
      </c>
      <c r="AX41" s="47">
        <f t="shared" si="3"/>
        <v>83398</v>
      </c>
      <c r="AY41" s="47">
        <f t="shared" si="3"/>
        <v>3016751000</v>
      </c>
      <c r="AZ41" s="47">
        <f t="shared" si="3"/>
        <v>2697025612</v>
      </c>
      <c r="BA41" s="47">
        <f t="shared" si="3"/>
        <v>119754911</v>
      </c>
      <c r="BB41" s="47">
        <f t="shared" si="3"/>
        <v>187559796</v>
      </c>
      <c r="BC41" s="47">
        <f t="shared" si="3"/>
        <v>12410681</v>
      </c>
      <c r="BD41" s="46">
        <v>3197</v>
      </c>
      <c r="BE41" s="47">
        <v>108516270</v>
      </c>
      <c r="BF41" s="47">
        <v>69254920</v>
      </c>
      <c r="BG41" s="47">
        <v>0</v>
      </c>
      <c r="BH41" s="47">
        <v>39261350</v>
      </c>
      <c r="BI41" s="47">
        <v>0</v>
      </c>
      <c r="BJ41" s="47">
        <v>6</v>
      </c>
      <c r="BK41" s="47">
        <v>46511</v>
      </c>
      <c r="BL41" s="47">
        <v>30311</v>
      </c>
      <c r="BM41" s="47">
        <v>0</v>
      </c>
      <c r="BN41" s="47">
        <v>16200</v>
      </c>
      <c r="BO41" s="47">
        <v>0</v>
      </c>
      <c r="BP41" s="47">
        <f t="shared" si="4"/>
        <v>3203</v>
      </c>
      <c r="BQ41" s="47">
        <f t="shared" si="4"/>
        <v>108562781</v>
      </c>
      <c r="BR41" s="47">
        <f t="shared" si="4"/>
        <v>69285231</v>
      </c>
      <c r="BS41" s="47">
        <f t="shared" si="4"/>
        <v>0</v>
      </c>
      <c r="BT41" s="47">
        <f t="shared" si="4"/>
        <v>39277550</v>
      </c>
      <c r="BU41" s="47">
        <f t="shared" si="4"/>
        <v>0</v>
      </c>
      <c r="BV41" s="46">
        <v>88</v>
      </c>
      <c r="BW41" s="47">
        <v>8099590</v>
      </c>
      <c r="BX41" s="47">
        <v>7029987</v>
      </c>
      <c r="BY41" s="47">
        <v>199787</v>
      </c>
      <c r="BZ41" s="47">
        <v>544146</v>
      </c>
      <c r="CA41" s="47">
        <v>325670</v>
      </c>
      <c r="CB41" s="47">
        <f t="shared" si="5"/>
        <v>83486</v>
      </c>
      <c r="CC41" s="47">
        <f t="shared" si="6"/>
        <v>3133413371</v>
      </c>
      <c r="CD41" s="47">
        <f t="shared" si="6"/>
        <v>2773340830</v>
      </c>
      <c r="CE41" s="47">
        <f t="shared" si="6"/>
        <v>119954698</v>
      </c>
      <c r="CF41" s="47">
        <f t="shared" si="6"/>
        <v>227381492</v>
      </c>
      <c r="CG41" s="47">
        <f t="shared" si="6"/>
        <v>12736351</v>
      </c>
      <c r="CH41" s="2"/>
      <c r="CI41" s="2"/>
      <c r="CJ41" s="2"/>
      <c r="CK41" s="2"/>
      <c r="CL41" s="2"/>
      <c r="CM41" s="2"/>
      <c r="CN41" s="48">
        <v>386</v>
      </c>
      <c r="CO41" s="47">
        <v>2387155</v>
      </c>
      <c r="CP41" s="47">
        <v>2134650</v>
      </c>
      <c r="CQ41" s="47">
        <v>0</v>
      </c>
      <c r="CR41" s="47">
        <v>252505</v>
      </c>
      <c r="CS41" s="47">
        <v>0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  <c r="CY41" s="47">
        <v>0</v>
      </c>
      <c r="CZ41" s="47">
        <v>0</v>
      </c>
      <c r="DA41" s="47">
        <v>0</v>
      </c>
      <c r="DB41" s="47">
        <v>0</v>
      </c>
      <c r="DC41" s="47">
        <v>0</v>
      </c>
      <c r="DD41" s="47">
        <v>0</v>
      </c>
      <c r="DE41" s="47">
        <v>0</v>
      </c>
      <c r="DF41" s="46">
        <f t="shared" si="7"/>
        <v>386</v>
      </c>
      <c r="DG41" s="47">
        <f t="shared" si="7"/>
        <v>2387155</v>
      </c>
      <c r="DH41" s="47">
        <f t="shared" si="7"/>
        <v>2134650</v>
      </c>
      <c r="DI41" s="47">
        <f t="shared" si="7"/>
        <v>0</v>
      </c>
      <c r="DJ41" s="47">
        <f t="shared" si="7"/>
        <v>252505</v>
      </c>
      <c r="DK41" s="47">
        <f t="shared" si="7"/>
        <v>0</v>
      </c>
      <c r="DL41" s="47">
        <f t="shared" si="8"/>
        <v>83872</v>
      </c>
      <c r="DM41" s="47">
        <f t="shared" si="8"/>
        <v>3135800526</v>
      </c>
      <c r="DN41" s="47">
        <f t="shared" si="8"/>
        <v>2775475480</v>
      </c>
      <c r="DO41" s="47">
        <f t="shared" si="8"/>
        <v>119954698</v>
      </c>
      <c r="DP41" s="47">
        <f t="shared" si="8"/>
        <v>227633997</v>
      </c>
      <c r="DQ41" s="47">
        <f t="shared" si="8"/>
        <v>12736351</v>
      </c>
      <c r="DR41" s="47">
        <v>2274</v>
      </c>
      <c r="DS41" s="47">
        <v>809</v>
      </c>
      <c r="DT41" s="47">
        <v>3083</v>
      </c>
      <c r="DU41" s="47">
        <v>427</v>
      </c>
      <c r="DV41" s="47">
        <v>116</v>
      </c>
      <c r="DX41" s="47">
        <v>386</v>
      </c>
      <c r="DY41" s="47">
        <v>2134650</v>
      </c>
      <c r="DZ41" s="47">
        <v>226</v>
      </c>
      <c r="EA41" s="47">
        <v>4945880</v>
      </c>
      <c r="EB41" s="47">
        <v>217</v>
      </c>
      <c r="EC41" s="47">
        <v>5169500</v>
      </c>
      <c r="ED41" s="47">
        <v>91</v>
      </c>
      <c r="EE41" s="47">
        <v>2796138</v>
      </c>
      <c r="EF41" s="47">
        <v>2</v>
      </c>
      <c r="EG41" s="47">
        <v>9240</v>
      </c>
      <c r="EH41" s="47">
        <v>0</v>
      </c>
      <c r="EI41" s="47">
        <v>0</v>
      </c>
      <c r="EJ41" s="47">
        <v>0</v>
      </c>
      <c r="EK41" s="47">
        <v>0</v>
      </c>
      <c r="EL41" s="47">
        <v>0</v>
      </c>
      <c r="EM41" s="47">
        <v>0</v>
      </c>
      <c r="EN41" s="47">
        <f t="shared" si="9"/>
        <v>922</v>
      </c>
      <c r="EO41" s="47">
        <f t="shared" si="10"/>
        <v>15055408</v>
      </c>
      <c r="EQ41" s="47">
        <f t="shared" si="12"/>
        <v>84408</v>
      </c>
      <c r="ER41" s="47">
        <f t="shared" si="13"/>
        <v>3148468779</v>
      </c>
      <c r="ET41" s="16" t="s">
        <v>79</v>
      </c>
      <c r="EU41" s="37">
        <v>3107.6</v>
      </c>
      <c r="EW41" s="56">
        <f t="shared" si="14"/>
        <v>1013151</v>
      </c>
      <c r="EX41" s="44">
        <f t="shared" si="15"/>
        <v>24</v>
      </c>
      <c r="EY41" s="56">
        <f t="shared" si="16"/>
        <v>1880698250</v>
      </c>
      <c r="EZ41" s="56">
        <f t="shared" si="17"/>
        <v>754830290</v>
      </c>
      <c r="FA41" s="56">
        <f t="shared" si="11"/>
        <v>512940239</v>
      </c>
      <c r="FB41" s="56">
        <f t="shared" si="18"/>
        <v>605193</v>
      </c>
      <c r="FC41" s="56">
        <f t="shared" si="19"/>
        <v>18</v>
      </c>
      <c r="FD41" s="56">
        <f t="shared" si="20"/>
        <v>242898</v>
      </c>
      <c r="FE41" s="44">
        <f t="shared" si="21"/>
        <v>26</v>
      </c>
    </row>
    <row r="42" spans="1:161" s="44" customFormat="1" ht="15.9" customHeight="1" x14ac:dyDescent="0.2">
      <c r="A42" s="59" t="s">
        <v>128</v>
      </c>
      <c r="B42" s="46">
        <v>188</v>
      </c>
      <c r="C42" s="47">
        <v>90820480</v>
      </c>
      <c r="D42" s="47">
        <v>81737856</v>
      </c>
      <c r="E42" s="47">
        <v>4462422</v>
      </c>
      <c r="F42" s="47">
        <v>4606135</v>
      </c>
      <c r="G42" s="47">
        <v>14067</v>
      </c>
      <c r="H42" s="47">
        <v>1949</v>
      </c>
      <c r="I42" s="47">
        <v>34493360</v>
      </c>
      <c r="J42" s="47">
        <v>31028118</v>
      </c>
      <c r="K42" s="47">
        <v>178954</v>
      </c>
      <c r="L42" s="47">
        <v>3237467</v>
      </c>
      <c r="M42" s="47">
        <v>48821</v>
      </c>
      <c r="N42" s="47">
        <f t="shared" si="0"/>
        <v>2137</v>
      </c>
      <c r="O42" s="47">
        <f t="shared" si="0"/>
        <v>125313840</v>
      </c>
      <c r="P42" s="47">
        <f t="shared" si="0"/>
        <v>112765974</v>
      </c>
      <c r="Q42" s="47">
        <f t="shared" si="0"/>
        <v>4641376</v>
      </c>
      <c r="R42" s="47">
        <f t="shared" si="0"/>
        <v>7843602</v>
      </c>
      <c r="S42" s="47">
        <f t="shared" si="0"/>
        <v>62888</v>
      </c>
      <c r="T42" s="46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210</v>
      </c>
      <c r="AA42" s="47">
        <v>3230660</v>
      </c>
      <c r="AB42" s="47">
        <v>2907594</v>
      </c>
      <c r="AC42" s="47">
        <v>0</v>
      </c>
      <c r="AD42" s="47">
        <v>323066</v>
      </c>
      <c r="AE42" s="47">
        <v>0</v>
      </c>
      <c r="AF42" s="47">
        <f t="shared" si="1"/>
        <v>210</v>
      </c>
      <c r="AG42" s="47">
        <f t="shared" si="1"/>
        <v>3230660</v>
      </c>
      <c r="AH42" s="47">
        <f t="shared" si="1"/>
        <v>2907594</v>
      </c>
      <c r="AI42" s="47">
        <f t="shared" si="1"/>
        <v>0</v>
      </c>
      <c r="AJ42" s="47">
        <f t="shared" si="1"/>
        <v>323066</v>
      </c>
      <c r="AK42" s="47">
        <f t="shared" si="1"/>
        <v>0</v>
      </c>
      <c r="AL42" s="46">
        <f t="shared" si="2"/>
        <v>2347</v>
      </c>
      <c r="AM42" s="47">
        <f t="shared" si="2"/>
        <v>128544500</v>
      </c>
      <c r="AN42" s="47">
        <f t="shared" si="2"/>
        <v>115673568</v>
      </c>
      <c r="AO42" s="47">
        <f t="shared" si="2"/>
        <v>4641376</v>
      </c>
      <c r="AP42" s="47">
        <f t="shared" si="2"/>
        <v>8166668</v>
      </c>
      <c r="AQ42" s="47">
        <f t="shared" si="2"/>
        <v>62888</v>
      </c>
      <c r="AR42" s="47">
        <v>415</v>
      </c>
      <c r="AS42" s="47">
        <v>8886730</v>
      </c>
      <c r="AT42" s="47">
        <v>7997137</v>
      </c>
      <c r="AU42" s="47">
        <v>271396</v>
      </c>
      <c r="AV42" s="47">
        <v>518197</v>
      </c>
      <c r="AW42" s="47">
        <v>100000</v>
      </c>
      <c r="AX42" s="47">
        <f t="shared" si="3"/>
        <v>2762</v>
      </c>
      <c r="AY42" s="47">
        <f t="shared" si="3"/>
        <v>137431230</v>
      </c>
      <c r="AZ42" s="47">
        <f t="shared" si="3"/>
        <v>123670705</v>
      </c>
      <c r="BA42" s="47">
        <f t="shared" si="3"/>
        <v>4912772</v>
      </c>
      <c r="BB42" s="47">
        <f t="shared" si="3"/>
        <v>8684865</v>
      </c>
      <c r="BC42" s="47">
        <f t="shared" si="3"/>
        <v>162888</v>
      </c>
      <c r="BD42" s="46">
        <v>183</v>
      </c>
      <c r="BE42" s="47">
        <v>6821771</v>
      </c>
      <c r="BF42" s="47">
        <v>3222641</v>
      </c>
      <c r="BG42" s="47">
        <v>0</v>
      </c>
      <c r="BH42" s="47">
        <v>3599130</v>
      </c>
      <c r="BI42" s="47">
        <v>0</v>
      </c>
      <c r="BJ42" s="47">
        <v>0</v>
      </c>
      <c r="BK42" s="47">
        <v>0</v>
      </c>
      <c r="BL42" s="47">
        <v>0</v>
      </c>
      <c r="BM42" s="47">
        <v>0</v>
      </c>
      <c r="BN42" s="47">
        <v>0</v>
      </c>
      <c r="BO42" s="47">
        <v>0</v>
      </c>
      <c r="BP42" s="47">
        <f t="shared" si="4"/>
        <v>183</v>
      </c>
      <c r="BQ42" s="47">
        <f t="shared" si="4"/>
        <v>6821771</v>
      </c>
      <c r="BR42" s="47">
        <f t="shared" si="4"/>
        <v>3222641</v>
      </c>
      <c r="BS42" s="47">
        <f t="shared" si="4"/>
        <v>0</v>
      </c>
      <c r="BT42" s="47">
        <f t="shared" si="4"/>
        <v>3599130</v>
      </c>
      <c r="BU42" s="47">
        <f t="shared" si="4"/>
        <v>0</v>
      </c>
      <c r="BV42" s="46">
        <v>8</v>
      </c>
      <c r="BW42" s="47">
        <v>218070</v>
      </c>
      <c r="BX42" s="47">
        <v>196263</v>
      </c>
      <c r="BY42" s="47">
        <v>0</v>
      </c>
      <c r="BZ42" s="47">
        <v>21807</v>
      </c>
      <c r="CA42" s="47">
        <v>0</v>
      </c>
      <c r="CB42" s="47">
        <f t="shared" si="5"/>
        <v>2770</v>
      </c>
      <c r="CC42" s="47">
        <f t="shared" si="6"/>
        <v>144471071</v>
      </c>
      <c r="CD42" s="47">
        <f t="shared" si="6"/>
        <v>127089609</v>
      </c>
      <c r="CE42" s="47">
        <f t="shared" si="6"/>
        <v>4912772</v>
      </c>
      <c r="CF42" s="47">
        <f t="shared" si="6"/>
        <v>12305802</v>
      </c>
      <c r="CG42" s="47">
        <f t="shared" si="6"/>
        <v>162888</v>
      </c>
      <c r="CH42" s="2"/>
      <c r="CI42" s="2"/>
      <c r="CJ42" s="2"/>
      <c r="CK42" s="2"/>
      <c r="CL42" s="2"/>
      <c r="CM42" s="2"/>
      <c r="CN42" s="48">
        <v>18</v>
      </c>
      <c r="CO42" s="47">
        <v>60680</v>
      </c>
      <c r="CP42" s="47">
        <v>54611</v>
      </c>
      <c r="CQ42" s="47">
        <v>0</v>
      </c>
      <c r="CR42" s="47">
        <v>6069</v>
      </c>
      <c r="CS42" s="47">
        <v>0</v>
      </c>
      <c r="CT42" s="47">
        <v>0</v>
      </c>
      <c r="CU42" s="47">
        <v>0</v>
      </c>
      <c r="CV42" s="47">
        <v>0</v>
      </c>
      <c r="CW42" s="47">
        <v>0</v>
      </c>
      <c r="CX42" s="47">
        <v>0</v>
      </c>
      <c r="CY42" s="47">
        <v>0</v>
      </c>
      <c r="CZ42" s="47">
        <v>0</v>
      </c>
      <c r="DA42" s="47">
        <v>0</v>
      </c>
      <c r="DB42" s="47">
        <v>0</v>
      </c>
      <c r="DC42" s="47">
        <v>0</v>
      </c>
      <c r="DD42" s="47">
        <v>0</v>
      </c>
      <c r="DE42" s="47">
        <v>0</v>
      </c>
      <c r="DF42" s="46">
        <f t="shared" si="7"/>
        <v>18</v>
      </c>
      <c r="DG42" s="47">
        <f t="shared" si="7"/>
        <v>60680</v>
      </c>
      <c r="DH42" s="47">
        <f t="shared" si="7"/>
        <v>54611</v>
      </c>
      <c r="DI42" s="47">
        <f t="shared" si="7"/>
        <v>0</v>
      </c>
      <c r="DJ42" s="47">
        <f t="shared" si="7"/>
        <v>6069</v>
      </c>
      <c r="DK42" s="47">
        <f t="shared" si="7"/>
        <v>0</v>
      </c>
      <c r="DL42" s="47">
        <f t="shared" si="8"/>
        <v>2788</v>
      </c>
      <c r="DM42" s="47">
        <f t="shared" si="8"/>
        <v>144531751</v>
      </c>
      <c r="DN42" s="47">
        <f t="shared" si="8"/>
        <v>127144220</v>
      </c>
      <c r="DO42" s="47">
        <f t="shared" si="8"/>
        <v>4912772</v>
      </c>
      <c r="DP42" s="47">
        <f t="shared" si="8"/>
        <v>12311871</v>
      </c>
      <c r="DQ42" s="47">
        <f t="shared" si="8"/>
        <v>162888</v>
      </c>
      <c r="DR42" s="47">
        <v>124</v>
      </c>
      <c r="DS42" s="47">
        <v>46</v>
      </c>
      <c r="DT42" s="47">
        <v>170</v>
      </c>
      <c r="DU42" s="47">
        <v>13</v>
      </c>
      <c r="DV42" s="47">
        <v>12</v>
      </c>
      <c r="DX42" s="47">
        <v>18</v>
      </c>
      <c r="DY42" s="47">
        <v>54611</v>
      </c>
      <c r="DZ42" s="47">
        <v>0</v>
      </c>
      <c r="EA42" s="47">
        <v>0</v>
      </c>
      <c r="EB42" s="47">
        <v>0</v>
      </c>
      <c r="EC42" s="47">
        <v>0</v>
      </c>
      <c r="ED42" s="47">
        <v>5</v>
      </c>
      <c r="EE42" s="47">
        <v>156359</v>
      </c>
      <c r="EF42" s="47">
        <v>0</v>
      </c>
      <c r="EG42" s="47">
        <v>0</v>
      </c>
      <c r="EH42" s="47">
        <v>0</v>
      </c>
      <c r="EI42" s="47">
        <v>0</v>
      </c>
      <c r="EJ42" s="47">
        <v>0</v>
      </c>
      <c r="EK42" s="47">
        <v>0</v>
      </c>
      <c r="EL42" s="47">
        <v>0</v>
      </c>
      <c r="EM42" s="47">
        <v>0</v>
      </c>
      <c r="EN42" s="47">
        <f t="shared" si="9"/>
        <v>23</v>
      </c>
      <c r="EO42" s="47">
        <f t="shared" si="10"/>
        <v>210970</v>
      </c>
      <c r="EQ42" s="47">
        <f t="shared" si="12"/>
        <v>2793</v>
      </c>
      <c r="ER42" s="47">
        <f t="shared" si="13"/>
        <v>144682041</v>
      </c>
      <c r="ET42" s="16" t="s">
        <v>80</v>
      </c>
      <c r="EU42" s="37">
        <v>163.5</v>
      </c>
      <c r="EW42" s="56">
        <f t="shared" si="14"/>
        <v>884905</v>
      </c>
      <c r="EX42" s="44">
        <f t="shared" si="15"/>
        <v>40</v>
      </c>
      <c r="EY42" s="56">
        <f t="shared" si="16"/>
        <v>90820480</v>
      </c>
      <c r="EZ42" s="56">
        <f t="shared" si="17"/>
        <v>37724020</v>
      </c>
      <c r="FA42" s="56">
        <f t="shared" si="11"/>
        <v>16137541</v>
      </c>
      <c r="FB42" s="56">
        <f t="shared" si="18"/>
        <v>555477</v>
      </c>
      <c r="FC42" s="56">
        <f t="shared" si="19"/>
        <v>34</v>
      </c>
      <c r="FD42" s="56">
        <f t="shared" si="20"/>
        <v>230728</v>
      </c>
      <c r="FE42" s="44">
        <f t="shared" si="21"/>
        <v>32</v>
      </c>
    </row>
    <row r="43" spans="1:161" s="44" customFormat="1" ht="15.9" customHeight="1" x14ac:dyDescent="0.2">
      <c r="A43" s="59" t="s">
        <v>129</v>
      </c>
      <c r="B43" s="46">
        <v>511</v>
      </c>
      <c r="C43" s="47">
        <v>301771930</v>
      </c>
      <c r="D43" s="47">
        <v>270857368</v>
      </c>
      <c r="E43" s="47">
        <v>17628609</v>
      </c>
      <c r="F43" s="47">
        <v>12925772</v>
      </c>
      <c r="G43" s="47">
        <v>360181</v>
      </c>
      <c r="H43" s="47">
        <v>6719</v>
      </c>
      <c r="I43" s="47">
        <v>102693460</v>
      </c>
      <c r="J43" s="47">
        <v>91998519</v>
      </c>
      <c r="K43" s="47">
        <v>541095</v>
      </c>
      <c r="L43" s="47">
        <v>10057794</v>
      </c>
      <c r="M43" s="47">
        <v>96052</v>
      </c>
      <c r="N43" s="47">
        <f t="shared" si="0"/>
        <v>7230</v>
      </c>
      <c r="O43" s="47">
        <f t="shared" si="0"/>
        <v>404465390</v>
      </c>
      <c r="P43" s="47">
        <f t="shared" si="0"/>
        <v>362855887</v>
      </c>
      <c r="Q43" s="47">
        <f t="shared" si="0"/>
        <v>18169704</v>
      </c>
      <c r="R43" s="47">
        <f t="shared" si="0"/>
        <v>22983566</v>
      </c>
      <c r="S43" s="47">
        <f t="shared" si="0"/>
        <v>456233</v>
      </c>
      <c r="T43" s="46">
        <v>2</v>
      </c>
      <c r="U43" s="47">
        <v>533370</v>
      </c>
      <c r="V43" s="47">
        <v>480037</v>
      </c>
      <c r="W43" s="47">
        <v>20053</v>
      </c>
      <c r="X43" s="47">
        <v>33280</v>
      </c>
      <c r="Y43" s="47">
        <v>0</v>
      </c>
      <c r="Z43" s="47">
        <v>526</v>
      </c>
      <c r="AA43" s="47">
        <v>7060400</v>
      </c>
      <c r="AB43" s="47">
        <v>6334274</v>
      </c>
      <c r="AC43" s="47">
        <v>0</v>
      </c>
      <c r="AD43" s="47">
        <v>724946</v>
      </c>
      <c r="AE43" s="47">
        <v>1180</v>
      </c>
      <c r="AF43" s="47">
        <f t="shared" si="1"/>
        <v>528</v>
      </c>
      <c r="AG43" s="47">
        <f t="shared" si="1"/>
        <v>7593770</v>
      </c>
      <c r="AH43" s="47">
        <f t="shared" si="1"/>
        <v>6814311</v>
      </c>
      <c r="AI43" s="47">
        <f t="shared" si="1"/>
        <v>20053</v>
      </c>
      <c r="AJ43" s="47">
        <f t="shared" si="1"/>
        <v>758226</v>
      </c>
      <c r="AK43" s="47">
        <f t="shared" si="1"/>
        <v>1180</v>
      </c>
      <c r="AL43" s="46">
        <f t="shared" si="2"/>
        <v>7758</v>
      </c>
      <c r="AM43" s="47">
        <f t="shared" si="2"/>
        <v>412059160</v>
      </c>
      <c r="AN43" s="47">
        <f t="shared" si="2"/>
        <v>369670198</v>
      </c>
      <c r="AO43" s="47">
        <f t="shared" si="2"/>
        <v>18189757</v>
      </c>
      <c r="AP43" s="47">
        <f t="shared" si="2"/>
        <v>23741792</v>
      </c>
      <c r="AQ43" s="47">
        <f t="shared" si="2"/>
        <v>457413</v>
      </c>
      <c r="AR43" s="47">
        <v>2692</v>
      </c>
      <c r="AS43" s="47">
        <v>49957060</v>
      </c>
      <c r="AT43" s="47">
        <v>44873342</v>
      </c>
      <c r="AU43" s="47">
        <v>852208</v>
      </c>
      <c r="AV43" s="47">
        <v>3704290</v>
      </c>
      <c r="AW43" s="47">
        <v>527220</v>
      </c>
      <c r="AX43" s="47">
        <f t="shared" si="3"/>
        <v>10450</v>
      </c>
      <c r="AY43" s="47">
        <f t="shared" si="3"/>
        <v>462016220</v>
      </c>
      <c r="AZ43" s="47">
        <f t="shared" si="3"/>
        <v>414543540</v>
      </c>
      <c r="BA43" s="47">
        <f t="shared" si="3"/>
        <v>19041965</v>
      </c>
      <c r="BB43" s="47">
        <f t="shared" si="3"/>
        <v>27446082</v>
      </c>
      <c r="BC43" s="47">
        <f t="shared" si="3"/>
        <v>984633</v>
      </c>
      <c r="BD43" s="46">
        <v>502</v>
      </c>
      <c r="BE43" s="47">
        <v>15048377</v>
      </c>
      <c r="BF43" s="47">
        <v>9108657</v>
      </c>
      <c r="BG43" s="47">
        <v>0</v>
      </c>
      <c r="BH43" s="47">
        <v>5922540</v>
      </c>
      <c r="BI43" s="47">
        <v>17180</v>
      </c>
      <c r="BJ43" s="47">
        <v>2</v>
      </c>
      <c r="BK43" s="47">
        <v>42750</v>
      </c>
      <c r="BL43" s="47">
        <v>29100</v>
      </c>
      <c r="BM43" s="47">
        <v>0</v>
      </c>
      <c r="BN43" s="47">
        <v>13650</v>
      </c>
      <c r="BO43" s="47">
        <v>0</v>
      </c>
      <c r="BP43" s="47">
        <f t="shared" si="4"/>
        <v>504</v>
      </c>
      <c r="BQ43" s="47">
        <f t="shared" si="4"/>
        <v>15091127</v>
      </c>
      <c r="BR43" s="47">
        <f t="shared" si="4"/>
        <v>9137757</v>
      </c>
      <c r="BS43" s="47">
        <f t="shared" si="4"/>
        <v>0</v>
      </c>
      <c r="BT43" s="47">
        <f t="shared" si="4"/>
        <v>5936190</v>
      </c>
      <c r="BU43" s="47">
        <f t="shared" si="4"/>
        <v>17180</v>
      </c>
      <c r="BV43" s="46">
        <v>12</v>
      </c>
      <c r="BW43" s="47">
        <v>596180</v>
      </c>
      <c r="BX43" s="47">
        <v>536562</v>
      </c>
      <c r="BY43" s="47">
        <v>0</v>
      </c>
      <c r="BZ43" s="47">
        <v>59618</v>
      </c>
      <c r="CA43" s="47">
        <v>0</v>
      </c>
      <c r="CB43" s="47">
        <f t="shared" si="5"/>
        <v>10462</v>
      </c>
      <c r="CC43" s="47">
        <f t="shared" si="6"/>
        <v>477703527</v>
      </c>
      <c r="CD43" s="47">
        <f t="shared" si="6"/>
        <v>424217859</v>
      </c>
      <c r="CE43" s="47">
        <f t="shared" si="6"/>
        <v>19041965</v>
      </c>
      <c r="CF43" s="47">
        <f t="shared" si="6"/>
        <v>33441890</v>
      </c>
      <c r="CG43" s="47">
        <f t="shared" si="6"/>
        <v>1001813</v>
      </c>
      <c r="CH43" s="2"/>
      <c r="CI43" s="2"/>
      <c r="CJ43" s="2"/>
      <c r="CK43" s="2"/>
      <c r="CL43" s="2"/>
      <c r="CM43" s="2"/>
      <c r="CN43" s="48">
        <v>39</v>
      </c>
      <c r="CO43" s="47">
        <v>166791</v>
      </c>
      <c r="CP43" s="47">
        <v>150108</v>
      </c>
      <c r="CQ43" s="47">
        <v>0</v>
      </c>
      <c r="CR43" s="47">
        <v>16683</v>
      </c>
      <c r="CS43" s="47">
        <v>0</v>
      </c>
      <c r="CT43" s="47">
        <v>0</v>
      </c>
      <c r="CU43" s="47">
        <v>0</v>
      </c>
      <c r="CV43" s="47">
        <v>0</v>
      </c>
      <c r="CW43" s="47">
        <v>0</v>
      </c>
      <c r="CX43" s="47">
        <v>0</v>
      </c>
      <c r="CY43" s="47">
        <v>0</v>
      </c>
      <c r="CZ43" s="47">
        <v>0</v>
      </c>
      <c r="DA43" s="47">
        <v>0</v>
      </c>
      <c r="DB43" s="47">
        <v>0</v>
      </c>
      <c r="DC43" s="47">
        <v>0</v>
      </c>
      <c r="DD43" s="47">
        <v>0</v>
      </c>
      <c r="DE43" s="47">
        <v>0</v>
      </c>
      <c r="DF43" s="46">
        <f t="shared" si="7"/>
        <v>39</v>
      </c>
      <c r="DG43" s="47">
        <f t="shared" si="7"/>
        <v>166791</v>
      </c>
      <c r="DH43" s="47">
        <f t="shared" si="7"/>
        <v>150108</v>
      </c>
      <c r="DI43" s="47">
        <f t="shared" si="7"/>
        <v>0</v>
      </c>
      <c r="DJ43" s="47">
        <f t="shared" si="7"/>
        <v>16683</v>
      </c>
      <c r="DK43" s="47">
        <f t="shared" si="7"/>
        <v>0</v>
      </c>
      <c r="DL43" s="47">
        <f t="shared" si="8"/>
        <v>10501</v>
      </c>
      <c r="DM43" s="47">
        <f t="shared" si="8"/>
        <v>477870318</v>
      </c>
      <c r="DN43" s="47">
        <f t="shared" si="8"/>
        <v>424367967</v>
      </c>
      <c r="DO43" s="47">
        <f t="shared" si="8"/>
        <v>19041965</v>
      </c>
      <c r="DP43" s="47">
        <f t="shared" si="8"/>
        <v>33458573</v>
      </c>
      <c r="DQ43" s="47">
        <f t="shared" si="8"/>
        <v>1001813</v>
      </c>
      <c r="DR43" s="47">
        <v>363</v>
      </c>
      <c r="DS43" s="47">
        <v>108</v>
      </c>
      <c r="DT43" s="47">
        <v>471</v>
      </c>
      <c r="DU43" s="47">
        <v>8</v>
      </c>
      <c r="DV43" s="47">
        <v>10</v>
      </c>
      <c r="DX43" s="47">
        <v>39</v>
      </c>
      <c r="DY43" s="47">
        <v>150108</v>
      </c>
      <c r="DZ43" s="47">
        <v>4</v>
      </c>
      <c r="EA43" s="47">
        <v>59200</v>
      </c>
      <c r="EB43" s="47">
        <v>23</v>
      </c>
      <c r="EC43" s="47">
        <v>366120</v>
      </c>
      <c r="ED43" s="47">
        <v>17</v>
      </c>
      <c r="EE43" s="47">
        <v>542721</v>
      </c>
      <c r="EF43" s="47">
        <v>2</v>
      </c>
      <c r="EG43" s="47">
        <v>14080</v>
      </c>
      <c r="EH43" s="47">
        <v>0</v>
      </c>
      <c r="EI43" s="47">
        <v>0</v>
      </c>
      <c r="EJ43" s="47">
        <v>0</v>
      </c>
      <c r="EK43" s="47">
        <v>0</v>
      </c>
      <c r="EL43" s="47">
        <v>0</v>
      </c>
      <c r="EM43" s="47">
        <v>0</v>
      </c>
      <c r="EN43" s="47">
        <f t="shared" si="9"/>
        <v>85</v>
      </c>
      <c r="EO43" s="47">
        <f t="shared" si="10"/>
        <v>1132229</v>
      </c>
      <c r="EQ43" s="47">
        <f t="shared" si="12"/>
        <v>10547</v>
      </c>
      <c r="ER43" s="47">
        <f t="shared" si="13"/>
        <v>478835756</v>
      </c>
      <c r="ET43" s="16" t="s">
        <v>81</v>
      </c>
      <c r="EU43" s="37">
        <v>478.5</v>
      </c>
      <c r="EW43" s="56">
        <f t="shared" si="14"/>
        <v>1000702</v>
      </c>
      <c r="EX43" s="44">
        <f t="shared" si="15"/>
        <v>28</v>
      </c>
      <c r="EY43" s="56">
        <f t="shared" si="16"/>
        <v>302305300</v>
      </c>
      <c r="EZ43" s="56">
        <f t="shared" si="17"/>
        <v>109753860</v>
      </c>
      <c r="FA43" s="56">
        <f t="shared" si="11"/>
        <v>66776596</v>
      </c>
      <c r="FB43" s="56">
        <f t="shared" si="18"/>
        <v>631777</v>
      </c>
      <c r="FC43" s="56">
        <f t="shared" si="19"/>
        <v>15</v>
      </c>
      <c r="FD43" s="56">
        <f t="shared" si="20"/>
        <v>229371</v>
      </c>
      <c r="FE43" s="44">
        <f t="shared" si="21"/>
        <v>33</v>
      </c>
    </row>
    <row r="44" spans="1:161" s="44" customFormat="1" ht="15" thickBot="1" x14ac:dyDescent="0.25">
      <c r="A44" s="60" t="s">
        <v>130</v>
      </c>
      <c r="B44" s="49">
        <v>142</v>
      </c>
      <c r="C44" s="50">
        <v>86173420</v>
      </c>
      <c r="D44" s="50">
        <v>77530182</v>
      </c>
      <c r="E44" s="50">
        <v>5763386</v>
      </c>
      <c r="F44" s="50">
        <v>2730312</v>
      </c>
      <c r="G44" s="50">
        <v>149540</v>
      </c>
      <c r="H44" s="50">
        <v>1793</v>
      </c>
      <c r="I44" s="50">
        <v>36454080</v>
      </c>
      <c r="J44" s="50">
        <v>32479075</v>
      </c>
      <c r="K44" s="50">
        <v>480840</v>
      </c>
      <c r="L44" s="50">
        <v>3262876</v>
      </c>
      <c r="M44" s="50">
        <v>231289</v>
      </c>
      <c r="N44" s="50">
        <f t="shared" si="0"/>
        <v>1935</v>
      </c>
      <c r="O44" s="50">
        <f t="shared" si="0"/>
        <v>122627500</v>
      </c>
      <c r="P44" s="50">
        <f t="shared" si="0"/>
        <v>110009257</v>
      </c>
      <c r="Q44" s="50">
        <f t="shared" si="0"/>
        <v>6244226</v>
      </c>
      <c r="R44" s="50">
        <f t="shared" si="0"/>
        <v>5993188</v>
      </c>
      <c r="S44" s="50">
        <f t="shared" si="0"/>
        <v>380829</v>
      </c>
      <c r="T44" s="49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142</v>
      </c>
      <c r="AA44" s="50">
        <v>2268460</v>
      </c>
      <c r="AB44" s="50">
        <v>2020448</v>
      </c>
      <c r="AC44" s="50">
        <v>0</v>
      </c>
      <c r="AD44" s="50">
        <v>248012</v>
      </c>
      <c r="AE44" s="50">
        <v>0</v>
      </c>
      <c r="AF44" s="50">
        <f t="shared" si="1"/>
        <v>142</v>
      </c>
      <c r="AG44" s="50">
        <f t="shared" si="1"/>
        <v>2268460</v>
      </c>
      <c r="AH44" s="50">
        <f t="shared" si="1"/>
        <v>2020448</v>
      </c>
      <c r="AI44" s="50">
        <f t="shared" si="1"/>
        <v>0</v>
      </c>
      <c r="AJ44" s="50">
        <f t="shared" si="1"/>
        <v>248012</v>
      </c>
      <c r="AK44" s="50">
        <f t="shared" si="1"/>
        <v>0</v>
      </c>
      <c r="AL44" s="49">
        <f t="shared" si="2"/>
        <v>2077</v>
      </c>
      <c r="AM44" s="50">
        <f t="shared" si="2"/>
        <v>124895960</v>
      </c>
      <c r="AN44" s="50">
        <f t="shared" si="2"/>
        <v>112029705</v>
      </c>
      <c r="AO44" s="50">
        <f t="shared" si="2"/>
        <v>6244226</v>
      </c>
      <c r="AP44" s="50">
        <f t="shared" si="2"/>
        <v>6241200</v>
      </c>
      <c r="AQ44" s="50">
        <f t="shared" si="2"/>
        <v>380829</v>
      </c>
      <c r="AR44" s="50">
        <v>593</v>
      </c>
      <c r="AS44" s="50">
        <v>17962410</v>
      </c>
      <c r="AT44" s="50">
        <v>16059945</v>
      </c>
      <c r="AU44" s="50">
        <v>455561</v>
      </c>
      <c r="AV44" s="50">
        <v>1363928</v>
      </c>
      <c r="AW44" s="50">
        <v>82976</v>
      </c>
      <c r="AX44" s="47">
        <f t="shared" si="3"/>
        <v>2670</v>
      </c>
      <c r="AY44" s="47">
        <f t="shared" si="3"/>
        <v>142858370</v>
      </c>
      <c r="AZ44" s="47">
        <f t="shared" si="3"/>
        <v>128089650</v>
      </c>
      <c r="BA44" s="47">
        <f t="shared" si="3"/>
        <v>6699787</v>
      </c>
      <c r="BB44" s="47">
        <f t="shared" si="3"/>
        <v>7605128</v>
      </c>
      <c r="BC44" s="47">
        <f t="shared" si="3"/>
        <v>463805</v>
      </c>
      <c r="BD44" s="49">
        <v>138</v>
      </c>
      <c r="BE44" s="50">
        <v>4572492</v>
      </c>
      <c r="BF44" s="50">
        <v>3159382</v>
      </c>
      <c r="BG44" s="50">
        <v>0</v>
      </c>
      <c r="BH44" s="50">
        <v>1406670</v>
      </c>
      <c r="BI44" s="50">
        <v>6440</v>
      </c>
      <c r="BJ44" s="50">
        <v>0</v>
      </c>
      <c r="BK44" s="50">
        <v>0</v>
      </c>
      <c r="BL44" s="50">
        <v>0</v>
      </c>
      <c r="BM44" s="50">
        <v>0</v>
      </c>
      <c r="BN44" s="50">
        <v>0</v>
      </c>
      <c r="BO44" s="50">
        <v>0</v>
      </c>
      <c r="BP44" s="50">
        <f t="shared" si="4"/>
        <v>138</v>
      </c>
      <c r="BQ44" s="50">
        <f t="shared" si="4"/>
        <v>4572492</v>
      </c>
      <c r="BR44" s="50">
        <f t="shared" si="4"/>
        <v>3159382</v>
      </c>
      <c r="BS44" s="50">
        <f t="shared" si="4"/>
        <v>0</v>
      </c>
      <c r="BT44" s="50">
        <f t="shared" si="4"/>
        <v>1406670</v>
      </c>
      <c r="BU44" s="50">
        <f t="shared" si="4"/>
        <v>6440</v>
      </c>
      <c r="BV44" s="49">
        <v>10</v>
      </c>
      <c r="BW44" s="50">
        <v>3283910</v>
      </c>
      <c r="BX44" s="50">
        <v>2955519</v>
      </c>
      <c r="BY44" s="50">
        <v>248391</v>
      </c>
      <c r="BZ44" s="50">
        <v>0</v>
      </c>
      <c r="CA44" s="50">
        <v>80000</v>
      </c>
      <c r="CB44" s="47">
        <f t="shared" si="5"/>
        <v>2680</v>
      </c>
      <c r="CC44" s="47">
        <f t="shared" si="6"/>
        <v>150714772</v>
      </c>
      <c r="CD44" s="47">
        <f t="shared" si="6"/>
        <v>134204551</v>
      </c>
      <c r="CE44" s="47">
        <f t="shared" si="6"/>
        <v>6948178</v>
      </c>
      <c r="CF44" s="47">
        <f t="shared" si="6"/>
        <v>9011798</v>
      </c>
      <c r="CG44" s="47">
        <f t="shared" si="6"/>
        <v>550245</v>
      </c>
      <c r="CH44" s="2"/>
      <c r="CI44" s="2"/>
      <c r="CJ44" s="2"/>
      <c r="CK44" s="2"/>
      <c r="CL44" s="2"/>
      <c r="CM44" s="2"/>
      <c r="CN44" s="48">
        <v>15</v>
      </c>
      <c r="CO44" s="47">
        <v>74756</v>
      </c>
      <c r="CP44" s="47">
        <v>67279</v>
      </c>
      <c r="CQ44" s="47">
        <v>0</v>
      </c>
      <c r="CR44" s="47">
        <v>7477</v>
      </c>
      <c r="CS44" s="47">
        <v>0</v>
      </c>
      <c r="CT44" s="47">
        <v>0</v>
      </c>
      <c r="CU44" s="47">
        <v>0</v>
      </c>
      <c r="CV44" s="47">
        <v>0</v>
      </c>
      <c r="CW44" s="47">
        <v>0</v>
      </c>
      <c r="CX44" s="47">
        <v>0</v>
      </c>
      <c r="CY44" s="47">
        <v>0</v>
      </c>
      <c r="CZ44" s="47">
        <v>0</v>
      </c>
      <c r="DA44" s="47">
        <v>0</v>
      </c>
      <c r="DB44" s="47">
        <v>0</v>
      </c>
      <c r="DC44" s="47">
        <v>0</v>
      </c>
      <c r="DD44" s="47">
        <v>0</v>
      </c>
      <c r="DE44" s="47">
        <v>0</v>
      </c>
      <c r="DF44" s="46">
        <f t="shared" si="7"/>
        <v>15</v>
      </c>
      <c r="DG44" s="47">
        <f t="shared" si="7"/>
        <v>74756</v>
      </c>
      <c r="DH44" s="47">
        <f t="shared" si="7"/>
        <v>67279</v>
      </c>
      <c r="DI44" s="47">
        <f t="shared" si="7"/>
        <v>0</v>
      </c>
      <c r="DJ44" s="47">
        <f t="shared" si="7"/>
        <v>7477</v>
      </c>
      <c r="DK44" s="47">
        <f t="shared" si="7"/>
        <v>0</v>
      </c>
      <c r="DL44" s="47">
        <f t="shared" si="8"/>
        <v>2695</v>
      </c>
      <c r="DM44" s="47">
        <f t="shared" si="8"/>
        <v>150789528</v>
      </c>
      <c r="DN44" s="47">
        <f t="shared" si="8"/>
        <v>134271830</v>
      </c>
      <c r="DO44" s="47">
        <f t="shared" si="8"/>
        <v>6948178</v>
      </c>
      <c r="DP44" s="47">
        <f t="shared" si="8"/>
        <v>9019275</v>
      </c>
      <c r="DQ44" s="47">
        <f t="shared" si="8"/>
        <v>550245</v>
      </c>
      <c r="DR44" s="47">
        <v>111</v>
      </c>
      <c r="DS44" s="47">
        <v>57</v>
      </c>
      <c r="DT44" s="47">
        <v>168</v>
      </c>
      <c r="DU44" s="47">
        <v>1</v>
      </c>
      <c r="DV44" s="47">
        <v>0</v>
      </c>
      <c r="DX44" s="47">
        <v>15</v>
      </c>
      <c r="DY44" s="47">
        <v>67279</v>
      </c>
      <c r="DZ44" s="47">
        <v>0</v>
      </c>
      <c r="EA44" s="47">
        <v>0</v>
      </c>
      <c r="EB44" s="47">
        <v>0</v>
      </c>
      <c r="EC44" s="47">
        <v>0</v>
      </c>
      <c r="ED44" s="47">
        <v>4</v>
      </c>
      <c r="EE44" s="47">
        <v>107838</v>
      </c>
      <c r="EF44" s="47">
        <v>0</v>
      </c>
      <c r="EG44" s="47">
        <v>0</v>
      </c>
      <c r="EH44" s="47">
        <v>0</v>
      </c>
      <c r="EI44" s="47">
        <v>0</v>
      </c>
      <c r="EJ44" s="47">
        <v>0</v>
      </c>
      <c r="EK44" s="47">
        <v>0</v>
      </c>
      <c r="EL44" s="47">
        <v>0</v>
      </c>
      <c r="EM44" s="47">
        <v>0</v>
      </c>
      <c r="EN44" s="47">
        <f t="shared" si="9"/>
        <v>19</v>
      </c>
      <c r="EO44" s="47">
        <f t="shared" si="10"/>
        <v>175117</v>
      </c>
      <c r="EQ44" s="47">
        <f t="shared" si="12"/>
        <v>2699</v>
      </c>
      <c r="ER44" s="47">
        <f t="shared" si="13"/>
        <v>150889889</v>
      </c>
      <c r="ET44" s="16" t="s">
        <v>82</v>
      </c>
      <c r="EU44" s="37">
        <v>145.30000000000001</v>
      </c>
      <c r="EW44" s="56">
        <f t="shared" si="14"/>
        <v>1038471</v>
      </c>
      <c r="EX44" s="44">
        <f t="shared" si="15"/>
        <v>18</v>
      </c>
      <c r="EY44" s="56">
        <f t="shared" si="16"/>
        <v>86173420</v>
      </c>
      <c r="EZ44" s="56">
        <f t="shared" si="17"/>
        <v>38722540</v>
      </c>
      <c r="FA44" s="56">
        <f t="shared" si="11"/>
        <v>25993929</v>
      </c>
      <c r="FB44" s="56">
        <f t="shared" si="18"/>
        <v>593072</v>
      </c>
      <c r="FC44" s="56">
        <f t="shared" si="19"/>
        <v>21</v>
      </c>
      <c r="FD44" s="56">
        <f t="shared" si="20"/>
        <v>266501</v>
      </c>
      <c r="FE44" s="44">
        <f t="shared" si="21"/>
        <v>12</v>
      </c>
    </row>
    <row r="45" spans="1:161" s="44" customFormat="1" ht="15.9" customHeight="1" thickTop="1" x14ac:dyDescent="0.2">
      <c r="A45" s="59" t="s">
        <v>22</v>
      </c>
      <c r="B45" s="51">
        <f t="shared" ref="B45:BM45" si="22">SUM(B4:B44)</f>
        <v>146528</v>
      </c>
      <c r="C45" s="52">
        <f t="shared" si="22"/>
        <v>85951049970</v>
      </c>
      <c r="D45" s="52">
        <f t="shared" si="22"/>
        <v>76135753539</v>
      </c>
      <c r="E45" s="52">
        <f t="shared" si="22"/>
        <v>5134037917</v>
      </c>
      <c r="F45" s="52">
        <f t="shared" si="22"/>
        <v>4439059457</v>
      </c>
      <c r="G45" s="52">
        <f t="shared" si="22"/>
        <v>242198957</v>
      </c>
      <c r="H45" s="52">
        <f t="shared" si="22"/>
        <v>2188214</v>
      </c>
      <c r="I45" s="52">
        <f t="shared" si="22"/>
        <v>36286610990</v>
      </c>
      <c r="J45" s="52">
        <f t="shared" si="22"/>
        <v>32007413544</v>
      </c>
      <c r="K45" s="52">
        <f t="shared" si="22"/>
        <v>730725416</v>
      </c>
      <c r="L45" s="52">
        <f t="shared" si="22"/>
        <v>3278923411</v>
      </c>
      <c r="M45" s="52">
        <f t="shared" si="22"/>
        <v>269547313</v>
      </c>
      <c r="N45" s="52">
        <f t="shared" si="22"/>
        <v>2334742</v>
      </c>
      <c r="O45" s="52">
        <f t="shared" si="22"/>
        <v>122237660960</v>
      </c>
      <c r="P45" s="52">
        <f t="shared" si="22"/>
        <v>108143167083</v>
      </c>
      <c r="Q45" s="52">
        <f t="shared" si="22"/>
        <v>5864763333</v>
      </c>
      <c r="R45" s="52">
        <f t="shared" si="22"/>
        <v>7717982868</v>
      </c>
      <c r="S45" s="52">
        <f t="shared" si="22"/>
        <v>511746270</v>
      </c>
      <c r="T45" s="51">
        <f t="shared" si="22"/>
        <v>440</v>
      </c>
      <c r="U45" s="52">
        <f t="shared" si="22"/>
        <v>99356220</v>
      </c>
      <c r="V45" s="52">
        <f t="shared" si="22"/>
        <v>87574393</v>
      </c>
      <c r="W45" s="52">
        <f t="shared" si="22"/>
        <v>3210666</v>
      </c>
      <c r="X45" s="52">
        <f t="shared" si="22"/>
        <v>8538796</v>
      </c>
      <c r="Y45" s="52">
        <f t="shared" si="22"/>
        <v>32365</v>
      </c>
      <c r="Z45" s="52">
        <f t="shared" si="22"/>
        <v>259225</v>
      </c>
      <c r="AA45" s="52">
        <f t="shared" si="22"/>
        <v>3645483590</v>
      </c>
      <c r="AB45" s="52">
        <f t="shared" si="22"/>
        <v>3208651115</v>
      </c>
      <c r="AC45" s="52">
        <f t="shared" si="22"/>
        <v>1228252</v>
      </c>
      <c r="AD45" s="52">
        <f t="shared" si="22"/>
        <v>435281263</v>
      </c>
      <c r="AE45" s="52">
        <f t="shared" si="22"/>
        <v>322960</v>
      </c>
      <c r="AF45" s="52">
        <f t="shared" si="22"/>
        <v>259665</v>
      </c>
      <c r="AG45" s="52">
        <f t="shared" si="22"/>
        <v>3744839810</v>
      </c>
      <c r="AH45" s="52">
        <f t="shared" si="22"/>
        <v>3296225508</v>
      </c>
      <c r="AI45" s="52">
        <f t="shared" si="22"/>
        <v>4438918</v>
      </c>
      <c r="AJ45" s="52">
        <f t="shared" si="22"/>
        <v>443820059</v>
      </c>
      <c r="AK45" s="52">
        <f t="shared" si="22"/>
        <v>355325</v>
      </c>
      <c r="AL45" s="51">
        <f t="shared" si="22"/>
        <v>2594407</v>
      </c>
      <c r="AM45" s="52">
        <f t="shared" si="22"/>
        <v>125982500770</v>
      </c>
      <c r="AN45" s="52">
        <f t="shared" si="22"/>
        <v>111439392591</v>
      </c>
      <c r="AO45" s="52">
        <f t="shared" si="22"/>
        <v>5869202251</v>
      </c>
      <c r="AP45" s="52">
        <f t="shared" si="22"/>
        <v>8161802927</v>
      </c>
      <c r="AQ45" s="52">
        <f t="shared" si="22"/>
        <v>512101595</v>
      </c>
      <c r="AR45" s="52">
        <f t="shared" si="22"/>
        <v>1573035</v>
      </c>
      <c r="AS45" s="52">
        <f t="shared" si="22"/>
        <v>20962216790</v>
      </c>
      <c r="AT45" s="52">
        <f t="shared" si="22"/>
        <v>18488599758</v>
      </c>
      <c r="AU45" s="52">
        <f t="shared" si="22"/>
        <v>125531004</v>
      </c>
      <c r="AV45" s="52">
        <f t="shared" si="22"/>
        <v>2219147736</v>
      </c>
      <c r="AW45" s="52">
        <f t="shared" si="22"/>
        <v>128938292</v>
      </c>
      <c r="AX45" s="52">
        <f t="shared" si="22"/>
        <v>4167442</v>
      </c>
      <c r="AY45" s="52">
        <f t="shared" si="22"/>
        <v>146944717560</v>
      </c>
      <c r="AZ45" s="52">
        <f t="shared" si="22"/>
        <v>129927992349</v>
      </c>
      <c r="BA45" s="52">
        <f t="shared" si="22"/>
        <v>5994733255</v>
      </c>
      <c r="BB45" s="52">
        <f t="shared" si="22"/>
        <v>10380950663</v>
      </c>
      <c r="BC45" s="52">
        <f t="shared" si="22"/>
        <v>641039887</v>
      </c>
      <c r="BD45" s="51">
        <f t="shared" si="22"/>
        <v>141881</v>
      </c>
      <c r="BE45" s="52">
        <f t="shared" si="22"/>
        <v>4732988049</v>
      </c>
      <c r="BF45" s="52">
        <f t="shared" si="22"/>
        <v>2589217869</v>
      </c>
      <c r="BG45" s="52">
        <f t="shared" si="22"/>
        <v>0</v>
      </c>
      <c r="BH45" s="52">
        <f t="shared" si="22"/>
        <v>2137933980</v>
      </c>
      <c r="BI45" s="52">
        <f t="shared" si="22"/>
        <v>5836200</v>
      </c>
      <c r="BJ45" s="52">
        <f t="shared" si="22"/>
        <v>437</v>
      </c>
      <c r="BK45" s="52">
        <f t="shared" si="22"/>
        <v>3146153</v>
      </c>
      <c r="BL45" s="52">
        <f t="shared" si="22"/>
        <v>1701713</v>
      </c>
      <c r="BM45" s="52">
        <f t="shared" si="22"/>
        <v>0</v>
      </c>
      <c r="BN45" s="52">
        <f t="shared" ref="BN45:CG45" si="23">SUM(BN4:BN44)</f>
        <v>1444440</v>
      </c>
      <c r="BO45" s="52">
        <f t="shared" si="23"/>
        <v>0</v>
      </c>
      <c r="BP45" s="52">
        <f t="shared" si="23"/>
        <v>142318</v>
      </c>
      <c r="BQ45" s="52">
        <f t="shared" si="23"/>
        <v>4736134202</v>
      </c>
      <c r="BR45" s="52">
        <f t="shared" si="23"/>
        <v>2590919582</v>
      </c>
      <c r="BS45" s="52">
        <f t="shared" si="23"/>
        <v>0</v>
      </c>
      <c r="BT45" s="52">
        <f t="shared" si="23"/>
        <v>2139378420</v>
      </c>
      <c r="BU45" s="52">
        <f t="shared" si="23"/>
        <v>5836200</v>
      </c>
      <c r="BV45" s="51">
        <f t="shared" si="23"/>
        <v>7023</v>
      </c>
      <c r="BW45" s="52">
        <f t="shared" si="23"/>
        <v>822944285</v>
      </c>
      <c r="BX45" s="52">
        <f t="shared" si="23"/>
        <v>730441077</v>
      </c>
      <c r="BY45" s="52">
        <f t="shared" si="23"/>
        <v>24392783</v>
      </c>
      <c r="BZ45" s="52">
        <f t="shared" si="23"/>
        <v>44271913</v>
      </c>
      <c r="CA45" s="52">
        <f t="shared" si="23"/>
        <v>23838512</v>
      </c>
      <c r="CB45" s="52">
        <f t="shared" si="23"/>
        <v>4174465</v>
      </c>
      <c r="CC45" s="52">
        <f t="shared" si="23"/>
        <v>152503796047</v>
      </c>
      <c r="CD45" s="52">
        <f t="shared" si="23"/>
        <v>133249353008</v>
      </c>
      <c r="CE45" s="52">
        <f t="shared" si="23"/>
        <v>6019126038</v>
      </c>
      <c r="CF45" s="52">
        <f t="shared" si="23"/>
        <v>12564600996</v>
      </c>
      <c r="CG45" s="52">
        <f t="shared" si="23"/>
        <v>670714599</v>
      </c>
      <c r="CH45" s="2"/>
      <c r="CI45" s="2"/>
      <c r="CJ45" s="2"/>
      <c r="CK45" s="2"/>
      <c r="CL45" s="2"/>
      <c r="CM45" s="2"/>
      <c r="CN45" s="53">
        <f t="shared" ref="CN45:DV45" si="24">SUM(CN4:CN44)</f>
        <v>30363</v>
      </c>
      <c r="CO45" s="52">
        <f t="shared" si="24"/>
        <v>200923304</v>
      </c>
      <c r="CP45" s="52">
        <f t="shared" si="24"/>
        <v>176301010</v>
      </c>
      <c r="CQ45" s="52">
        <f t="shared" si="24"/>
        <v>0</v>
      </c>
      <c r="CR45" s="52">
        <f t="shared" si="24"/>
        <v>24622294</v>
      </c>
      <c r="CS45" s="52">
        <f t="shared" si="24"/>
        <v>0</v>
      </c>
      <c r="CT45" s="52">
        <f t="shared" si="24"/>
        <v>0</v>
      </c>
      <c r="CU45" s="52">
        <f t="shared" si="24"/>
        <v>0</v>
      </c>
      <c r="CV45" s="52">
        <f t="shared" si="24"/>
        <v>0</v>
      </c>
      <c r="CW45" s="52">
        <f t="shared" si="24"/>
        <v>0</v>
      </c>
      <c r="CX45" s="52">
        <f t="shared" si="24"/>
        <v>0</v>
      </c>
      <c r="CY45" s="52">
        <f t="shared" si="24"/>
        <v>0</v>
      </c>
      <c r="CZ45" s="52">
        <f t="shared" si="24"/>
        <v>0</v>
      </c>
      <c r="DA45" s="52">
        <f t="shared" si="24"/>
        <v>0</v>
      </c>
      <c r="DB45" s="52">
        <f t="shared" si="24"/>
        <v>0</v>
      </c>
      <c r="DC45" s="52">
        <f t="shared" si="24"/>
        <v>0</v>
      </c>
      <c r="DD45" s="52">
        <f t="shared" si="24"/>
        <v>0</v>
      </c>
      <c r="DE45" s="52">
        <f t="shared" si="24"/>
        <v>0</v>
      </c>
      <c r="DF45" s="51">
        <f t="shared" si="24"/>
        <v>30363</v>
      </c>
      <c r="DG45" s="52">
        <f t="shared" si="24"/>
        <v>200923304</v>
      </c>
      <c r="DH45" s="52">
        <f t="shared" si="24"/>
        <v>176301010</v>
      </c>
      <c r="DI45" s="52">
        <f t="shared" si="24"/>
        <v>0</v>
      </c>
      <c r="DJ45" s="52">
        <f t="shared" si="24"/>
        <v>24622294</v>
      </c>
      <c r="DK45" s="52">
        <f t="shared" si="24"/>
        <v>0</v>
      </c>
      <c r="DL45" s="52">
        <f t="shared" si="24"/>
        <v>4204828</v>
      </c>
      <c r="DM45" s="52">
        <f t="shared" si="24"/>
        <v>152704719351</v>
      </c>
      <c r="DN45" s="52">
        <f t="shared" si="24"/>
        <v>133425654018</v>
      </c>
      <c r="DO45" s="52">
        <f t="shared" si="24"/>
        <v>6019126038</v>
      </c>
      <c r="DP45" s="52">
        <f t="shared" si="24"/>
        <v>12589223290</v>
      </c>
      <c r="DQ45" s="52">
        <f t="shared" si="24"/>
        <v>670714599</v>
      </c>
      <c r="DR45" s="52">
        <f t="shared" si="24"/>
        <v>97604</v>
      </c>
      <c r="DS45" s="52">
        <f t="shared" si="24"/>
        <v>43421</v>
      </c>
      <c r="DT45" s="52">
        <f t="shared" si="24"/>
        <v>141025</v>
      </c>
      <c r="DU45" s="52">
        <f t="shared" si="24"/>
        <v>20342</v>
      </c>
      <c r="DV45" s="52">
        <f t="shared" si="24"/>
        <v>7134</v>
      </c>
      <c r="DX45" s="52">
        <f t="shared" ref="DX45:EO45" si="25">SUM(DX4:DX44)</f>
        <v>30362</v>
      </c>
      <c r="DY45" s="52">
        <f t="shared" si="25"/>
        <v>176289994</v>
      </c>
      <c r="DZ45" s="52">
        <f t="shared" si="25"/>
        <v>6785</v>
      </c>
      <c r="EA45" s="52">
        <f t="shared" si="25"/>
        <v>148103480</v>
      </c>
      <c r="EB45" s="52">
        <f t="shared" si="25"/>
        <v>10326</v>
      </c>
      <c r="EC45" s="52">
        <f t="shared" si="25"/>
        <v>311341570</v>
      </c>
      <c r="ED45" s="52">
        <f t="shared" si="25"/>
        <v>4751</v>
      </c>
      <c r="EE45" s="52">
        <f>SUM(EE4:EE44)</f>
        <v>156212753</v>
      </c>
      <c r="EF45" s="52">
        <f t="shared" si="25"/>
        <v>128</v>
      </c>
      <c r="EG45" s="52">
        <f t="shared" si="25"/>
        <v>3432809</v>
      </c>
      <c r="EH45" s="52">
        <f t="shared" si="25"/>
        <v>0</v>
      </c>
      <c r="EI45" s="52">
        <f t="shared" si="25"/>
        <v>0</v>
      </c>
      <c r="EJ45" s="52">
        <f t="shared" si="25"/>
        <v>0</v>
      </c>
      <c r="EK45" s="52">
        <f t="shared" si="25"/>
        <v>0</v>
      </c>
      <c r="EL45" s="52">
        <f t="shared" si="25"/>
        <v>0</v>
      </c>
      <c r="EM45" s="52">
        <f t="shared" si="25"/>
        <v>0</v>
      </c>
      <c r="EN45" s="52">
        <f t="shared" si="25"/>
        <v>52352</v>
      </c>
      <c r="EO45" s="52">
        <f t="shared" si="25"/>
        <v>795380606</v>
      </c>
      <c r="EQ45" s="52">
        <f>SUM(EQ4:EQ44)</f>
        <v>4226817</v>
      </c>
      <c r="ER45" s="52">
        <f>SUM(ER4:ER44)</f>
        <v>153299176653</v>
      </c>
      <c r="ET45" s="38" t="s">
        <v>22</v>
      </c>
      <c r="EU45" s="37">
        <f>SUM(EU4:EU44)</f>
        <v>146806.29999999996</v>
      </c>
      <c r="EW45" s="56">
        <f t="shared" si="14"/>
        <v>1044228</v>
      </c>
      <c r="EX45" s="44">
        <f t="shared" si="15"/>
        <v>17</v>
      </c>
      <c r="EY45" s="56">
        <f t="shared" si="16"/>
        <v>86050406190</v>
      </c>
      <c r="EZ45" s="56">
        <f t="shared" si="17"/>
        <v>39932094580</v>
      </c>
      <c r="FA45" s="56">
        <f t="shared" si="11"/>
        <v>27316675883</v>
      </c>
      <c r="FB45" s="56">
        <f t="shared" si="18"/>
        <v>586149</v>
      </c>
      <c r="FC45" s="56">
        <f t="shared" si="19"/>
        <v>24</v>
      </c>
      <c r="FD45" s="56">
        <f t="shared" si="20"/>
        <v>272005</v>
      </c>
      <c r="FE45" s="44">
        <f t="shared" si="21"/>
        <v>10</v>
      </c>
    </row>
    <row r="46" spans="1:161" x14ac:dyDescent="0.2"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V46" s="55"/>
      <c r="BW46" s="55"/>
      <c r="BX46" s="55"/>
      <c r="BY46" s="55"/>
      <c r="BZ46" s="55"/>
      <c r="CA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</row>
    <row r="47" spans="1:161" x14ac:dyDescent="0.2"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V47" s="55"/>
      <c r="BW47" s="55"/>
      <c r="BX47" s="55"/>
      <c r="BY47" s="55"/>
      <c r="BZ47" s="55"/>
      <c r="CA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</row>
  </sheetData>
  <mergeCells count="35">
    <mergeCell ref="CN2:CS2"/>
    <mergeCell ref="CT2:CY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DR1:DV2"/>
    <mergeCell ref="DX1:EM1"/>
    <mergeCell ref="EN1:EO2"/>
    <mergeCell ref="EQ1:ER2"/>
    <mergeCell ref="B2:G2"/>
    <mergeCell ref="H2:M2"/>
    <mergeCell ref="N2:S2"/>
    <mergeCell ref="T2:Y2"/>
    <mergeCell ref="Z2:AE2"/>
    <mergeCell ref="AF2:AK2"/>
    <mergeCell ref="BV1:CA2"/>
    <mergeCell ref="CB1:CG2"/>
    <mergeCell ref="CN1:CY1"/>
    <mergeCell ref="CZ1:DE2"/>
    <mergeCell ref="DF1:DK2"/>
    <mergeCell ref="DL1:DQ2"/>
    <mergeCell ref="EJ2:EK2"/>
    <mergeCell ref="EL2:EM2"/>
    <mergeCell ref="DX2:DY2"/>
    <mergeCell ref="DZ2:EA2"/>
    <mergeCell ref="EB2:EC2"/>
    <mergeCell ref="ED2:EE2"/>
    <mergeCell ref="EF2:EG2"/>
    <mergeCell ref="EH2:EI2"/>
  </mergeCells>
  <phoneticPr fontId="3"/>
  <pageMargins left="0.70866141732283472" right="0.70866141732283472" top="0.74803149606299213" bottom="0.74803149606299213" header="0.31496062992125984" footer="0.31496062992125984"/>
  <pageSetup paperSize="8" fitToWidth="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1人当たりの医療費</vt:lpstr>
      <vt:lpstr>被保険者数</vt:lpstr>
      <vt:lpstr>医療費集約</vt:lpstr>
      <vt:lpstr>'1人当たりの医療費'!Print_Area</vt:lpstr>
      <vt:lpstr>医療費集約!Print_Titles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jigyo10</cp:lastModifiedBy>
  <cp:lastPrinted>2020-07-10T00:19:17Z</cp:lastPrinted>
  <dcterms:created xsi:type="dcterms:W3CDTF">2015-06-10T05:10:45Z</dcterms:created>
  <dcterms:modified xsi:type="dcterms:W3CDTF">2020-07-10T00:34:36Z</dcterms:modified>
</cp:coreProperties>
</file>