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40植村\【ホームページ関係】\ホームページ更新データ\★事業課\１G\"/>
    </mc:Choice>
  </mc:AlternateContent>
  <xr:revisionPtr revIDLastSave="0" documentId="8_{2B2FCA13-95CB-4842-BD74-CF248ECAE84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人当たりの医療費" sheetId="4" r:id="rId1"/>
    <sheet name="被保険者数" sheetId="5" r:id="rId2"/>
    <sheet name="医療費集約" sheetId="3" r:id="rId3"/>
    <sheet name="９割" sheetId="2" r:id="rId4"/>
    <sheet name="７割" sheetId="1" r:id="rId5"/>
    <sheet name="現金給付" sheetId="6" r:id="rId6"/>
  </sheets>
  <definedNames>
    <definedName name="_xlnm._FilterDatabase" localSheetId="0" hidden="1">'1人当たりの医療費'!$A$4:$BO$4</definedName>
    <definedName name="_xlnm._FilterDatabase" localSheetId="1" hidden="1">被保険者数!$A$3:$WVL$3</definedName>
    <definedName name="_xlnm.Print_Area" localSheetId="0">'1人当たりの医療費'!$A$1:$T$48</definedName>
    <definedName name="_xlnm.Print_Area" localSheetId="4">'７割'!$A$1:$EL$45</definedName>
    <definedName name="_xlnm.Print_Area" localSheetId="3">'９割'!$A$1:$EL$45</definedName>
    <definedName name="_xlnm.Print_Area" localSheetId="2">医療費集約!$A$1:$EL$45</definedName>
    <definedName name="_xlnm.Print_Area" localSheetId="5">現金給付!$A$2:$BC$47</definedName>
    <definedName name="_xlnm.Print_Area" localSheetId="1">被保険者数!$A$1:$O$47</definedName>
    <definedName name="_xlnm.Print_Titles" localSheetId="4">'７割'!$A:$A</definedName>
    <definedName name="_xlnm.Print_Titles" localSheetId="3">'９割'!$A:$A</definedName>
    <definedName name="_xlnm.Print_Titles" localSheetId="2">医療費集約!$A:$A</definedName>
    <definedName name="_xlnm.Print_Titles" localSheetId="5">現金給付!$A:$C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Q4" i="3" l="1"/>
  <c r="EP4" i="3"/>
  <c r="EK44" i="1"/>
  <c r="EK43" i="1"/>
  <c r="EK42" i="1"/>
  <c r="EK41" i="1"/>
  <c r="EK40" i="1"/>
  <c r="EK39" i="1"/>
  <c r="EK38" i="1"/>
  <c r="EK37" i="1"/>
  <c r="EK36" i="1"/>
  <c r="EK35" i="1"/>
  <c r="EK34" i="1"/>
  <c r="EK33" i="1"/>
  <c r="EK32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K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L5" i="1"/>
  <c r="EL4" i="1"/>
  <c r="EK4" i="1"/>
  <c r="EL44" i="2"/>
  <c r="EL43" i="2"/>
  <c r="EL42" i="2"/>
  <c r="EL41" i="2"/>
  <c r="EL40" i="2"/>
  <c r="EL39" i="2"/>
  <c r="EL38" i="2"/>
  <c r="EL37" i="2"/>
  <c r="EL36" i="2"/>
  <c r="EL35" i="2"/>
  <c r="EL34" i="2"/>
  <c r="EL33" i="2"/>
  <c r="EL32" i="2"/>
  <c r="EL31" i="2"/>
  <c r="EL30" i="2"/>
  <c r="EL29" i="2"/>
  <c r="EL28" i="2"/>
  <c r="EL27" i="2"/>
  <c r="EL26" i="2"/>
  <c r="EL25" i="2"/>
  <c r="EL24" i="2"/>
  <c r="EL23" i="2"/>
  <c r="EL22" i="2"/>
  <c r="EL21" i="2"/>
  <c r="EL20" i="2"/>
  <c r="EL19" i="2"/>
  <c r="EL18" i="2"/>
  <c r="EL17" i="2"/>
  <c r="EL16" i="2"/>
  <c r="EL15" i="2"/>
  <c r="EL14" i="2"/>
  <c r="EL13" i="2"/>
  <c r="EL12" i="2"/>
  <c r="EL11" i="2"/>
  <c r="EL10" i="2"/>
  <c r="EL9" i="2"/>
  <c r="EL8" i="2"/>
  <c r="EL7" i="2"/>
  <c r="EL6" i="2"/>
  <c r="EL5" i="2"/>
  <c r="EL4" i="2"/>
  <c r="EK44" i="2"/>
  <c r="EK43" i="2"/>
  <c r="EK42" i="2"/>
  <c r="EK41" i="2"/>
  <c r="EK40" i="2"/>
  <c r="EK39" i="2"/>
  <c r="EK38" i="2"/>
  <c r="EK37" i="2"/>
  <c r="EK36" i="2"/>
  <c r="EK35" i="2"/>
  <c r="EK34" i="2"/>
  <c r="EK33" i="2"/>
  <c r="EK32" i="2"/>
  <c r="EK31" i="2"/>
  <c r="EK30" i="2"/>
  <c r="EK29" i="2"/>
  <c r="EK28" i="2"/>
  <c r="EK27" i="2"/>
  <c r="EK26" i="2"/>
  <c r="EK25" i="2"/>
  <c r="EK24" i="2"/>
  <c r="EK23" i="2"/>
  <c r="EK22" i="2"/>
  <c r="EK21" i="2"/>
  <c r="EK20" i="2"/>
  <c r="EK19" i="2"/>
  <c r="EK18" i="2"/>
  <c r="EK17" i="2"/>
  <c r="EK16" i="2"/>
  <c r="EK15" i="2"/>
  <c r="EK14" i="2"/>
  <c r="EK13" i="2"/>
  <c r="EK12" i="2"/>
  <c r="EK11" i="2"/>
  <c r="EK10" i="2"/>
  <c r="EK9" i="2"/>
  <c r="EK8" i="2"/>
  <c r="EK7" i="2"/>
  <c r="EK6" i="2"/>
  <c r="EK5" i="2"/>
  <c r="EK4" i="2"/>
  <c r="CZ4" i="3"/>
  <c r="BA47" i="6" l="1"/>
  <c r="AZ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EE44" i="1" l="1"/>
  <c r="ED44" i="1"/>
  <c r="EE43" i="1"/>
  <c r="ED43" i="1"/>
  <c r="EE42" i="1"/>
  <c r="ED42" i="1"/>
  <c r="EE41" i="1"/>
  <c r="ED41" i="1"/>
  <c r="EE40" i="1"/>
  <c r="ED40" i="1"/>
  <c r="EE39" i="1"/>
  <c r="ED39" i="1"/>
  <c r="EE38" i="1"/>
  <c r="ED38" i="1"/>
  <c r="EE37" i="1"/>
  <c r="ED37" i="1"/>
  <c r="EE36" i="1"/>
  <c r="ED36" i="1"/>
  <c r="EE35" i="1"/>
  <c r="ED35" i="1"/>
  <c r="EE34" i="1"/>
  <c r="ED34" i="1"/>
  <c r="EE33" i="1"/>
  <c r="ED33" i="1"/>
  <c r="EE32" i="1"/>
  <c r="ED32" i="1"/>
  <c r="EE31" i="1"/>
  <c r="ED31" i="1"/>
  <c r="EE30" i="1"/>
  <c r="ED30" i="1"/>
  <c r="EE29" i="1"/>
  <c r="ED29" i="1"/>
  <c r="EE28" i="1"/>
  <c r="ED28" i="1"/>
  <c r="EE27" i="1"/>
  <c r="ED27" i="1"/>
  <c r="EE26" i="1"/>
  <c r="ED26" i="1"/>
  <c r="EE25" i="1"/>
  <c r="ED25" i="1"/>
  <c r="EE24" i="1"/>
  <c r="ED24" i="1"/>
  <c r="EE23" i="1"/>
  <c r="ED23" i="1"/>
  <c r="EE22" i="1"/>
  <c r="ED22" i="1"/>
  <c r="EE21" i="1"/>
  <c r="ED21" i="1"/>
  <c r="EE20" i="1"/>
  <c r="ED20" i="1"/>
  <c r="EE19" i="1"/>
  <c r="ED19" i="1"/>
  <c r="EE18" i="1"/>
  <c r="ED18" i="1"/>
  <c r="EE17" i="1"/>
  <c r="ED17" i="1"/>
  <c r="EE16" i="1"/>
  <c r="ED16" i="1"/>
  <c r="EE15" i="1"/>
  <c r="ED15" i="1"/>
  <c r="EE14" i="1"/>
  <c r="ED14" i="1"/>
  <c r="EE13" i="1"/>
  <c r="ED13" i="1"/>
  <c r="EE12" i="1"/>
  <c r="ED12" i="1"/>
  <c r="EE11" i="1"/>
  <c r="ED11" i="1"/>
  <c r="EE10" i="1"/>
  <c r="ED10" i="1"/>
  <c r="EE9" i="1"/>
  <c r="ED9" i="1"/>
  <c r="EE8" i="1"/>
  <c r="ED8" i="1"/>
  <c r="EE7" i="1"/>
  <c r="ED7" i="1"/>
  <c r="EE6" i="1"/>
  <c r="ED6" i="1"/>
  <c r="EE5" i="1"/>
  <c r="ED5" i="1"/>
  <c r="EE4" i="1"/>
  <c r="ED4" i="1"/>
  <c r="EC44" i="1"/>
  <c r="EB44" i="1"/>
  <c r="EC43" i="1"/>
  <c r="EB43" i="1"/>
  <c r="EC42" i="1"/>
  <c r="EB42" i="1"/>
  <c r="EC41" i="1"/>
  <c r="EB41" i="1"/>
  <c r="EC40" i="1"/>
  <c r="EB40" i="1"/>
  <c r="EC39" i="1"/>
  <c r="EB39" i="1"/>
  <c r="EC38" i="1"/>
  <c r="EB38" i="1"/>
  <c r="EC37" i="1"/>
  <c r="EB37" i="1"/>
  <c r="EC36" i="1"/>
  <c r="EB36" i="1"/>
  <c r="EC35" i="1"/>
  <c r="EB35" i="1"/>
  <c r="EC34" i="1"/>
  <c r="EB34" i="1"/>
  <c r="EC33" i="1"/>
  <c r="EB33" i="1"/>
  <c r="EC32" i="1"/>
  <c r="EB32" i="1"/>
  <c r="EC31" i="1"/>
  <c r="EB31" i="1"/>
  <c r="EC30" i="1"/>
  <c r="EB30" i="1"/>
  <c r="EC29" i="1"/>
  <c r="EB29" i="1"/>
  <c r="EC28" i="1"/>
  <c r="EB28" i="1"/>
  <c r="EC27" i="1"/>
  <c r="EB27" i="1"/>
  <c r="EC26" i="1"/>
  <c r="EB26" i="1"/>
  <c r="EC25" i="1"/>
  <c r="EB25" i="1"/>
  <c r="EC24" i="1"/>
  <c r="EB24" i="1"/>
  <c r="EC23" i="1"/>
  <c r="EB23" i="1"/>
  <c r="EC22" i="1"/>
  <c r="EB22" i="1"/>
  <c r="EC21" i="1"/>
  <c r="EB21" i="1"/>
  <c r="EC20" i="1"/>
  <c r="EB20" i="1"/>
  <c r="EC19" i="1"/>
  <c r="EB19" i="1"/>
  <c r="EC18" i="1"/>
  <c r="EB18" i="1"/>
  <c r="EC17" i="1"/>
  <c r="EB17" i="1"/>
  <c r="EC16" i="1"/>
  <c r="EB16" i="1"/>
  <c r="EC15" i="1"/>
  <c r="EB15" i="1"/>
  <c r="EC14" i="1"/>
  <c r="EB14" i="1"/>
  <c r="EC13" i="1"/>
  <c r="EB13" i="1"/>
  <c r="EC12" i="1"/>
  <c r="EB12" i="1"/>
  <c r="EC11" i="1"/>
  <c r="EB11" i="1"/>
  <c r="EC10" i="1"/>
  <c r="EB10" i="1"/>
  <c r="EC9" i="1"/>
  <c r="EB9" i="1"/>
  <c r="EC8" i="1"/>
  <c r="EB8" i="1"/>
  <c r="EC7" i="1"/>
  <c r="EB7" i="1"/>
  <c r="EC6" i="1"/>
  <c r="EB6" i="1"/>
  <c r="EC5" i="1"/>
  <c r="EB5" i="1"/>
  <c r="EC4" i="1"/>
  <c r="EB4" i="1"/>
  <c r="EA44" i="1"/>
  <c r="DZ44" i="1"/>
  <c r="EA43" i="1"/>
  <c r="DZ43" i="1"/>
  <c r="EA42" i="1"/>
  <c r="DZ42" i="1"/>
  <c r="EA41" i="1"/>
  <c r="DZ41" i="1"/>
  <c r="EA40" i="1"/>
  <c r="DZ40" i="1"/>
  <c r="EA39" i="1"/>
  <c r="DZ39" i="1"/>
  <c r="EA38" i="1"/>
  <c r="DZ38" i="1"/>
  <c r="EA37" i="1"/>
  <c r="DZ37" i="1"/>
  <c r="EA36" i="1"/>
  <c r="DZ36" i="1"/>
  <c r="EA35" i="1"/>
  <c r="DZ35" i="1"/>
  <c r="EA34" i="1"/>
  <c r="DZ34" i="1"/>
  <c r="EA33" i="1"/>
  <c r="DZ33" i="1"/>
  <c r="EA32" i="1"/>
  <c r="DZ32" i="1"/>
  <c r="EA31" i="1"/>
  <c r="DZ31" i="1"/>
  <c r="EA30" i="1"/>
  <c r="DZ30" i="1"/>
  <c r="EA29" i="1"/>
  <c r="DZ29" i="1"/>
  <c r="EA28" i="1"/>
  <c r="DZ28" i="1"/>
  <c r="EA27" i="1"/>
  <c r="DZ27" i="1"/>
  <c r="EA26" i="1"/>
  <c r="DZ26" i="1"/>
  <c r="EA25" i="1"/>
  <c r="DZ25" i="1"/>
  <c r="EA24" i="1"/>
  <c r="DZ24" i="1"/>
  <c r="EA23" i="1"/>
  <c r="DZ23" i="1"/>
  <c r="EA22" i="1"/>
  <c r="DZ22" i="1"/>
  <c r="EA21" i="1"/>
  <c r="DZ21" i="1"/>
  <c r="EA20" i="1"/>
  <c r="DZ20" i="1"/>
  <c r="EA19" i="1"/>
  <c r="DZ19" i="1"/>
  <c r="EA18" i="1"/>
  <c r="DZ18" i="1"/>
  <c r="EA17" i="1"/>
  <c r="DZ17" i="1"/>
  <c r="EA16" i="1"/>
  <c r="DZ16" i="1"/>
  <c r="EA15" i="1"/>
  <c r="DZ15" i="1"/>
  <c r="EA14" i="1"/>
  <c r="DZ14" i="1"/>
  <c r="EA13" i="1"/>
  <c r="DZ13" i="1"/>
  <c r="EA12" i="1"/>
  <c r="DZ12" i="1"/>
  <c r="EA11" i="1"/>
  <c r="DZ11" i="1"/>
  <c r="EA10" i="1"/>
  <c r="DZ10" i="1"/>
  <c r="EA9" i="1"/>
  <c r="DZ9" i="1"/>
  <c r="EA8" i="1"/>
  <c r="DZ8" i="1"/>
  <c r="EA7" i="1"/>
  <c r="DZ7" i="1"/>
  <c r="EA6" i="1"/>
  <c r="DZ6" i="1"/>
  <c r="EA5" i="1"/>
  <c r="DZ5" i="1"/>
  <c r="EA4" i="1"/>
  <c r="DZ4" i="1"/>
  <c r="DY44" i="1"/>
  <c r="DX44" i="1"/>
  <c r="DY43" i="1"/>
  <c r="DX43" i="1"/>
  <c r="DY42" i="1"/>
  <c r="DX42" i="1"/>
  <c r="DY41" i="1"/>
  <c r="DX41" i="1"/>
  <c r="DY40" i="1"/>
  <c r="DX40" i="1"/>
  <c r="DY39" i="1"/>
  <c r="DX39" i="1"/>
  <c r="DY38" i="1"/>
  <c r="DX38" i="1"/>
  <c r="DY37" i="1"/>
  <c r="DX37" i="1"/>
  <c r="DY36" i="1"/>
  <c r="DX36" i="1"/>
  <c r="DY35" i="1"/>
  <c r="DX35" i="1"/>
  <c r="DY34" i="1"/>
  <c r="DX34" i="1"/>
  <c r="DY33" i="1"/>
  <c r="DX33" i="1"/>
  <c r="DY32" i="1"/>
  <c r="DX32" i="1"/>
  <c r="DY31" i="1"/>
  <c r="DX31" i="1"/>
  <c r="DY30" i="1"/>
  <c r="DX30" i="1"/>
  <c r="DY29" i="1"/>
  <c r="DX29" i="1"/>
  <c r="DY28" i="1"/>
  <c r="DX28" i="1"/>
  <c r="DY27" i="1"/>
  <c r="DX27" i="1"/>
  <c r="DY26" i="1"/>
  <c r="DX26" i="1"/>
  <c r="DY25" i="1"/>
  <c r="DX25" i="1"/>
  <c r="DY24" i="1"/>
  <c r="DX24" i="1"/>
  <c r="DY23" i="1"/>
  <c r="DX23" i="1"/>
  <c r="DY22" i="1"/>
  <c r="DX22" i="1"/>
  <c r="DY21" i="1"/>
  <c r="DX21" i="1"/>
  <c r="DY20" i="1"/>
  <c r="DX20" i="1"/>
  <c r="DY19" i="1"/>
  <c r="DX19" i="1"/>
  <c r="DY18" i="1"/>
  <c r="DX18" i="1"/>
  <c r="DY17" i="1"/>
  <c r="DX17" i="1"/>
  <c r="DY16" i="1"/>
  <c r="DX16" i="1"/>
  <c r="DY15" i="1"/>
  <c r="DX15" i="1"/>
  <c r="DY14" i="1"/>
  <c r="DX14" i="1"/>
  <c r="DY13" i="1"/>
  <c r="DX13" i="1"/>
  <c r="DY12" i="1"/>
  <c r="DX12" i="1"/>
  <c r="DY11" i="1"/>
  <c r="DX11" i="1"/>
  <c r="DY10" i="1"/>
  <c r="DX10" i="1"/>
  <c r="DY9" i="1"/>
  <c r="DX9" i="1"/>
  <c r="DY8" i="1"/>
  <c r="DX8" i="1"/>
  <c r="DY7" i="1"/>
  <c r="DX7" i="1"/>
  <c r="DY6" i="1"/>
  <c r="DX6" i="1"/>
  <c r="DY5" i="1"/>
  <c r="DX5" i="1"/>
  <c r="DY4" i="1"/>
  <c r="DX4" i="1"/>
  <c r="DW44" i="1"/>
  <c r="DV44" i="1"/>
  <c r="DW43" i="1"/>
  <c r="DV43" i="1"/>
  <c r="DW42" i="1"/>
  <c r="DV42" i="1"/>
  <c r="DW41" i="1"/>
  <c r="DV41" i="1"/>
  <c r="DW40" i="1"/>
  <c r="DV40" i="1"/>
  <c r="DW39" i="1"/>
  <c r="DV39" i="1"/>
  <c r="DW38" i="1"/>
  <c r="DV38" i="1"/>
  <c r="DW37" i="1"/>
  <c r="DV37" i="1"/>
  <c r="DW36" i="1"/>
  <c r="DV36" i="1"/>
  <c r="DW35" i="1"/>
  <c r="DV35" i="1"/>
  <c r="DW34" i="1"/>
  <c r="DV34" i="1"/>
  <c r="DW33" i="1"/>
  <c r="DV33" i="1"/>
  <c r="DW32" i="1"/>
  <c r="DV32" i="1"/>
  <c r="DW31" i="1"/>
  <c r="DV31" i="1"/>
  <c r="DW30" i="1"/>
  <c r="DV30" i="1"/>
  <c r="DW29" i="1"/>
  <c r="DV29" i="1"/>
  <c r="DW28" i="1"/>
  <c r="DV28" i="1"/>
  <c r="DW27" i="1"/>
  <c r="DV27" i="1"/>
  <c r="DW26" i="1"/>
  <c r="DV26" i="1"/>
  <c r="DW25" i="1"/>
  <c r="DV25" i="1"/>
  <c r="DW24" i="1"/>
  <c r="DV24" i="1"/>
  <c r="DW23" i="1"/>
  <c r="DV23" i="1"/>
  <c r="DW22" i="1"/>
  <c r="DV22" i="1"/>
  <c r="DW21" i="1"/>
  <c r="DV21" i="1"/>
  <c r="DW20" i="1"/>
  <c r="DV20" i="1"/>
  <c r="DW19" i="1"/>
  <c r="DV19" i="1"/>
  <c r="DW18" i="1"/>
  <c r="DV18" i="1"/>
  <c r="DW17" i="1"/>
  <c r="DV17" i="1"/>
  <c r="DW16" i="1"/>
  <c r="DV16" i="1"/>
  <c r="DW15" i="1"/>
  <c r="DV15" i="1"/>
  <c r="DW14" i="1"/>
  <c r="DV14" i="1"/>
  <c r="DW13" i="1"/>
  <c r="DV13" i="1"/>
  <c r="DW12" i="1"/>
  <c r="DV12" i="1"/>
  <c r="DW11" i="1"/>
  <c r="DV11" i="1"/>
  <c r="DW10" i="1"/>
  <c r="DV10" i="1"/>
  <c r="DW9" i="1"/>
  <c r="DV9" i="1"/>
  <c r="DW8" i="1"/>
  <c r="DV8" i="1"/>
  <c r="DW7" i="1"/>
  <c r="DV7" i="1"/>
  <c r="DW6" i="1"/>
  <c r="DV6" i="1"/>
  <c r="DW5" i="1"/>
  <c r="DV5" i="1"/>
  <c r="DW4" i="1"/>
  <c r="DV4" i="1"/>
  <c r="DU44" i="1"/>
  <c r="DT44" i="1"/>
  <c r="DU43" i="1"/>
  <c r="DT43" i="1"/>
  <c r="DU42" i="1"/>
  <c r="DT42" i="1"/>
  <c r="DU41" i="1"/>
  <c r="DT41" i="1"/>
  <c r="DU40" i="1"/>
  <c r="DT40" i="1"/>
  <c r="DU39" i="1"/>
  <c r="DT39" i="1"/>
  <c r="DU38" i="1"/>
  <c r="DT38" i="1"/>
  <c r="DU37" i="1"/>
  <c r="DT37" i="1"/>
  <c r="DU36" i="1"/>
  <c r="DT36" i="1"/>
  <c r="DU35" i="1"/>
  <c r="DT35" i="1"/>
  <c r="DU34" i="1"/>
  <c r="DT34" i="1"/>
  <c r="DU33" i="1"/>
  <c r="DT33" i="1"/>
  <c r="DU32" i="1"/>
  <c r="DT32" i="1"/>
  <c r="DU31" i="1"/>
  <c r="DT31" i="1"/>
  <c r="DU30" i="1"/>
  <c r="DT30" i="1"/>
  <c r="DU29" i="1"/>
  <c r="DT29" i="1"/>
  <c r="DU28" i="1"/>
  <c r="DT28" i="1"/>
  <c r="DU27" i="1"/>
  <c r="DT27" i="1"/>
  <c r="DU26" i="1"/>
  <c r="DT26" i="1"/>
  <c r="DU25" i="1"/>
  <c r="DT25" i="1"/>
  <c r="DU24" i="1"/>
  <c r="DT24" i="1"/>
  <c r="DU23" i="1"/>
  <c r="DT23" i="1"/>
  <c r="DU22" i="1"/>
  <c r="DT22" i="1"/>
  <c r="DU21" i="1"/>
  <c r="DT21" i="1"/>
  <c r="DU20" i="1"/>
  <c r="DT20" i="1"/>
  <c r="DU19" i="1"/>
  <c r="DT19" i="1"/>
  <c r="DU18" i="1"/>
  <c r="DT18" i="1"/>
  <c r="DU17" i="1"/>
  <c r="DT17" i="1"/>
  <c r="DU16" i="1"/>
  <c r="DT16" i="1"/>
  <c r="DU15" i="1"/>
  <c r="DT15" i="1"/>
  <c r="DU14" i="1"/>
  <c r="DT14" i="1"/>
  <c r="DU13" i="1"/>
  <c r="DT13" i="1"/>
  <c r="DU12" i="1"/>
  <c r="DT12" i="1"/>
  <c r="DU11" i="1"/>
  <c r="DT11" i="1"/>
  <c r="DU10" i="1"/>
  <c r="DT10" i="1"/>
  <c r="DU9" i="1"/>
  <c r="DT9" i="1"/>
  <c r="DU8" i="1"/>
  <c r="DT8" i="1"/>
  <c r="DU7" i="1"/>
  <c r="DT7" i="1"/>
  <c r="DU6" i="1"/>
  <c r="DT6" i="1"/>
  <c r="DU5" i="1"/>
  <c r="DT5" i="1"/>
  <c r="DU4" i="1"/>
  <c r="DT4" i="1"/>
  <c r="DS44" i="1"/>
  <c r="DR44" i="1"/>
  <c r="DS43" i="1"/>
  <c r="DR43" i="1"/>
  <c r="DS42" i="1"/>
  <c r="DR42" i="1"/>
  <c r="DS41" i="1"/>
  <c r="DR41" i="1"/>
  <c r="DS40" i="1"/>
  <c r="DR40" i="1"/>
  <c r="DS39" i="1"/>
  <c r="DR39" i="1"/>
  <c r="DS38" i="1"/>
  <c r="DR38" i="1"/>
  <c r="DS37" i="1"/>
  <c r="DR37" i="1"/>
  <c r="DS36" i="1"/>
  <c r="DR36" i="1"/>
  <c r="DS35" i="1"/>
  <c r="DR35" i="1"/>
  <c r="DS34" i="1"/>
  <c r="DR34" i="1"/>
  <c r="DS33" i="1"/>
  <c r="DR33" i="1"/>
  <c r="DS32" i="1"/>
  <c r="DR32" i="1"/>
  <c r="DS31" i="1"/>
  <c r="DR31" i="1"/>
  <c r="DS30" i="1"/>
  <c r="DR30" i="1"/>
  <c r="DS29" i="1"/>
  <c r="DR29" i="1"/>
  <c r="DS28" i="1"/>
  <c r="DR28" i="1"/>
  <c r="DS27" i="1"/>
  <c r="DR27" i="1"/>
  <c r="DS26" i="1"/>
  <c r="DR26" i="1"/>
  <c r="DS25" i="1"/>
  <c r="DR25" i="1"/>
  <c r="DS24" i="1"/>
  <c r="DR24" i="1"/>
  <c r="DS23" i="1"/>
  <c r="DR23" i="1"/>
  <c r="DS22" i="1"/>
  <c r="DR22" i="1"/>
  <c r="DS21" i="1"/>
  <c r="DR21" i="1"/>
  <c r="DS20" i="1"/>
  <c r="DR20" i="1"/>
  <c r="DS19" i="1"/>
  <c r="DR19" i="1"/>
  <c r="DS18" i="1"/>
  <c r="DR18" i="1"/>
  <c r="DS17" i="1"/>
  <c r="DR17" i="1"/>
  <c r="DS16" i="1"/>
  <c r="DR16" i="1"/>
  <c r="DS15" i="1"/>
  <c r="DR15" i="1"/>
  <c r="DS14" i="1"/>
  <c r="DR14" i="1"/>
  <c r="DS13" i="1"/>
  <c r="DR13" i="1"/>
  <c r="DS12" i="1"/>
  <c r="DR12" i="1"/>
  <c r="DS11" i="1"/>
  <c r="DR11" i="1"/>
  <c r="DS10" i="1"/>
  <c r="DR10" i="1"/>
  <c r="DS9" i="1"/>
  <c r="DR9" i="1"/>
  <c r="DS8" i="1"/>
  <c r="DR8" i="1"/>
  <c r="DS7" i="1"/>
  <c r="DR7" i="1"/>
  <c r="DS6" i="1"/>
  <c r="DR6" i="1"/>
  <c r="DS5" i="1"/>
  <c r="DR5" i="1"/>
  <c r="DS4" i="1"/>
  <c r="DR4" i="1"/>
  <c r="EG45" i="1"/>
  <c r="EF45" i="1"/>
  <c r="EG44" i="2"/>
  <c r="EF44" i="2"/>
  <c r="EG43" i="2"/>
  <c r="EF43" i="2"/>
  <c r="EG42" i="2"/>
  <c r="EF42" i="2"/>
  <c r="EG41" i="2"/>
  <c r="EF41" i="2"/>
  <c r="EG40" i="2"/>
  <c r="EF40" i="2"/>
  <c r="EG39" i="2"/>
  <c r="EF39" i="2"/>
  <c r="EG38" i="2"/>
  <c r="EF38" i="2"/>
  <c r="EG37" i="2"/>
  <c r="EF37" i="2"/>
  <c r="EG36" i="2"/>
  <c r="EF36" i="2"/>
  <c r="EG35" i="2"/>
  <c r="EF35" i="2"/>
  <c r="EG34" i="2"/>
  <c r="EF34" i="2"/>
  <c r="EG33" i="2"/>
  <c r="EF33" i="2"/>
  <c r="EG32" i="2"/>
  <c r="EF32" i="2"/>
  <c r="EG31" i="2"/>
  <c r="EF31" i="2"/>
  <c r="EG30" i="2"/>
  <c r="EF30" i="2"/>
  <c r="EG29" i="2"/>
  <c r="EF29" i="2"/>
  <c r="EG28" i="2"/>
  <c r="EF28" i="2"/>
  <c r="EG27" i="2"/>
  <c r="EF27" i="2"/>
  <c r="EG26" i="2"/>
  <c r="EF26" i="2"/>
  <c r="EG25" i="2"/>
  <c r="EF25" i="2"/>
  <c r="EG24" i="2"/>
  <c r="EF24" i="2"/>
  <c r="EG23" i="2"/>
  <c r="EF23" i="2"/>
  <c r="EG22" i="2"/>
  <c r="EF22" i="2"/>
  <c r="EG21" i="2"/>
  <c r="EF21" i="2"/>
  <c r="EG20" i="2"/>
  <c r="EF20" i="2"/>
  <c r="EG19" i="2"/>
  <c r="EF19" i="2"/>
  <c r="EG18" i="2"/>
  <c r="EF18" i="2"/>
  <c r="EG17" i="2"/>
  <c r="EF17" i="2"/>
  <c r="EG16" i="2"/>
  <c r="EF16" i="2"/>
  <c r="EG15" i="2"/>
  <c r="EF15" i="2"/>
  <c r="EG14" i="2"/>
  <c r="EF14" i="2"/>
  <c r="EG13" i="2"/>
  <c r="EF13" i="2"/>
  <c r="EG12" i="2"/>
  <c r="EF12" i="2"/>
  <c r="EG11" i="2"/>
  <c r="EF11" i="2"/>
  <c r="EG10" i="2"/>
  <c r="EF10" i="2"/>
  <c r="EG9" i="2"/>
  <c r="EF9" i="2"/>
  <c r="EG8" i="2"/>
  <c r="EF8" i="2"/>
  <c r="EG7" i="2"/>
  <c r="EF7" i="2"/>
  <c r="EG6" i="2"/>
  <c r="EF6" i="2"/>
  <c r="EG5" i="2"/>
  <c r="EF5" i="2"/>
  <c r="EG4" i="2"/>
  <c r="EF4" i="2"/>
  <c r="EE44" i="2"/>
  <c r="ED44" i="2"/>
  <c r="EE43" i="2"/>
  <c r="ED43" i="2"/>
  <c r="EE42" i="2"/>
  <c r="ED42" i="2"/>
  <c r="EE41" i="2"/>
  <c r="ED41" i="2"/>
  <c r="EE40" i="2"/>
  <c r="ED40" i="2"/>
  <c r="EE39" i="2"/>
  <c r="ED39" i="2"/>
  <c r="EE38" i="2"/>
  <c r="ED38" i="2"/>
  <c r="EE37" i="2"/>
  <c r="ED37" i="2"/>
  <c r="EE36" i="2"/>
  <c r="ED36" i="2"/>
  <c r="EE35" i="2"/>
  <c r="ED35" i="2"/>
  <c r="EE34" i="2"/>
  <c r="ED34" i="2"/>
  <c r="EE33" i="2"/>
  <c r="ED33" i="2"/>
  <c r="EE32" i="2"/>
  <c r="ED32" i="2"/>
  <c r="EE31" i="2"/>
  <c r="ED31" i="2"/>
  <c r="EE30" i="2"/>
  <c r="ED30" i="2"/>
  <c r="EE29" i="2"/>
  <c r="ED29" i="2"/>
  <c r="EE28" i="2"/>
  <c r="ED28" i="2"/>
  <c r="EE27" i="2"/>
  <c r="ED27" i="2"/>
  <c r="EE26" i="2"/>
  <c r="ED26" i="2"/>
  <c r="EE25" i="2"/>
  <c r="ED25" i="2"/>
  <c r="EE24" i="2"/>
  <c r="ED24" i="2"/>
  <c r="EE23" i="2"/>
  <c r="ED23" i="2"/>
  <c r="EE22" i="2"/>
  <c r="ED22" i="2"/>
  <c r="EE21" i="2"/>
  <c r="ED21" i="2"/>
  <c r="EE20" i="2"/>
  <c r="ED20" i="2"/>
  <c r="EE19" i="2"/>
  <c r="ED19" i="2"/>
  <c r="EE18" i="2"/>
  <c r="ED18" i="2"/>
  <c r="EE17" i="2"/>
  <c r="ED17" i="2"/>
  <c r="EE16" i="2"/>
  <c r="ED16" i="2"/>
  <c r="EE15" i="2"/>
  <c r="ED15" i="2"/>
  <c r="EE14" i="2"/>
  <c r="ED14" i="2"/>
  <c r="EE13" i="2"/>
  <c r="ED13" i="2"/>
  <c r="EE12" i="2"/>
  <c r="ED12" i="2"/>
  <c r="EE11" i="2"/>
  <c r="ED11" i="2"/>
  <c r="EE10" i="2"/>
  <c r="ED10" i="2"/>
  <c r="EE9" i="2"/>
  <c r="ED9" i="2"/>
  <c r="EE8" i="2"/>
  <c r="ED8" i="2"/>
  <c r="EE7" i="2"/>
  <c r="ED7" i="2"/>
  <c r="EE6" i="2"/>
  <c r="ED6" i="2"/>
  <c r="EE5" i="2"/>
  <c r="ED5" i="2"/>
  <c r="EE4" i="2"/>
  <c r="ED4" i="2"/>
  <c r="EC44" i="2"/>
  <c r="EB44" i="2"/>
  <c r="EC43" i="2"/>
  <c r="EB43" i="2"/>
  <c r="EC42" i="2"/>
  <c r="EB42" i="2"/>
  <c r="EC41" i="2"/>
  <c r="EB41" i="2"/>
  <c r="EC40" i="2"/>
  <c r="EB40" i="2"/>
  <c r="EC39" i="2"/>
  <c r="EB39" i="2"/>
  <c r="EC38" i="2"/>
  <c r="EB38" i="2"/>
  <c r="EC37" i="2"/>
  <c r="EB37" i="2"/>
  <c r="EC36" i="2"/>
  <c r="EB36" i="2"/>
  <c r="EC35" i="2"/>
  <c r="EB35" i="2"/>
  <c r="EC34" i="2"/>
  <c r="EB34" i="2"/>
  <c r="EC33" i="2"/>
  <c r="EB33" i="2"/>
  <c r="EC32" i="2"/>
  <c r="EB32" i="2"/>
  <c r="EC31" i="2"/>
  <c r="EB31" i="2"/>
  <c r="EC30" i="2"/>
  <c r="EB30" i="2"/>
  <c r="EC29" i="2"/>
  <c r="EB29" i="2"/>
  <c r="EC28" i="2"/>
  <c r="EB28" i="2"/>
  <c r="EC27" i="2"/>
  <c r="EB27" i="2"/>
  <c r="EC26" i="2"/>
  <c r="EB26" i="2"/>
  <c r="EC25" i="2"/>
  <c r="EB25" i="2"/>
  <c r="EC24" i="2"/>
  <c r="EB24" i="2"/>
  <c r="EC23" i="2"/>
  <c r="EB23" i="2"/>
  <c r="EC22" i="2"/>
  <c r="EB22" i="2"/>
  <c r="EC21" i="2"/>
  <c r="EB21" i="2"/>
  <c r="EC20" i="2"/>
  <c r="EB20" i="2"/>
  <c r="EC19" i="2"/>
  <c r="EB19" i="2"/>
  <c r="EC18" i="2"/>
  <c r="EB18" i="2"/>
  <c r="EC17" i="2"/>
  <c r="EB17" i="2"/>
  <c r="EC16" i="2"/>
  <c r="EB16" i="2"/>
  <c r="EC15" i="2"/>
  <c r="EB15" i="2"/>
  <c r="EC14" i="2"/>
  <c r="EB14" i="2"/>
  <c r="EC13" i="2"/>
  <c r="EB13" i="2"/>
  <c r="EC12" i="2"/>
  <c r="EB12" i="2"/>
  <c r="EC11" i="2"/>
  <c r="EB11" i="2"/>
  <c r="EC10" i="2"/>
  <c r="EB10" i="2"/>
  <c r="EC9" i="2"/>
  <c r="EB9" i="2"/>
  <c r="EC8" i="2"/>
  <c r="EB8" i="2"/>
  <c r="EC7" i="2"/>
  <c r="EB7" i="2"/>
  <c r="EC6" i="2"/>
  <c r="EB6" i="2"/>
  <c r="EC5" i="2"/>
  <c r="EB5" i="2"/>
  <c r="EC4" i="2"/>
  <c r="EB4" i="2"/>
  <c r="EA44" i="2"/>
  <c r="DZ44" i="2"/>
  <c r="EA43" i="2"/>
  <c r="DZ43" i="2"/>
  <c r="EA42" i="2"/>
  <c r="DZ42" i="2"/>
  <c r="EA41" i="2"/>
  <c r="DZ41" i="2"/>
  <c r="EA40" i="2"/>
  <c r="DZ40" i="2"/>
  <c r="EA39" i="2"/>
  <c r="DZ39" i="2"/>
  <c r="EA38" i="2"/>
  <c r="DZ38" i="2"/>
  <c r="EA37" i="2"/>
  <c r="DZ37" i="2"/>
  <c r="EA36" i="2"/>
  <c r="DZ36" i="2"/>
  <c r="EA35" i="2"/>
  <c r="DZ35" i="2"/>
  <c r="EA34" i="2"/>
  <c r="DZ34" i="2"/>
  <c r="EA33" i="2"/>
  <c r="DZ33" i="2"/>
  <c r="EA32" i="2"/>
  <c r="DZ32" i="2"/>
  <c r="EA31" i="2"/>
  <c r="DZ31" i="2"/>
  <c r="EA30" i="2"/>
  <c r="DZ30" i="2"/>
  <c r="EA29" i="2"/>
  <c r="DZ29" i="2"/>
  <c r="EA28" i="2"/>
  <c r="DZ28" i="2"/>
  <c r="EA27" i="2"/>
  <c r="DZ27" i="2"/>
  <c r="EA26" i="2"/>
  <c r="DZ26" i="2"/>
  <c r="EA25" i="2"/>
  <c r="DZ25" i="2"/>
  <c r="EA24" i="2"/>
  <c r="DZ24" i="2"/>
  <c r="EA23" i="2"/>
  <c r="DZ23" i="2"/>
  <c r="EA22" i="2"/>
  <c r="DZ22" i="2"/>
  <c r="EA21" i="2"/>
  <c r="DZ21" i="2"/>
  <c r="EA20" i="2"/>
  <c r="DZ20" i="2"/>
  <c r="EA19" i="2"/>
  <c r="DZ19" i="2"/>
  <c r="EA18" i="2"/>
  <c r="DZ18" i="2"/>
  <c r="EA17" i="2"/>
  <c r="DZ17" i="2"/>
  <c r="EA16" i="2"/>
  <c r="DZ16" i="2"/>
  <c r="EA15" i="2"/>
  <c r="DZ15" i="2"/>
  <c r="EA14" i="2"/>
  <c r="DZ14" i="2"/>
  <c r="EA13" i="2"/>
  <c r="DZ13" i="2"/>
  <c r="EA12" i="2"/>
  <c r="DZ12" i="2"/>
  <c r="EA11" i="2"/>
  <c r="DZ11" i="2"/>
  <c r="EA10" i="2"/>
  <c r="DZ10" i="2"/>
  <c r="EA9" i="2"/>
  <c r="DZ9" i="2"/>
  <c r="EA8" i="2"/>
  <c r="DZ8" i="2"/>
  <c r="EA7" i="2"/>
  <c r="DZ7" i="2"/>
  <c r="EA6" i="2"/>
  <c r="DZ6" i="2"/>
  <c r="EA5" i="2"/>
  <c r="DZ5" i="2"/>
  <c r="EA4" i="2"/>
  <c r="DZ4" i="2"/>
  <c r="DY44" i="2"/>
  <c r="DX44" i="2"/>
  <c r="DY43" i="2"/>
  <c r="DX43" i="2"/>
  <c r="DY42" i="2"/>
  <c r="DX42" i="2"/>
  <c r="DY41" i="2"/>
  <c r="DX41" i="2"/>
  <c r="DY40" i="2"/>
  <c r="DX40" i="2"/>
  <c r="DY39" i="2"/>
  <c r="DX39" i="2"/>
  <c r="DY38" i="2"/>
  <c r="DX38" i="2"/>
  <c r="DY37" i="2"/>
  <c r="DX37" i="2"/>
  <c r="DY36" i="2"/>
  <c r="DX36" i="2"/>
  <c r="DY35" i="2"/>
  <c r="DX35" i="2"/>
  <c r="DY34" i="2"/>
  <c r="DX34" i="2"/>
  <c r="DY33" i="2"/>
  <c r="DX33" i="2"/>
  <c r="DY32" i="2"/>
  <c r="DX32" i="2"/>
  <c r="DY31" i="2"/>
  <c r="DX31" i="2"/>
  <c r="DY30" i="2"/>
  <c r="DX30" i="2"/>
  <c r="DY29" i="2"/>
  <c r="DX29" i="2"/>
  <c r="DY28" i="2"/>
  <c r="DX28" i="2"/>
  <c r="DY27" i="2"/>
  <c r="DX27" i="2"/>
  <c r="DY26" i="2"/>
  <c r="DX26" i="2"/>
  <c r="DY25" i="2"/>
  <c r="DX25" i="2"/>
  <c r="DY24" i="2"/>
  <c r="DX24" i="2"/>
  <c r="DY23" i="2"/>
  <c r="DX23" i="2"/>
  <c r="DY22" i="2"/>
  <c r="DX22" i="2"/>
  <c r="DY21" i="2"/>
  <c r="DX21" i="2"/>
  <c r="DY20" i="2"/>
  <c r="DX20" i="2"/>
  <c r="DY19" i="2"/>
  <c r="DX19" i="2"/>
  <c r="DY18" i="2"/>
  <c r="DX18" i="2"/>
  <c r="DY17" i="2"/>
  <c r="DX17" i="2"/>
  <c r="DY16" i="2"/>
  <c r="DX16" i="2"/>
  <c r="DY15" i="2"/>
  <c r="DX15" i="2"/>
  <c r="DY14" i="2"/>
  <c r="DX14" i="2"/>
  <c r="DY13" i="2"/>
  <c r="DX13" i="2"/>
  <c r="DY12" i="2"/>
  <c r="DX12" i="2"/>
  <c r="DY11" i="2"/>
  <c r="DX11" i="2"/>
  <c r="DY10" i="2"/>
  <c r="DX10" i="2"/>
  <c r="DY9" i="2"/>
  <c r="DX9" i="2"/>
  <c r="DY8" i="2"/>
  <c r="DX8" i="2"/>
  <c r="DY7" i="2"/>
  <c r="DX7" i="2"/>
  <c r="DY6" i="2"/>
  <c r="DX6" i="2"/>
  <c r="DY5" i="2"/>
  <c r="DX5" i="2"/>
  <c r="DY4" i="2"/>
  <c r="DX4" i="2"/>
  <c r="DW44" i="2"/>
  <c r="DV44" i="2"/>
  <c r="DW43" i="2"/>
  <c r="DV43" i="2"/>
  <c r="DW42" i="2"/>
  <c r="DV42" i="2"/>
  <c r="DW41" i="2"/>
  <c r="DV41" i="2"/>
  <c r="DW40" i="2"/>
  <c r="DV40" i="2"/>
  <c r="DW39" i="2"/>
  <c r="DV39" i="2"/>
  <c r="DW38" i="2"/>
  <c r="DV38" i="2"/>
  <c r="DW37" i="2"/>
  <c r="DV37" i="2"/>
  <c r="DW36" i="2"/>
  <c r="DV36" i="2"/>
  <c r="DW35" i="2"/>
  <c r="DV35" i="2"/>
  <c r="DW34" i="2"/>
  <c r="DV34" i="2"/>
  <c r="DW33" i="2"/>
  <c r="DV33" i="2"/>
  <c r="DW32" i="2"/>
  <c r="DV32" i="2"/>
  <c r="DW31" i="2"/>
  <c r="DV31" i="2"/>
  <c r="DW30" i="2"/>
  <c r="DV30" i="2"/>
  <c r="DW29" i="2"/>
  <c r="DV29" i="2"/>
  <c r="DW28" i="2"/>
  <c r="DV28" i="2"/>
  <c r="DW27" i="2"/>
  <c r="DV27" i="2"/>
  <c r="DW26" i="2"/>
  <c r="DV26" i="2"/>
  <c r="DW25" i="2"/>
  <c r="DV25" i="2"/>
  <c r="DW24" i="2"/>
  <c r="DV24" i="2"/>
  <c r="DW23" i="2"/>
  <c r="DV23" i="2"/>
  <c r="DW22" i="2"/>
  <c r="DV22" i="2"/>
  <c r="DW21" i="2"/>
  <c r="DV21" i="2"/>
  <c r="DW20" i="2"/>
  <c r="DV20" i="2"/>
  <c r="DW19" i="2"/>
  <c r="DV19" i="2"/>
  <c r="DW18" i="2"/>
  <c r="DV18" i="2"/>
  <c r="DW17" i="2"/>
  <c r="DV17" i="2"/>
  <c r="DW16" i="2"/>
  <c r="DV16" i="2"/>
  <c r="DW15" i="2"/>
  <c r="DV15" i="2"/>
  <c r="DW14" i="2"/>
  <c r="DV14" i="2"/>
  <c r="DW13" i="2"/>
  <c r="DV13" i="2"/>
  <c r="DW12" i="2"/>
  <c r="DV12" i="2"/>
  <c r="DW11" i="2"/>
  <c r="DV11" i="2"/>
  <c r="DW10" i="2"/>
  <c r="DV10" i="2"/>
  <c r="DW9" i="2"/>
  <c r="DV9" i="2"/>
  <c r="DW8" i="2"/>
  <c r="DV8" i="2"/>
  <c r="DW7" i="2"/>
  <c r="DV7" i="2"/>
  <c r="DW6" i="2"/>
  <c r="DV6" i="2"/>
  <c r="DW5" i="2"/>
  <c r="DV5" i="2"/>
  <c r="DW4" i="2"/>
  <c r="DV4" i="2"/>
  <c r="DU44" i="2"/>
  <c r="DT44" i="2"/>
  <c r="DU43" i="2"/>
  <c r="DT43" i="2"/>
  <c r="DU42" i="2"/>
  <c r="DT42" i="2"/>
  <c r="DU41" i="2"/>
  <c r="DT41" i="2"/>
  <c r="DU40" i="2"/>
  <c r="DT40" i="2"/>
  <c r="DU39" i="2"/>
  <c r="DT39" i="2"/>
  <c r="DU38" i="2"/>
  <c r="DT38" i="2"/>
  <c r="DU37" i="2"/>
  <c r="DT37" i="2"/>
  <c r="DU36" i="2"/>
  <c r="DT36" i="2"/>
  <c r="DU35" i="2"/>
  <c r="DT35" i="2"/>
  <c r="DU34" i="2"/>
  <c r="DT34" i="2"/>
  <c r="DU33" i="2"/>
  <c r="DT33" i="2"/>
  <c r="DU32" i="2"/>
  <c r="DT32" i="2"/>
  <c r="DU31" i="2"/>
  <c r="DT31" i="2"/>
  <c r="DU30" i="2"/>
  <c r="DT30" i="2"/>
  <c r="DU29" i="2"/>
  <c r="DT29" i="2"/>
  <c r="DU28" i="2"/>
  <c r="DT28" i="2"/>
  <c r="DU27" i="2"/>
  <c r="DT27" i="2"/>
  <c r="DU26" i="2"/>
  <c r="DT26" i="2"/>
  <c r="DU25" i="2"/>
  <c r="DT25" i="2"/>
  <c r="DU24" i="2"/>
  <c r="DT24" i="2"/>
  <c r="DU23" i="2"/>
  <c r="DT23" i="2"/>
  <c r="DU22" i="2"/>
  <c r="DT22" i="2"/>
  <c r="DU21" i="2"/>
  <c r="DT21" i="2"/>
  <c r="DU20" i="2"/>
  <c r="DT20" i="2"/>
  <c r="DU19" i="2"/>
  <c r="DT19" i="2"/>
  <c r="DU18" i="2"/>
  <c r="DT18" i="2"/>
  <c r="DU17" i="2"/>
  <c r="DT17" i="2"/>
  <c r="DU16" i="2"/>
  <c r="DT16" i="2"/>
  <c r="DU15" i="2"/>
  <c r="DT15" i="2"/>
  <c r="DU14" i="2"/>
  <c r="DT14" i="2"/>
  <c r="DU13" i="2"/>
  <c r="DT13" i="2"/>
  <c r="DU12" i="2"/>
  <c r="DT12" i="2"/>
  <c r="DU11" i="2"/>
  <c r="DT11" i="2"/>
  <c r="DU10" i="2"/>
  <c r="DT10" i="2"/>
  <c r="DU9" i="2"/>
  <c r="DT9" i="2"/>
  <c r="DU8" i="2"/>
  <c r="DT8" i="2"/>
  <c r="DU7" i="2"/>
  <c r="DT7" i="2"/>
  <c r="DU6" i="2"/>
  <c r="DT6" i="2"/>
  <c r="DU5" i="2"/>
  <c r="DT5" i="2"/>
  <c r="DU4" i="2"/>
  <c r="DT4" i="2"/>
  <c r="DS44" i="2"/>
  <c r="DR44" i="2"/>
  <c r="DS43" i="2"/>
  <c r="DR43" i="2"/>
  <c r="DS42" i="2"/>
  <c r="DR42" i="2"/>
  <c r="DS41" i="2"/>
  <c r="DR41" i="2"/>
  <c r="DS40" i="2"/>
  <c r="DR40" i="2"/>
  <c r="DS39" i="2"/>
  <c r="DR39" i="2"/>
  <c r="DS38" i="2"/>
  <c r="DR38" i="2"/>
  <c r="DS37" i="2"/>
  <c r="DR37" i="2"/>
  <c r="DS36" i="2"/>
  <c r="DR36" i="2"/>
  <c r="DS35" i="2"/>
  <c r="DR35" i="2"/>
  <c r="DS34" i="2"/>
  <c r="DR34" i="2"/>
  <c r="DS33" i="2"/>
  <c r="DR33" i="2"/>
  <c r="DS32" i="2"/>
  <c r="DR32" i="2"/>
  <c r="DS31" i="2"/>
  <c r="DR31" i="2"/>
  <c r="DS30" i="2"/>
  <c r="DR30" i="2"/>
  <c r="DS29" i="2"/>
  <c r="DR29" i="2"/>
  <c r="DS28" i="2"/>
  <c r="DR28" i="2"/>
  <c r="DS27" i="2"/>
  <c r="DR27" i="2"/>
  <c r="DS26" i="2"/>
  <c r="DR26" i="2"/>
  <c r="DS25" i="2"/>
  <c r="DR25" i="2"/>
  <c r="DS24" i="2"/>
  <c r="DR24" i="2"/>
  <c r="DS23" i="2"/>
  <c r="DR23" i="2"/>
  <c r="DS22" i="2"/>
  <c r="DR22" i="2"/>
  <c r="DS21" i="2"/>
  <c r="DR21" i="2"/>
  <c r="DS20" i="2"/>
  <c r="DR20" i="2"/>
  <c r="DS19" i="2"/>
  <c r="DR19" i="2"/>
  <c r="DS18" i="2"/>
  <c r="DR18" i="2"/>
  <c r="DS17" i="2"/>
  <c r="DR17" i="2"/>
  <c r="DS16" i="2"/>
  <c r="DR16" i="2"/>
  <c r="DS15" i="2"/>
  <c r="DR15" i="2"/>
  <c r="DS14" i="2"/>
  <c r="DR14" i="2"/>
  <c r="DS13" i="2"/>
  <c r="DR13" i="2"/>
  <c r="DS12" i="2"/>
  <c r="DR12" i="2"/>
  <c r="DS11" i="2"/>
  <c r="DR11" i="2"/>
  <c r="DS10" i="2"/>
  <c r="DR10" i="2"/>
  <c r="DS9" i="2"/>
  <c r="DR9" i="2"/>
  <c r="DS8" i="2"/>
  <c r="DR8" i="2"/>
  <c r="DS7" i="2"/>
  <c r="DR7" i="2"/>
  <c r="DS6" i="2"/>
  <c r="DR6" i="2"/>
  <c r="DS5" i="2"/>
  <c r="DR5" i="2"/>
  <c r="DS4" i="2"/>
  <c r="DR4" i="2"/>
  <c r="AY46" i="6"/>
  <c r="AX46" i="6"/>
  <c r="AY45" i="6"/>
  <c r="AX45" i="6"/>
  <c r="AY44" i="6"/>
  <c r="AX44" i="6"/>
  <c r="AY43" i="6"/>
  <c r="AX43" i="6"/>
  <c r="AY42" i="6"/>
  <c r="AX42" i="6"/>
  <c r="AY41" i="6"/>
  <c r="AX41" i="6"/>
  <c r="AY40" i="6"/>
  <c r="AX40" i="6"/>
  <c r="AY39" i="6"/>
  <c r="AX39" i="6"/>
  <c r="AY38" i="6"/>
  <c r="AX38" i="6"/>
  <c r="AY37" i="6"/>
  <c r="AX37" i="6"/>
  <c r="AY36" i="6"/>
  <c r="AX36" i="6"/>
  <c r="AY35" i="6"/>
  <c r="AX35" i="6"/>
  <c r="AY34" i="6"/>
  <c r="AX34" i="6"/>
  <c r="AY33" i="6"/>
  <c r="AX33" i="6"/>
  <c r="AY32" i="6"/>
  <c r="AX32" i="6"/>
  <c r="AY31" i="6"/>
  <c r="AX31" i="6"/>
  <c r="AY30" i="6"/>
  <c r="AX30" i="6"/>
  <c r="AY29" i="6"/>
  <c r="AX29" i="6"/>
  <c r="AY28" i="6"/>
  <c r="AX28" i="6"/>
  <c r="AY27" i="6"/>
  <c r="AX27" i="6"/>
  <c r="AY26" i="6"/>
  <c r="AX26" i="6"/>
  <c r="AY25" i="6"/>
  <c r="AX25" i="6"/>
  <c r="AY24" i="6"/>
  <c r="AX24" i="6"/>
  <c r="AY23" i="6"/>
  <c r="AX23" i="6"/>
  <c r="AY22" i="6"/>
  <c r="AX22" i="6"/>
  <c r="AY21" i="6"/>
  <c r="AX21" i="6"/>
  <c r="AY20" i="6"/>
  <c r="AX20" i="6"/>
  <c r="AY19" i="6"/>
  <c r="AX19" i="6"/>
  <c r="AY18" i="6"/>
  <c r="AX18" i="6"/>
  <c r="AY17" i="6"/>
  <c r="AX17" i="6"/>
  <c r="AY16" i="6"/>
  <c r="AX16" i="6"/>
  <c r="AY15" i="6"/>
  <c r="AX15" i="6"/>
  <c r="AY14" i="6"/>
  <c r="AX14" i="6"/>
  <c r="AY13" i="6"/>
  <c r="AX13" i="6"/>
  <c r="AY12" i="6"/>
  <c r="AX12" i="6"/>
  <c r="AY11" i="6"/>
  <c r="AX11" i="6"/>
  <c r="AY10" i="6"/>
  <c r="AX10" i="6"/>
  <c r="AY9" i="6"/>
  <c r="AX9" i="6"/>
  <c r="AY8" i="6"/>
  <c r="AX8" i="6"/>
  <c r="AY7" i="6"/>
  <c r="AX7" i="6"/>
  <c r="AY6" i="6"/>
  <c r="AY47" i="6" s="1"/>
  <c r="AX6" i="6"/>
  <c r="AX47" i="6" s="1"/>
  <c r="AV6" i="6"/>
  <c r="AW46" i="6"/>
  <c r="AV46" i="6"/>
  <c r="AW45" i="6"/>
  <c r="BC45" i="6" s="1"/>
  <c r="AV45" i="6"/>
  <c r="BB45" i="6" s="1"/>
  <c r="AW44" i="6"/>
  <c r="AV44" i="6"/>
  <c r="BB44" i="6" s="1"/>
  <c r="AW43" i="6"/>
  <c r="BC43" i="6" s="1"/>
  <c r="AV43" i="6"/>
  <c r="AW42" i="6"/>
  <c r="AV42" i="6"/>
  <c r="AW41" i="6"/>
  <c r="BC41" i="6" s="1"/>
  <c r="AV41" i="6"/>
  <c r="BB41" i="6" s="1"/>
  <c r="AW40" i="6"/>
  <c r="BC40" i="6" s="1"/>
  <c r="AV40" i="6"/>
  <c r="BB40" i="6" s="1"/>
  <c r="AW39" i="6"/>
  <c r="BC39" i="6" s="1"/>
  <c r="AV39" i="6"/>
  <c r="AW38" i="6"/>
  <c r="AV38" i="6"/>
  <c r="AW37" i="6"/>
  <c r="BC37" i="6" s="1"/>
  <c r="AV37" i="6"/>
  <c r="BB37" i="6" s="1"/>
  <c r="AW36" i="6"/>
  <c r="BC36" i="6" s="1"/>
  <c r="AV36" i="6"/>
  <c r="BB36" i="6" s="1"/>
  <c r="AW35" i="6"/>
  <c r="BC35" i="6" s="1"/>
  <c r="AV35" i="6"/>
  <c r="AW34" i="6"/>
  <c r="AV34" i="6"/>
  <c r="AW33" i="6"/>
  <c r="AV33" i="6"/>
  <c r="BB33" i="6" s="1"/>
  <c r="AW32" i="6"/>
  <c r="BC32" i="6" s="1"/>
  <c r="AV32" i="6"/>
  <c r="BB32" i="6" s="1"/>
  <c r="AW31" i="6"/>
  <c r="BC31" i="6" s="1"/>
  <c r="AV31" i="6"/>
  <c r="AW30" i="6"/>
  <c r="AV30" i="6"/>
  <c r="AW29" i="6"/>
  <c r="BC29" i="6" s="1"/>
  <c r="AV29" i="6"/>
  <c r="BB29" i="6" s="1"/>
  <c r="AW28" i="6"/>
  <c r="BC28" i="6" s="1"/>
  <c r="AV28" i="6"/>
  <c r="BB28" i="6" s="1"/>
  <c r="AW27" i="6"/>
  <c r="BC27" i="6" s="1"/>
  <c r="AV27" i="6"/>
  <c r="BB27" i="6" s="1"/>
  <c r="AW26" i="6"/>
  <c r="AV26" i="6"/>
  <c r="AW25" i="6"/>
  <c r="AV25" i="6"/>
  <c r="BB25" i="6" s="1"/>
  <c r="AW24" i="6"/>
  <c r="BC24" i="6" s="1"/>
  <c r="AV24" i="6"/>
  <c r="BB24" i="6" s="1"/>
  <c r="AW23" i="6"/>
  <c r="BC23" i="6" s="1"/>
  <c r="AV23" i="6"/>
  <c r="AW22" i="6"/>
  <c r="AV22" i="6"/>
  <c r="BB22" i="6" s="1"/>
  <c r="AW21" i="6"/>
  <c r="BC21" i="6" s="1"/>
  <c r="AV21" i="6"/>
  <c r="BB21" i="6" s="1"/>
  <c r="AW20" i="6"/>
  <c r="BC20" i="6" s="1"/>
  <c r="AV20" i="6"/>
  <c r="BB20" i="6" s="1"/>
  <c r="AW19" i="6"/>
  <c r="BC19" i="6" s="1"/>
  <c r="AV19" i="6"/>
  <c r="AW18" i="6"/>
  <c r="AV18" i="6"/>
  <c r="AW17" i="6"/>
  <c r="BC17" i="6" s="1"/>
  <c r="AV17" i="6"/>
  <c r="BB17" i="6" s="1"/>
  <c r="AW16" i="6"/>
  <c r="BC16" i="6" s="1"/>
  <c r="AV16" i="6"/>
  <c r="BB16" i="6" s="1"/>
  <c r="AW15" i="6"/>
  <c r="BC15" i="6" s="1"/>
  <c r="AV15" i="6"/>
  <c r="BB15" i="6" s="1"/>
  <c r="AW14" i="6"/>
  <c r="AV14" i="6"/>
  <c r="AW13" i="6"/>
  <c r="BC13" i="6" s="1"/>
  <c r="AV13" i="6"/>
  <c r="BB13" i="6" s="1"/>
  <c r="AW12" i="6"/>
  <c r="AV12" i="6"/>
  <c r="BB12" i="6" s="1"/>
  <c r="AW11" i="6"/>
  <c r="BC11" i="6" s="1"/>
  <c r="AV11" i="6"/>
  <c r="BB11" i="6" s="1"/>
  <c r="AW10" i="6"/>
  <c r="AV10" i="6"/>
  <c r="AW9" i="6"/>
  <c r="BC9" i="6" s="1"/>
  <c r="AV9" i="6"/>
  <c r="BB9" i="6" s="1"/>
  <c r="AW8" i="6"/>
  <c r="BC8" i="6" s="1"/>
  <c r="AV8" i="6"/>
  <c r="BB8" i="6" s="1"/>
  <c r="AW7" i="6"/>
  <c r="BC7" i="6" s="1"/>
  <c r="AV7" i="6"/>
  <c r="AW6" i="6"/>
  <c r="BC46" i="6"/>
  <c r="BB46" i="6"/>
  <c r="BC44" i="6"/>
  <c r="BB43" i="6"/>
  <c r="BC42" i="6"/>
  <c r="BB42" i="6"/>
  <c r="BB39" i="6"/>
  <c r="BC38" i="6"/>
  <c r="BB38" i="6"/>
  <c r="BB35" i="6"/>
  <c r="BC34" i="6"/>
  <c r="BB34" i="6"/>
  <c r="BC33" i="6"/>
  <c r="BB31" i="6"/>
  <c r="BC30" i="6"/>
  <c r="BB30" i="6"/>
  <c r="BC26" i="6"/>
  <c r="BB26" i="6"/>
  <c r="BC25" i="6"/>
  <c r="BB23" i="6"/>
  <c r="BC22" i="6"/>
  <c r="BB19" i="6"/>
  <c r="BC18" i="6"/>
  <c r="BB18" i="6"/>
  <c r="BC14" i="6"/>
  <c r="BB14" i="6"/>
  <c r="BC12" i="6"/>
  <c r="BC10" i="6"/>
  <c r="BB10" i="6"/>
  <c r="BB7" i="6"/>
  <c r="BC6" i="6"/>
  <c r="D47" i="6"/>
  <c r="EI11" i="1" l="1"/>
  <c r="EI19" i="1"/>
  <c r="EI27" i="1"/>
  <c r="EH43" i="1"/>
  <c r="AW47" i="6"/>
  <c r="BC47" i="6"/>
  <c r="BB6" i="6"/>
  <c r="BB47" i="6" s="1"/>
  <c r="AV47" i="6"/>
  <c r="DU45" i="1"/>
  <c r="EI36" i="1"/>
  <c r="EH40" i="1"/>
  <c r="EH7" i="1"/>
  <c r="EH30" i="1"/>
  <c r="EH38" i="1"/>
  <c r="EH22" i="1"/>
  <c r="EH6" i="1"/>
  <c r="EI14" i="1"/>
  <c r="EH19" i="1"/>
  <c r="EH31" i="1"/>
  <c r="EH14" i="1"/>
  <c r="EH34" i="1"/>
  <c r="EH42" i="1"/>
  <c r="EI8" i="1"/>
  <c r="EI16" i="1"/>
  <c r="EI12" i="1"/>
  <c r="EH10" i="1"/>
  <c r="EH18" i="1"/>
  <c r="EH26" i="1"/>
  <c r="EI6" i="1"/>
  <c r="EI10" i="1"/>
  <c r="EI18" i="1"/>
  <c r="EI22" i="1"/>
  <c r="EI26" i="1"/>
  <c r="EI30" i="1"/>
  <c r="EI34" i="1"/>
  <c r="EI38" i="1"/>
  <c r="EI42" i="1"/>
  <c r="EI20" i="1"/>
  <c r="EI24" i="1"/>
  <c r="EI28" i="1"/>
  <c r="EI32" i="1"/>
  <c r="EI40" i="1"/>
  <c r="EI44" i="1"/>
  <c r="DY45" i="1"/>
  <c r="EI15" i="1"/>
  <c r="EI23" i="1"/>
  <c r="EI31" i="1"/>
  <c r="EI35" i="1"/>
  <c r="EI39" i="1"/>
  <c r="EI43" i="1"/>
  <c r="EA45" i="1"/>
  <c r="EC45" i="1"/>
  <c r="ED45" i="1"/>
  <c r="DW45" i="1"/>
  <c r="EI25" i="1"/>
  <c r="EE45" i="1"/>
  <c r="EI7" i="1"/>
  <c r="DX45" i="1"/>
  <c r="EH36" i="1"/>
  <c r="EH11" i="1"/>
  <c r="EH15" i="1"/>
  <c r="EH23" i="1"/>
  <c r="EH27" i="1"/>
  <c r="EH35" i="1"/>
  <c r="EH39" i="1"/>
  <c r="EH12" i="1"/>
  <c r="EH28" i="1"/>
  <c r="EH44" i="1"/>
  <c r="DR6" i="3"/>
  <c r="DS6" i="3"/>
  <c r="DS45" i="1"/>
  <c r="DV45" i="1"/>
  <c r="EH16" i="1"/>
  <c r="EH24" i="1"/>
  <c r="EH8" i="1"/>
  <c r="EH20" i="1"/>
  <c r="EH32" i="1"/>
  <c r="EB45" i="1"/>
  <c r="DZ45" i="1"/>
  <c r="EH5" i="1"/>
  <c r="EH9" i="1"/>
  <c r="EH13" i="1"/>
  <c r="EH17" i="1"/>
  <c r="EH21" i="1"/>
  <c r="EH25" i="1"/>
  <c r="EH29" i="1"/>
  <c r="EH33" i="1"/>
  <c r="EH37" i="1"/>
  <c r="EH41" i="1"/>
  <c r="EI5" i="1"/>
  <c r="EI9" i="1"/>
  <c r="EI13" i="1"/>
  <c r="EI17" i="1"/>
  <c r="EI21" i="1"/>
  <c r="EI29" i="1"/>
  <c r="EI33" i="1"/>
  <c r="EI37" i="1"/>
  <c r="EI41" i="1"/>
  <c r="DT45" i="1"/>
  <c r="DR45" i="1"/>
  <c r="DR4" i="3"/>
  <c r="EH4" i="1"/>
  <c r="EI4" i="1"/>
  <c r="EI45" i="1" l="1"/>
  <c r="EH45" i="1"/>
  <c r="EQ44" i="2" l="1"/>
  <c r="EP44" i="2"/>
  <c r="EQ43" i="2"/>
  <c r="EP43" i="2"/>
  <c r="EQ42" i="2"/>
  <c r="EP42" i="2"/>
  <c r="EQ41" i="2"/>
  <c r="EP41" i="2"/>
  <c r="EQ40" i="2"/>
  <c r="EP40" i="2"/>
  <c r="EQ39" i="2"/>
  <c r="EP39" i="2"/>
  <c r="EQ38" i="2"/>
  <c r="EP38" i="2"/>
  <c r="EQ37" i="2"/>
  <c r="EP37" i="2"/>
  <c r="EQ36" i="2"/>
  <c r="EP36" i="2"/>
  <c r="EQ35" i="2"/>
  <c r="EP35" i="2"/>
  <c r="EQ34" i="2"/>
  <c r="EP34" i="2"/>
  <c r="EQ33" i="2"/>
  <c r="EP33" i="2"/>
  <c r="EQ32" i="2"/>
  <c r="EP32" i="2"/>
  <c r="EQ31" i="2"/>
  <c r="EP31" i="2"/>
  <c r="EQ30" i="2"/>
  <c r="EP30" i="2"/>
  <c r="EQ29" i="2"/>
  <c r="EP29" i="2"/>
  <c r="EQ28" i="2"/>
  <c r="EP28" i="2"/>
  <c r="EQ27" i="2"/>
  <c r="EP27" i="2"/>
  <c r="EQ26" i="2"/>
  <c r="EP26" i="2"/>
  <c r="EQ25" i="2"/>
  <c r="EP25" i="2"/>
  <c r="EQ24" i="2"/>
  <c r="EP24" i="2"/>
  <c r="EQ23" i="2"/>
  <c r="EP23" i="2"/>
  <c r="EQ22" i="2"/>
  <c r="EP22" i="2"/>
  <c r="EQ21" i="2"/>
  <c r="EP21" i="2"/>
  <c r="EQ20" i="2"/>
  <c r="EP20" i="2"/>
  <c r="EQ19" i="2"/>
  <c r="EP19" i="2"/>
  <c r="EQ18" i="2"/>
  <c r="EP18" i="2"/>
  <c r="EQ17" i="2"/>
  <c r="EP17" i="2"/>
  <c r="EQ16" i="2"/>
  <c r="EP16" i="2"/>
  <c r="EQ15" i="2"/>
  <c r="EP15" i="2"/>
  <c r="EQ14" i="2"/>
  <c r="EP14" i="2"/>
  <c r="EQ13" i="2"/>
  <c r="EP13" i="2"/>
  <c r="EQ12" i="2"/>
  <c r="EP12" i="2"/>
  <c r="EQ11" i="2"/>
  <c r="EP11" i="2"/>
  <c r="EQ10" i="2"/>
  <c r="EP10" i="2"/>
  <c r="EQ9" i="2"/>
  <c r="EP9" i="2"/>
  <c r="EQ8" i="2"/>
  <c r="EP8" i="2"/>
  <c r="EQ7" i="2"/>
  <c r="EP7" i="2"/>
  <c r="EQ6" i="2"/>
  <c r="EP6" i="2"/>
  <c r="EQ5" i="2"/>
  <c r="EP5" i="2"/>
  <c r="EQ4" i="2"/>
  <c r="EP4" i="2"/>
  <c r="EQ44" i="1"/>
  <c r="EP44" i="1"/>
  <c r="EQ43" i="1"/>
  <c r="EP43" i="1"/>
  <c r="EQ42" i="1"/>
  <c r="EP42" i="1"/>
  <c r="EQ41" i="1"/>
  <c r="EP41" i="1"/>
  <c r="EQ40" i="1"/>
  <c r="EP40" i="1"/>
  <c r="EQ39" i="1"/>
  <c r="EP39" i="1"/>
  <c r="EQ38" i="1"/>
  <c r="EP38" i="1"/>
  <c r="EQ37" i="1"/>
  <c r="EP37" i="1"/>
  <c r="EQ36" i="1"/>
  <c r="EP36" i="1"/>
  <c r="EQ34" i="1"/>
  <c r="EP34" i="1"/>
  <c r="EQ33" i="1"/>
  <c r="EP33" i="1"/>
  <c r="EQ32" i="1"/>
  <c r="EP32" i="1"/>
  <c r="EQ31" i="1"/>
  <c r="EP31" i="1"/>
  <c r="EQ30" i="1"/>
  <c r="EP30" i="1"/>
  <c r="EQ29" i="1"/>
  <c r="EP29" i="1"/>
  <c r="EQ28" i="1"/>
  <c r="EP28" i="1"/>
  <c r="EQ27" i="1"/>
  <c r="EP27" i="1"/>
  <c r="EQ26" i="1"/>
  <c r="EP26" i="1"/>
  <c r="EQ25" i="1"/>
  <c r="EP25" i="1"/>
  <c r="EQ24" i="1"/>
  <c r="EP24" i="1"/>
  <c r="EQ23" i="1"/>
  <c r="EP23" i="1"/>
  <c r="EQ22" i="1"/>
  <c r="EP22" i="1"/>
  <c r="EQ21" i="1"/>
  <c r="EP21" i="1"/>
  <c r="EQ20" i="1"/>
  <c r="EP20" i="1"/>
  <c r="EQ19" i="1"/>
  <c r="EP19" i="1"/>
  <c r="EQ18" i="1"/>
  <c r="EP18" i="1"/>
  <c r="EQ17" i="1"/>
  <c r="EP17" i="1"/>
  <c r="EQ16" i="1"/>
  <c r="EP16" i="1"/>
  <c r="EQ15" i="1"/>
  <c r="EP15" i="1"/>
  <c r="EQ14" i="1"/>
  <c r="EP14" i="1"/>
  <c r="EQ13" i="1"/>
  <c r="EP13" i="1"/>
  <c r="EQ12" i="1"/>
  <c r="EP12" i="1"/>
  <c r="EQ11" i="1"/>
  <c r="EP11" i="1"/>
  <c r="EQ10" i="1"/>
  <c r="EP10" i="1"/>
  <c r="EQ9" i="1"/>
  <c r="EP9" i="1"/>
  <c r="EQ8" i="1"/>
  <c r="EP8" i="1"/>
  <c r="EQ7" i="1"/>
  <c r="EP7" i="1"/>
  <c r="EQ6" i="1"/>
  <c r="EP6" i="1"/>
  <c r="EQ5" i="1"/>
  <c r="EP5" i="1"/>
  <c r="EQ4" i="1"/>
  <c r="EP4" i="1"/>
  <c r="EQ44" i="3"/>
  <c r="EP44" i="3"/>
  <c r="EQ43" i="3"/>
  <c r="EP43" i="3"/>
  <c r="EQ42" i="3"/>
  <c r="EP42" i="3"/>
  <c r="EQ41" i="3"/>
  <c r="EP41" i="3"/>
  <c r="EQ40" i="3"/>
  <c r="EP40" i="3"/>
  <c r="EQ39" i="3"/>
  <c r="EP39" i="3"/>
  <c r="EQ38" i="3"/>
  <c r="EP38" i="3"/>
  <c r="EQ37" i="3"/>
  <c r="EP37" i="3"/>
  <c r="EQ36" i="3"/>
  <c r="EP36" i="3"/>
  <c r="EQ35" i="3"/>
  <c r="EP35" i="3"/>
  <c r="EQ34" i="3"/>
  <c r="EP34" i="3"/>
  <c r="EQ33" i="3"/>
  <c r="EP33" i="3"/>
  <c r="EQ32" i="3"/>
  <c r="EP32" i="3"/>
  <c r="EQ31" i="3"/>
  <c r="EP31" i="3"/>
  <c r="EQ30" i="3"/>
  <c r="EP30" i="3"/>
  <c r="EQ29" i="3"/>
  <c r="EP29" i="3"/>
  <c r="EQ28" i="3"/>
  <c r="EP28" i="3"/>
  <c r="EQ27" i="3"/>
  <c r="EP27" i="3"/>
  <c r="EQ26" i="3"/>
  <c r="EP26" i="3"/>
  <c r="EQ25" i="3"/>
  <c r="EP25" i="3"/>
  <c r="EQ24" i="3"/>
  <c r="EP24" i="3"/>
  <c r="EQ23" i="3"/>
  <c r="EP23" i="3"/>
  <c r="EQ22" i="3"/>
  <c r="EP22" i="3"/>
  <c r="EQ21" i="3"/>
  <c r="EP21" i="3"/>
  <c r="EQ20" i="3"/>
  <c r="EP20" i="3"/>
  <c r="EQ19" i="3"/>
  <c r="EP19" i="3"/>
  <c r="EQ18" i="3"/>
  <c r="EP18" i="3"/>
  <c r="EQ17" i="3"/>
  <c r="EP17" i="3"/>
  <c r="EQ16" i="3"/>
  <c r="EP16" i="3"/>
  <c r="EQ15" i="3"/>
  <c r="EP15" i="3"/>
  <c r="EQ14" i="3"/>
  <c r="EP14" i="3"/>
  <c r="EQ13" i="3"/>
  <c r="EP13" i="3"/>
  <c r="EQ12" i="3"/>
  <c r="EP12" i="3"/>
  <c r="EQ11" i="3"/>
  <c r="EP11" i="3"/>
  <c r="EQ10" i="3"/>
  <c r="EP10" i="3"/>
  <c r="EQ9" i="3"/>
  <c r="EP9" i="3"/>
  <c r="EQ8" i="3"/>
  <c r="EP8" i="3"/>
  <c r="EQ7" i="3"/>
  <c r="EP7" i="3"/>
  <c r="EQ6" i="3"/>
  <c r="EP6" i="3"/>
  <c r="EQ5" i="3"/>
  <c r="EP5" i="3"/>
  <c r="EP46" i="3" l="1"/>
  <c r="EQ46" i="3"/>
  <c r="EP46" i="2"/>
  <c r="EQ46" i="2"/>
  <c r="B45" i="5" l="1"/>
  <c r="N47" i="5"/>
  <c r="N46" i="5"/>
  <c r="N39" i="5"/>
  <c r="N38" i="5"/>
  <c r="N31" i="5"/>
  <c r="N30" i="5"/>
  <c r="N23" i="5"/>
  <c r="N22" i="5"/>
  <c r="N15" i="5"/>
  <c r="N14" i="5"/>
  <c r="M45" i="5"/>
  <c r="L45" i="5"/>
  <c r="K45" i="5"/>
  <c r="J45" i="5"/>
  <c r="I45" i="5"/>
  <c r="H45" i="5"/>
  <c r="G45" i="5"/>
  <c r="F45" i="5"/>
  <c r="E45" i="5"/>
  <c r="D45" i="5"/>
  <c r="C45" i="5"/>
  <c r="N44" i="5"/>
  <c r="N43" i="5"/>
  <c r="N42" i="5"/>
  <c r="N41" i="5"/>
  <c r="N40" i="5"/>
  <c r="N37" i="5"/>
  <c r="N36" i="5"/>
  <c r="N35" i="5"/>
  <c r="N34" i="5"/>
  <c r="N33" i="5"/>
  <c r="N32" i="5"/>
  <c r="N29" i="5"/>
  <c r="N28" i="5"/>
  <c r="N27" i="5"/>
  <c r="N26" i="5"/>
  <c r="N25" i="5"/>
  <c r="N24" i="5"/>
  <c r="N21" i="5"/>
  <c r="N20" i="5"/>
  <c r="N19" i="5"/>
  <c r="N18" i="5"/>
  <c r="N17" i="5"/>
  <c r="N16" i="5"/>
  <c r="N13" i="5"/>
  <c r="N12" i="5"/>
  <c r="N11" i="5"/>
  <c r="N10" i="5"/>
  <c r="N9" i="5"/>
  <c r="N8" i="5"/>
  <c r="N7" i="5"/>
  <c r="N6" i="5"/>
  <c r="N5" i="5"/>
  <c r="N4" i="5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EG45" i="2"/>
  <c r="EF45" i="2"/>
  <c r="EE45" i="2"/>
  <c r="ED45" i="2"/>
  <c r="EC45" i="2"/>
  <c r="EB45" i="2"/>
  <c r="EA45" i="2"/>
  <c r="DZ45" i="2"/>
  <c r="DY45" i="2"/>
  <c r="DX45" i="2"/>
  <c r="DW45" i="2"/>
  <c r="DV45" i="2"/>
  <c r="DU45" i="2"/>
  <c r="DT45" i="2"/>
  <c r="DS45" i="2"/>
  <c r="DR45" i="2"/>
  <c r="EI44" i="2"/>
  <c r="EH44" i="2"/>
  <c r="EI43" i="2"/>
  <c r="EH43" i="2"/>
  <c r="EI42" i="2"/>
  <c r="EH42" i="2"/>
  <c r="EI41" i="2"/>
  <c r="EH41" i="2"/>
  <c r="EI40" i="2"/>
  <c r="EH40" i="2"/>
  <c r="EI39" i="2"/>
  <c r="EH39" i="2"/>
  <c r="EI38" i="2"/>
  <c r="EH38" i="2"/>
  <c r="EI37" i="2"/>
  <c r="EH37" i="2"/>
  <c r="EI36" i="2"/>
  <c r="EH36" i="2"/>
  <c r="EI35" i="2"/>
  <c r="EH35" i="2"/>
  <c r="EI34" i="2"/>
  <c r="EH34" i="2"/>
  <c r="EI33" i="2"/>
  <c r="EH33" i="2"/>
  <c r="EI32" i="2"/>
  <c r="EH32" i="2"/>
  <c r="EI31" i="2"/>
  <c r="EH31" i="2"/>
  <c r="EI30" i="2"/>
  <c r="EH30" i="2"/>
  <c r="EI29" i="2"/>
  <c r="EH29" i="2"/>
  <c r="EI28" i="2"/>
  <c r="EH28" i="2"/>
  <c r="EI27" i="2"/>
  <c r="EH27" i="2"/>
  <c r="EI26" i="2"/>
  <c r="EH26" i="2"/>
  <c r="EI25" i="2"/>
  <c r="EH25" i="2"/>
  <c r="EI24" i="2"/>
  <c r="EH24" i="2"/>
  <c r="EI23" i="2"/>
  <c r="EH23" i="2"/>
  <c r="EI22" i="2"/>
  <c r="EH22" i="2"/>
  <c r="EI21" i="2"/>
  <c r="EH21" i="2"/>
  <c r="EI20" i="2"/>
  <c r="EH20" i="2"/>
  <c r="EI19" i="2"/>
  <c r="EH19" i="2"/>
  <c r="EI18" i="2"/>
  <c r="EH18" i="2"/>
  <c r="EI17" i="2"/>
  <c r="EH17" i="2"/>
  <c r="EI16" i="2"/>
  <c r="EH16" i="2"/>
  <c r="EI15" i="2"/>
  <c r="EH15" i="2"/>
  <c r="EI14" i="2"/>
  <c r="EH14" i="2"/>
  <c r="EI13" i="2"/>
  <c r="EH13" i="2"/>
  <c r="EI12" i="2"/>
  <c r="EH12" i="2"/>
  <c r="EI11" i="2"/>
  <c r="EH11" i="2"/>
  <c r="EI10" i="2"/>
  <c r="EH10" i="2"/>
  <c r="EI9" i="2"/>
  <c r="EH9" i="2"/>
  <c r="EI8" i="2"/>
  <c r="EH8" i="2"/>
  <c r="EI7" i="2"/>
  <c r="EH7" i="2"/>
  <c r="EI6" i="2"/>
  <c r="EH6" i="2"/>
  <c r="EI5" i="2"/>
  <c r="EH5" i="2"/>
  <c r="EI4" i="2"/>
  <c r="EH4" i="2"/>
  <c r="O46" i="5" l="1"/>
  <c r="O47" i="5"/>
  <c r="O11" i="5"/>
  <c r="O21" i="5"/>
  <c r="O33" i="5"/>
  <c r="O43" i="5"/>
  <c r="O23" i="5"/>
  <c r="O4" i="5"/>
  <c r="O12" i="5"/>
  <c r="O24" i="5"/>
  <c r="O34" i="5"/>
  <c r="O44" i="5"/>
  <c r="O30" i="5"/>
  <c r="O5" i="5"/>
  <c r="O13" i="5"/>
  <c r="O25" i="5"/>
  <c r="O35" i="5"/>
  <c r="O31" i="5"/>
  <c r="O6" i="5"/>
  <c r="O16" i="5"/>
  <c r="O26" i="5"/>
  <c r="O36" i="5"/>
  <c r="O38" i="5"/>
  <c r="O7" i="5"/>
  <c r="O17" i="5"/>
  <c r="O27" i="5"/>
  <c r="O37" i="5"/>
  <c r="O39" i="5"/>
  <c r="O8" i="5"/>
  <c r="O18" i="5"/>
  <c r="O28" i="5"/>
  <c r="O40" i="5"/>
  <c r="O14" i="5"/>
  <c r="O9" i="5"/>
  <c r="O19" i="5"/>
  <c r="O29" i="5"/>
  <c r="O41" i="5"/>
  <c r="O15" i="5"/>
  <c r="O10" i="5"/>
  <c r="O20" i="5"/>
  <c r="O32" i="5"/>
  <c r="O42" i="5"/>
  <c r="O22" i="5"/>
  <c r="EG45" i="3"/>
  <c r="EF45" i="3"/>
  <c r="EE45" i="3"/>
  <c r="EC45" i="3"/>
  <c r="EA45" i="3"/>
  <c r="DY45" i="3"/>
  <c r="DW45" i="3"/>
  <c r="DT45" i="3"/>
  <c r="DU45" i="3"/>
  <c r="ED45" i="3"/>
  <c r="EB45" i="3"/>
  <c r="DZ45" i="3"/>
  <c r="DX45" i="3"/>
  <c r="DV45" i="3"/>
  <c r="EI6" i="3"/>
  <c r="EH8" i="3"/>
  <c r="EH9" i="3"/>
  <c r="EH10" i="3"/>
  <c r="EH12" i="3"/>
  <c r="EH13" i="3"/>
  <c r="EH14" i="3"/>
  <c r="EH16" i="3"/>
  <c r="EH17" i="3"/>
  <c r="EH18" i="3"/>
  <c r="EH20" i="3"/>
  <c r="EH21" i="3"/>
  <c r="EH22" i="3"/>
  <c r="EH24" i="3"/>
  <c r="EH25" i="3"/>
  <c r="EH26" i="3"/>
  <c r="EH29" i="3"/>
  <c r="EH30" i="3"/>
  <c r="EH33" i="3"/>
  <c r="EH34" i="3"/>
  <c r="EH37" i="3"/>
  <c r="EI8" i="3"/>
  <c r="EI9" i="3"/>
  <c r="EI12" i="3"/>
  <c r="EI13" i="3"/>
  <c r="EI16" i="3"/>
  <c r="EI17" i="3"/>
  <c r="EI20" i="3"/>
  <c r="EI21" i="3"/>
  <c r="EI24" i="3"/>
  <c r="EI25" i="3"/>
  <c r="EI29" i="3"/>
  <c r="EI33" i="3"/>
  <c r="EH28" i="3"/>
  <c r="EH32" i="3"/>
  <c r="EH36" i="3"/>
  <c r="EH38" i="3"/>
  <c r="EH40" i="3"/>
  <c r="EI18" i="3"/>
  <c r="EI22" i="3"/>
  <c r="EI26" i="3"/>
  <c r="EI28" i="3"/>
  <c r="EI30" i="3"/>
  <c r="EI32" i="3"/>
  <c r="EI34" i="3"/>
  <c r="EI36" i="3"/>
  <c r="EI37" i="3"/>
  <c r="EI38" i="3"/>
  <c r="EI10" i="3"/>
  <c r="EI14" i="3"/>
  <c r="EI45" i="2"/>
  <c r="EH6" i="3"/>
  <c r="EH41" i="3"/>
  <c r="EH42" i="3"/>
  <c r="EI40" i="3"/>
  <c r="EI41" i="3"/>
  <c r="DS45" i="3"/>
  <c r="EI42" i="3"/>
  <c r="EH31" i="3"/>
  <c r="EI15" i="3"/>
  <c r="EI31" i="3"/>
  <c r="EH19" i="3"/>
  <c r="EH23" i="3"/>
  <c r="EH35" i="3"/>
  <c r="EH39" i="3"/>
  <c r="EH43" i="3"/>
  <c r="EH44" i="3"/>
  <c r="EI19" i="3"/>
  <c r="EI39" i="3"/>
  <c r="EI43" i="3"/>
  <c r="EI44" i="3"/>
  <c r="EH5" i="3"/>
  <c r="EH7" i="3"/>
  <c r="EH11" i="3"/>
  <c r="EH27" i="3"/>
  <c r="EI7" i="3"/>
  <c r="EI27" i="3"/>
  <c r="EI5" i="3"/>
  <c r="EI23" i="3"/>
  <c r="EI35" i="3"/>
  <c r="EH15" i="3"/>
  <c r="EI11" i="3"/>
  <c r="EI4" i="3"/>
  <c r="EH45" i="2"/>
  <c r="N45" i="5"/>
  <c r="O45" i="5" s="1"/>
  <c r="EU42" i="1" l="1"/>
  <c r="EU42" i="2"/>
  <c r="ES42" i="3"/>
  <c r="EU42" i="3"/>
  <c r="ES42" i="2"/>
  <c r="ES42" i="1"/>
  <c r="ES15" i="2"/>
  <c r="ES15" i="1"/>
  <c r="EU15" i="2"/>
  <c r="EU15" i="1"/>
  <c r="ES15" i="3"/>
  <c r="EU15" i="3"/>
  <c r="EU9" i="2"/>
  <c r="EU9" i="3"/>
  <c r="ES9" i="2"/>
  <c r="ES9" i="1"/>
  <c r="EU9" i="1"/>
  <c r="ES9" i="3"/>
  <c r="EU18" i="3"/>
  <c r="ES18" i="2"/>
  <c r="ES18" i="1"/>
  <c r="EU18" i="2"/>
  <c r="ES18" i="3"/>
  <c r="EU18" i="1"/>
  <c r="EU27" i="2"/>
  <c r="ES27" i="1"/>
  <c r="ES27" i="3"/>
  <c r="EU27" i="3"/>
  <c r="EU27" i="1"/>
  <c r="ES27" i="2"/>
  <c r="ES36" i="1"/>
  <c r="ES36" i="3"/>
  <c r="EU36" i="2"/>
  <c r="EU36" i="1"/>
  <c r="EU36" i="3"/>
  <c r="ES36" i="2"/>
  <c r="ES31" i="2"/>
  <c r="ES31" i="3"/>
  <c r="ES31" i="1"/>
  <c r="EU31" i="3"/>
  <c r="EU31" i="1"/>
  <c r="EU31" i="2"/>
  <c r="ES5" i="2"/>
  <c r="EU5" i="3"/>
  <c r="EU5" i="1"/>
  <c r="EU5" i="2"/>
  <c r="ES5" i="1"/>
  <c r="ES5" i="3"/>
  <c r="ES24" i="1"/>
  <c r="ES24" i="3"/>
  <c r="EU24" i="3"/>
  <c r="EU24" i="1"/>
  <c r="ES24" i="2"/>
  <c r="EU24" i="2"/>
  <c r="EU43" i="2"/>
  <c r="ES43" i="1"/>
  <c r="EU43" i="1"/>
  <c r="ES43" i="3"/>
  <c r="ES43" i="2"/>
  <c r="EU43" i="3"/>
  <c r="EU32" i="1"/>
  <c r="EU32" i="2"/>
  <c r="ES32" i="3"/>
  <c r="EU32" i="3"/>
  <c r="ES32" i="1"/>
  <c r="ES32" i="2"/>
  <c r="ES41" i="1"/>
  <c r="ES41" i="2"/>
  <c r="ES41" i="3"/>
  <c r="EU41" i="3"/>
  <c r="EU41" i="1"/>
  <c r="EU41" i="2"/>
  <c r="ES14" i="1"/>
  <c r="EU14" i="2"/>
  <c r="EU14" i="1"/>
  <c r="ES14" i="3"/>
  <c r="EU14" i="3"/>
  <c r="ES14" i="2"/>
  <c r="ES8" i="1"/>
  <c r="ES8" i="2"/>
  <c r="ES8" i="3"/>
  <c r="EU8" i="3"/>
  <c r="EU8" i="2"/>
  <c r="EU8" i="1"/>
  <c r="EU17" i="1"/>
  <c r="ES17" i="2"/>
  <c r="EU17" i="3"/>
  <c r="ES17" i="1"/>
  <c r="EU17" i="2"/>
  <c r="ES17" i="3"/>
  <c r="EU26" i="1"/>
  <c r="EU26" i="2"/>
  <c r="EU26" i="3"/>
  <c r="ES26" i="3"/>
  <c r="ES26" i="1"/>
  <c r="ES26" i="2"/>
  <c r="ES35" i="2"/>
  <c r="ES35" i="3"/>
  <c r="EU35" i="3"/>
  <c r="EU35" i="2"/>
  <c r="EU30" i="1"/>
  <c r="EU30" i="2"/>
  <c r="EU30" i="3"/>
  <c r="ES30" i="3"/>
  <c r="ES30" i="2"/>
  <c r="ES30" i="1"/>
  <c r="EU12" i="1"/>
  <c r="ES12" i="2"/>
  <c r="ES12" i="3"/>
  <c r="ES12" i="1"/>
  <c r="EU12" i="2"/>
  <c r="EU12" i="3"/>
  <c r="ES33" i="2"/>
  <c r="EU33" i="3"/>
  <c r="ES33" i="1"/>
  <c r="EU33" i="2"/>
  <c r="EU33" i="1"/>
  <c r="ES33" i="3"/>
  <c r="ES40" i="2"/>
  <c r="ES40" i="1"/>
  <c r="EU40" i="2"/>
  <c r="ES40" i="3"/>
  <c r="EU40" i="1"/>
  <c r="EU40" i="3"/>
  <c r="ES39" i="2"/>
  <c r="ES39" i="1"/>
  <c r="EU39" i="1"/>
  <c r="ES39" i="3"/>
  <c r="EU39" i="2"/>
  <c r="EU39" i="3"/>
  <c r="ES7" i="2"/>
  <c r="ES7" i="1"/>
  <c r="ES7" i="3"/>
  <c r="EU7" i="2"/>
  <c r="EU7" i="1"/>
  <c r="EU7" i="3"/>
  <c r="ES16" i="1"/>
  <c r="EU16" i="2"/>
  <c r="EU16" i="1"/>
  <c r="EU16" i="3"/>
  <c r="ES16" i="2"/>
  <c r="ES16" i="3"/>
  <c r="EU25" i="3"/>
  <c r="ES25" i="1"/>
  <c r="ES25" i="2"/>
  <c r="EU25" i="1"/>
  <c r="EU25" i="2"/>
  <c r="ES25" i="3"/>
  <c r="ES44" i="1"/>
  <c r="ES44" i="2"/>
  <c r="EU44" i="2"/>
  <c r="ES44" i="3"/>
  <c r="EU44" i="1"/>
  <c r="EU44" i="3"/>
  <c r="EU21" i="2"/>
  <c r="ES21" i="3"/>
  <c r="EU21" i="3"/>
  <c r="EU21" i="1"/>
  <c r="ES21" i="2"/>
  <c r="ES21" i="1"/>
  <c r="EU20" i="3"/>
  <c r="ES20" i="3"/>
  <c r="ES20" i="1"/>
  <c r="EU20" i="2"/>
  <c r="ES20" i="2"/>
  <c r="EU20" i="1"/>
  <c r="EU4" i="3"/>
  <c r="EU4" i="2"/>
  <c r="ES4" i="1"/>
  <c r="ES4" i="3"/>
  <c r="ES4" i="2"/>
  <c r="EU4" i="1"/>
  <c r="ES29" i="2"/>
  <c r="ES29" i="3"/>
  <c r="EU29" i="3"/>
  <c r="EU29" i="2"/>
  <c r="ES29" i="1"/>
  <c r="EU29" i="1"/>
  <c r="EU22" i="2"/>
  <c r="EU22" i="3"/>
  <c r="ES22" i="1"/>
  <c r="ES22" i="2"/>
  <c r="EU22" i="1"/>
  <c r="ES22" i="3"/>
  <c r="ES10" i="2"/>
  <c r="EU10" i="1"/>
  <c r="ES10" i="3"/>
  <c r="EU10" i="3"/>
  <c r="EU10" i="2"/>
  <c r="ES10" i="1"/>
  <c r="EU19" i="2"/>
  <c r="EU19" i="3"/>
  <c r="EU19" i="1"/>
  <c r="ES19" i="2"/>
  <c r="ES19" i="1"/>
  <c r="ES19" i="3"/>
  <c r="EU28" i="2"/>
  <c r="EU28" i="1"/>
  <c r="ES28" i="2"/>
  <c r="ES28" i="3"/>
  <c r="EU28" i="3"/>
  <c r="ES28" i="1"/>
  <c r="EU37" i="2"/>
  <c r="EU37" i="3"/>
  <c r="EU37" i="1"/>
  <c r="ES37" i="2"/>
  <c r="ES37" i="1"/>
  <c r="ES37" i="3"/>
  <c r="EU38" i="1"/>
  <c r="ES38" i="3"/>
  <c r="ES38" i="2"/>
  <c r="EU38" i="3"/>
  <c r="EU38" i="2"/>
  <c r="ES38" i="1"/>
  <c r="EU6" i="2"/>
  <c r="EU6" i="1"/>
  <c r="EU6" i="3"/>
  <c r="ES6" i="2"/>
  <c r="ES6" i="3"/>
  <c r="ES6" i="1"/>
  <c r="EU13" i="2"/>
  <c r="EU13" i="3"/>
  <c r="ES13" i="2"/>
  <c r="ES13" i="1"/>
  <c r="EU13" i="1"/>
  <c r="ES13" i="3"/>
  <c r="ES34" i="1"/>
  <c r="EU34" i="1"/>
  <c r="ES34" i="2"/>
  <c r="EU34" i="3"/>
  <c r="EU34" i="2"/>
  <c r="ES34" i="3"/>
  <c r="ES23" i="1"/>
  <c r="ES23" i="3"/>
  <c r="EU23" i="3"/>
  <c r="ES23" i="2"/>
  <c r="EU23" i="2"/>
  <c r="EU23" i="1"/>
  <c r="EU11" i="1"/>
  <c r="ES11" i="2"/>
  <c r="EU11" i="2"/>
  <c r="ES11" i="1"/>
  <c r="ES11" i="3"/>
  <c r="EU11" i="3"/>
  <c r="EI45" i="3"/>
  <c r="BD45" i="2"/>
  <c r="BE45" i="2"/>
  <c r="BF45" i="2"/>
  <c r="BG45" i="2"/>
  <c r="BH45" i="2"/>
  <c r="BI45" i="2"/>
  <c r="BJ45" i="2"/>
  <c r="BK45" i="2"/>
  <c r="BL45" i="2"/>
  <c r="BM45" i="2"/>
  <c r="BN45" i="2"/>
  <c r="BO4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" i="1"/>
  <c r="O4" i="1"/>
  <c r="P4" i="1"/>
  <c r="Q4" i="1"/>
  <c r="R4" i="1"/>
  <c r="S4" i="1"/>
  <c r="AF4" i="1"/>
  <c r="AG4" i="1"/>
  <c r="AH4" i="1"/>
  <c r="AI4" i="1"/>
  <c r="AJ4" i="1"/>
  <c r="AK4" i="1"/>
  <c r="BP4" i="1"/>
  <c r="BQ4" i="1"/>
  <c r="BR4" i="1"/>
  <c r="BS4" i="1"/>
  <c r="BT4" i="1"/>
  <c r="BU4" i="1"/>
  <c r="CZ4" i="1"/>
  <c r="DA4" i="1"/>
  <c r="DB4" i="1"/>
  <c r="DC4" i="1"/>
  <c r="DD4" i="1"/>
  <c r="DE4" i="1"/>
  <c r="N5" i="1"/>
  <c r="O5" i="1"/>
  <c r="P5" i="1"/>
  <c r="Q5" i="1"/>
  <c r="R5" i="1"/>
  <c r="S5" i="1"/>
  <c r="AF5" i="1"/>
  <c r="AG5" i="1"/>
  <c r="AH5" i="1"/>
  <c r="AI5" i="1"/>
  <c r="AJ5" i="1"/>
  <c r="AK5" i="1"/>
  <c r="BP5" i="1"/>
  <c r="BQ5" i="1"/>
  <c r="BR5" i="1"/>
  <c r="BS5" i="1"/>
  <c r="BT5" i="1"/>
  <c r="BU5" i="1"/>
  <c r="CZ5" i="1"/>
  <c r="DA5" i="1"/>
  <c r="DB5" i="1"/>
  <c r="DC5" i="1"/>
  <c r="DD5" i="1"/>
  <c r="DE5" i="1"/>
  <c r="N6" i="1"/>
  <c r="O6" i="1"/>
  <c r="P6" i="1"/>
  <c r="Q6" i="1"/>
  <c r="R6" i="1"/>
  <c r="S6" i="1"/>
  <c r="AF6" i="1"/>
  <c r="AG6" i="1"/>
  <c r="AM6" i="1" s="1"/>
  <c r="AY6" i="1" s="1"/>
  <c r="CC6" i="1" s="1"/>
  <c r="AH6" i="1"/>
  <c r="AI6" i="1"/>
  <c r="AJ6" i="1"/>
  <c r="AK6" i="1"/>
  <c r="BP6" i="1"/>
  <c r="BQ6" i="1"/>
  <c r="BR6" i="1"/>
  <c r="BS6" i="1"/>
  <c r="BT6" i="1"/>
  <c r="BU6" i="1"/>
  <c r="CZ6" i="1"/>
  <c r="DA6" i="1"/>
  <c r="DB6" i="1"/>
  <c r="DC6" i="1"/>
  <c r="DD6" i="1"/>
  <c r="DE6" i="1"/>
  <c r="N7" i="1"/>
  <c r="O7" i="1"/>
  <c r="P7" i="1"/>
  <c r="Q7" i="1"/>
  <c r="R7" i="1"/>
  <c r="S7" i="1"/>
  <c r="AF7" i="1"/>
  <c r="AG7" i="1"/>
  <c r="AH7" i="1"/>
  <c r="AI7" i="1"/>
  <c r="AJ7" i="1"/>
  <c r="AK7" i="1"/>
  <c r="BP7" i="1"/>
  <c r="BQ7" i="1"/>
  <c r="BR7" i="1"/>
  <c r="BS7" i="1"/>
  <c r="BT7" i="1"/>
  <c r="BU7" i="1"/>
  <c r="CZ7" i="1"/>
  <c r="DA7" i="1"/>
  <c r="DB7" i="1"/>
  <c r="DC7" i="1"/>
  <c r="DD7" i="1"/>
  <c r="DE7" i="1"/>
  <c r="N8" i="1"/>
  <c r="O8" i="1"/>
  <c r="P8" i="1"/>
  <c r="Q8" i="1"/>
  <c r="R8" i="1"/>
  <c r="S8" i="1"/>
  <c r="AF8" i="1"/>
  <c r="AG8" i="1"/>
  <c r="AH8" i="1"/>
  <c r="AI8" i="1"/>
  <c r="AJ8" i="1"/>
  <c r="AK8" i="1"/>
  <c r="BP8" i="1"/>
  <c r="BQ8" i="1"/>
  <c r="BR8" i="1"/>
  <c r="BS8" i="1"/>
  <c r="BT8" i="1"/>
  <c r="BU8" i="1"/>
  <c r="CZ8" i="1"/>
  <c r="DA8" i="1"/>
  <c r="DB8" i="1"/>
  <c r="DC8" i="1"/>
  <c r="DD8" i="1"/>
  <c r="DE8" i="1"/>
  <c r="N9" i="1"/>
  <c r="O9" i="1"/>
  <c r="P9" i="1"/>
  <c r="Q9" i="1"/>
  <c r="R9" i="1"/>
  <c r="S9" i="1"/>
  <c r="AF9" i="1"/>
  <c r="AG9" i="1"/>
  <c r="AH9" i="1"/>
  <c r="AI9" i="1"/>
  <c r="AJ9" i="1"/>
  <c r="AK9" i="1"/>
  <c r="BP9" i="1"/>
  <c r="BQ9" i="1"/>
  <c r="BR9" i="1"/>
  <c r="BS9" i="1"/>
  <c r="BT9" i="1"/>
  <c r="BU9" i="1"/>
  <c r="CZ9" i="1"/>
  <c r="DA9" i="1"/>
  <c r="DB9" i="1"/>
  <c r="DC9" i="1"/>
  <c r="DD9" i="1"/>
  <c r="DE9" i="1"/>
  <c r="N10" i="1"/>
  <c r="O10" i="1"/>
  <c r="P10" i="1"/>
  <c r="Q10" i="1"/>
  <c r="R10" i="1"/>
  <c r="S10" i="1"/>
  <c r="AF10" i="1"/>
  <c r="AG10" i="1"/>
  <c r="AH10" i="1"/>
  <c r="AI10" i="1"/>
  <c r="AJ10" i="1"/>
  <c r="AK10" i="1"/>
  <c r="BP10" i="1"/>
  <c r="BQ10" i="1"/>
  <c r="BR10" i="1"/>
  <c r="BS10" i="1"/>
  <c r="BT10" i="1"/>
  <c r="BU10" i="1"/>
  <c r="CZ10" i="1"/>
  <c r="DA10" i="1"/>
  <c r="DB10" i="1"/>
  <c r="DC10" i="1"/>
  <c r="DD10" i="1"/>
  <c r="DE10" i="1"/>
  <c r="N11" i="1"/>
  <c r="O11" i="1"/>
  <c r="P11" i="1"/>
  <c r="Q11" i="1"/>
  <c r="R11" i="1"/>
  <c r="S11" i="1"/>
  <c r="AF11" i="1"/>
  <c r="AG11" i="1"/>
  <c r="AH11" i="1"/>
  <c r="AI11" i="1"/>
  <c r="AJ11" i="1"/>
  <c r="AK11" i="1"/>
  <c r="BP11" i="1"/>
  <c r="BQ11" i="1"/>
  <c r="BR11" i="1"/>
  <c r="BS11" i="1"/>
  <c r="BT11" i="1"/>
  <c r="BU11" i="1"/>
  <c r="CZ11" i="1"/>
  <c r="DA11" i="1"/>
  <c r="DB11" i="1"/>
  <c r="DC11" i="1"/>
  <c r="DD11" i="1"/>
  <c r="DE11" i="1"/>
  <c r="N12" i="1"/>
  <c r="O12" i="1"/>
  <c r="P12" i="1"/>
  <c r="Q12" i="1"/>
  <c r="R12" i="1"/>
  <c r="S12" i="1"/>
  <c r="AF12" i="1"/>
  <c r="AG12" i="1"/>
  <c r="AH12" i="1"/>
  <c r="AI12" i="1"/>
  <c r="AJ12" i="1"/>
  <c r="AK12" i="1"/>
  <c r="BP12" i="1"/>
  <c r="BQ12" i="1"/>
  <c r="BR12" i="1"/>
  <c r="BS12" i="1"/>
  <c r="BT12" i="1"/>
  <c r="BU12" i="1"/>
  <c r="CZ12" i="1"/>
  <c r="DA12" i="1"/>
  <c r="DB12" i="1"/>
  <c r="DC12" i="1"/>
  <c r="DD12" i="1"/>
  <c r="DE12" i="1"/>
  <c r="N13" i="1"/>
  <c r="O13" i="1"/>
  <c r="P13" i="1"/>
  <c r="Q13" i="1"/>
  <c r="R13" i="1"/>
  <c r="S13" i="1"/>
  <c r="AF13" i="1"/>
  <c r="AG13" i="1"/>
  <c r="AH13" i="1"/>
  <c r="AI13" i="1"/>
  <c r="AJ13" i="1"/>
  <c r="AK13" i="1"/>
  <c r="BP13" i="1"/>
  <c r="BQ13" i="1"/>
  <c r="BR13" i="1"/>
  <c r="BS13" i="1"/>
  <c r="BT13" i="1"/>
  <c r="BU13" i="1"/>
  <c r="CZ13" i="1"/>
  <c r="DA13" i="1"/>
  <c r="DB13" i="1"/>
  <c r="DC13" i="1"/>
  <c r="DD13" i="1"/>
  <c r="DE13" i="1"/>
  <c r="N14" i="1"/>
  <c r="O14" i="1"/>
  <c r="P14" i="1"/>
  <c r="Q14" i="1"/>
  <c r="R14" i="1"/>
  <c r="S14" i="1"/>
  <c r="AF14" i="1"/>
  <c r="AG14" i="1"/>
  <c r="AH14" i="1"/>
  <c r="AI14" i="1"/>
  <c r="AJ14" i="1"/>
  <c r="AK14" i="1"/>
  <c r="BP14" i="1"/>
  <c r="BQ14" i="1"/>
  <c r="BR14" i="1"/>
  <c r="BS14" i="1"/>
  <c r="BT14" i="1"/>
  <c r="BU14" i="1"/>
  <c r="CZ14" i="1"/>
  <c r="DA14" i="1"/>
  <c r="DB14" i="1"/>
  <c r="DC14" i="1"/>
  <c r="DD14" i="1"/>
  <c r="DE14" i="1"/>
  <c r="N15" i="1"/>
  <c r="O15" i="1"/>
  <c r="P15" i="1"/>
  <c r="Q15" i="1"/>
  <c r="R15" i="1"/>
  <c r="S15" i="1"/>
  <c r="AF15" i="1"/>
  <c r="AG15" i="1"/>
  <c r="AH15" i="1"/>
  <c r="AI15" i="1"/>
  <c r="AJ15" i="1"/>
  <c r="AK15" i="1"/>
  <c r="BP15" i="1"/>
  <c r="BQ15" i="1"/>
  <c r="BR15" i="1"/>
  <c r="BS15" i="1"/>
  <c r="BT15" i="1"/>
  <c r="BU15" i="1"/>
  <c r="CZ15" i="1"/>
  <c r="DA15" i="1"/>
  <c r="DB15" i="1"/>
  <c r="DC15" i="1"/>
  <c r="DD15" i="1"/>
  <c r="DE15" i="1"/>
  <c r="N16" i="1"/>
  <c r="O16" i="1"/>
  <c r="P16" i="1"/>
  <c r="Q16" i="1"/>
  <c r="R16" i="1"/>
  <c r="S16" i="1"/>
  <c r="AF16" i="1"/>
  <c r="AG16" i="1"/>
  <c r="AH16" i="1"/>
  <c r="AI16" i="1"/>
  <c r="AJ16" i="1"/>
  <c r="AK16" i="1"/>
  <c r="BP16" i="1"/>
  <c r="BQ16" i="1"/>
  <c r="BR16" i="1"/>
  <c r="BS16" i="1"/>
  <c r="BT16" i="1"/>
  <c r="BU16" i="1"/>
  <c r="CZ16" i="1"/>
  <c r="DA16" i="1"/>
  <c r="DB16" i="1"/>
  <c r="DC16" i="1"/>
  <c r="DD16" i="1"/>
  <c r="DE16" i="1"/>
  <c r="N17" i="1"/>
  <c r="O17" i="1"/>
  <c r="P17" i="1"/>
  <c r="Q17" i="1"/>
  <c r="R17" i="1"/>
  <c r="S17" i="1"/>
  <c r="AF17" i="1"/>
  <c r="AG17" i="1"/>
  <c r="AH17" i="1"/>
  <c r="AI17" i="1"/>
  <c r="AJ17" i="1"/>
  <c r="AK17" i="1"/>
  <c r="BP17" i="1"/>
  <c r="BQ17" i="1"/>
  <c r="BR17" i="1"/>
  <c r="BS17" i="1"/>
  <c r="BT17" i="1"/>
  <c r="BU17" i="1"/>
  <c r="CZ17" i="1"/>
  <c r="DA17" i="1"/>
  <c r="DB17" i="1"/>
  <c r="DC17" i="1"/>
  <c r="DD17" i="1"/>
  <c r="DE17" i="1"/>
  <c r="N18" i="1"/>
  <c r="O18" i="1"/>
  <c r="P18" i="1"/>
  <c r="Q18" i="1"/>
  <c r="R18" i="1"/>
  <c r="S18" i="1"/>
  <c r="AF18" i="1"/>
  <c r="AG18" i="1"/>
  <c r="AH18" i="1"/>
  <c r="AI18" i="1"/>
  <c r="AJ18" i="1"/>
  <c r="AK18" i="1"/>
  <c r="BP18" i="1"/>
  <c r="BQ18" i="1"/>
  <c r="BR18" i="1"/>
  <c r="BS18" i="1"/>
  <c r="BT18" i="1"/>
  <c r="BU18" i="1"/>
  <c r="CZ18" i="1"/>
  <c r="DA18" i="1"/>
  <c r="DB18" i="1"/>
  <c r="DC18" i="1"/>
  <c r="DD18" i="1"/>
  <c r="DE18" i="1"/>
  <c r="N19" i="1"/>
  <c r="O19" i="1"/>
  <c r="P19" i="1"/>
  <c r="Q19" i="1"/>
  <c r="R19" i="1"/>
  <c r="S19" i="1"/>
  <c r="AF19" i="1"/>
  <c r="AG19" i="1"/>
  <c r="AH19" i="1"/>
  <c r="AI19" i="1"/>
  <c r="AJ19" i="1"/>
  <c r="AK19" i="1"/>
  <c r="BP19" i="1"/>
  <c r="BQ19" i="1"/>
  <c r="BR19" i="1"/>
  <c r="BS19" i="1"/>
  <c r="BT19" i="1"/>
  <c r="BU19" i="1"/>
  <c r="CZ19" i="1"/>
  <c r="DA19" i="1"/>
  <c r="DB19" i="1"/>
  <c r="DC19" i="1"/>
  <c r="DD19" i="1"/>
  <c r="DE19" i="1"/>
  <c r="N20" i="1"/>
  <c r="O20" i="1"/>
  <c r="P20" i="1"/>
  <c r="Q20" i="1"/>
  <c r="R20" i="1"/>
  <c r="S20" i="1"/>
  <c r="AF20" i="1"/>
  <c r="AG20" i="1"/>
  <c r="AH20" i="1"/>
  <c r="AI20" i="1"/>
  <c r="AJ20" i="1"/>
  <c r="AK20" i="1"/>
  <c r="BP20" i="1"/>
  <c r="BQ20" i="1"/>
  <c r="BR20" i="1"/>
  <c r="BS20" i="1"/>
  <c r="BT20" i="1"/>
  <c r="BU20" i="1"/>
  <c r="CZ20" i="1"/>
  <c r="DA20" i="1"/>
  <c r="DB20" i="1"/>
  <c r="DC20" i="1"/>
  <c r="DD20" i="1"/>
  <c r="DE20" i="1"/>
  <c r="N21" i="1"/>
  <c r="O21" i="1"/>
  <c r="P21" i="1"/>
  <c r="Q21" i="1"/>
  <c r="R21" i="1"/>
  <c r="S21" i="1"/>
  <c r="AF21" i="1"/>
  <c r="AG21" i="1"/>
  <c r="AH21" i="1"/>
  <c r="AI21" i="1"/>
  <c r="AJ21" i="1"/>
  <c r="AK21" i="1"/>
  <c r="BP21" i="1"/>
  <c r="BQ21" i="1"/>
  <c r="BR21" i="1"/>
  <c r="BS21" i="1"/>
  <c r="BT21" i="1"/>
  <c r="BU21" i="1"/>
  <c r="CZ21" i="1"/>
  <c r="DA21" i="1"/>
  <c r="DB21" i="1"/>
  <c r="DC21" i="1"/>
  <c r="DD21" i="1"/>
  <c r="DE21" i="1"/>
  <c r="N22" i="1"/>
  <c r="O22" i="1"/>
  <c r="P22" i="1"/>
  <c r="Q22" i="1"/>
  <c r="R22" i="1"/>
  <c r="S22" i="1"/>
  <c r="AF22" i="1"/>
  <c r="AG22" i="1"/>
  <c r="AH22" i="1"/>
  <c r="AI22" i="1"/>
  <c r="AJ22" i="1"/>
  <c r="AK22" i="1"/>
  <c r="BP22" i="1"/>
  <c r="BQ22" i="1"/>
  <c r="BR22" i="1"/>
  <c r="BS22" i="1"/>
  <c r="BT22" i="1"/>
  <c r="BU22" i="1"/>
  <c r="CZ22" i="1"/>
  <c r="DA22" i="1"/>
  <c r="DB22" i="1"/>
  <c r="DC22" i="1"/>
  <c r="DD22" i="1"/>
  <c r="DE22" i="1"/>
  <c r="N23" i="1"/>
  <c r="O23" i="1"/>
  <c r="P23" i="1"/>
  <c r="Q23" i="1"/>
  <c r="R23" i="1"/>
  <c r="S23" i="1"/>
  <c r="AF23" i="1"/>
  <c r="AG23" i="1"/>
  <c r="AH23" i="1"/>
  <c r="AI23" i="1"/>
  <c r="AJ23" i="1"/>
  <c r="AK23" i="1"/>
  <c r="BP23" i="1"/>
  <c r="BQ23" i="1"/>
  <c r="BR23" i="1"/>
  <c r="BS23" i="1"/>
  <c r="BT23" i="1"/>
  <c r="BU23" i="1"/>
  <c r="CZ23" i="1"/>
  <c r="DA23" i="1"/>
  <c r="DB23" i="1"/>
  <c r="DC23" i="1"/>
  <c r="DD23" i="1"/>
  <c r="DE23" i="1"/>
  <c r="N24" i="1"/>
  <c r="O24" i="1"/>
  <c r="P24" i="1"/>
  <c r="Q24" i="1"/>
  <c r="R24" i="1"/>
  <c r="S24" i="1"/>
  <c r="AF24" i="1"/>
  <c r="AG24" i="1"/>
  <c r="AH24" i="1"/>
  <c r="AI24" i="1"/>
  <c r="AJ24" i="1"/>
  <c r="AK24" i="1"/>
  <c r="BP24" i="1"/>
  <c r="BQ24" i="1"/>
  <c r="BR24" i="1"/>
  <c r="BS24" i="1"/>
  <c r="BT24" i="1"/>
  <c r="BU24" i="1"/>
  <c r="CZ24" i="1"/>
  <c r="DA24" i="1"/>
  <c r="DB24" i="1"/>
  <c r="DC24" i="1"/>
  <c r="DD24" i="1"/>
  <c r="DE24" i="1"/>
  <c r="N25" i="1"/>
  <c r="O25" i="1"/>
  <c r="P25" i="1"/>
  <c r="Q25" i="1"/>
  <c r="R25" i="1"/>
  <c r="S25" i="1"/>
  <c r="AF25" i="1"/>
  <c r="AG25" i="1"/>
  <c r="AH25" i="1"/>
  <c r="AI25" i="1"/>
  <c r="AJ25" i="1"/>
  <c r="AK25" i="1"/>
  <c r="BP25" i="1"/>
  <c r="BQ25" i="1"/>
  <c r="BR25" i="1"/>
  <c r="BS25" i="1"/>
  <c r="BT25" i="1"/>
  <c r="BU25" i="1"/>
  <c r="CZ25" i="1"/>
  <c r="DA25" i="1"/>
  <c r="DB25" i="1"/>
  <c r="DC25" i="1"/>
  <c r="DD25" i="1"/>
  <c r="DE25" i="1"/>
  <c r="N26" i="1"/>
  <c r="O26" i="1"/>
  <c r="P26" i="1"/>
  <c r="Q26" i="1"/>
  <c r="R26" i="1"/>
  <c r="S26" i="1"/>
  <c r="AF26" i="1"/>
  <c r="AG26" i="1"/>
  <c r="AH26" i="1"/>
  <c r="AI26" i="1"/>
  <c r="AJ26" i="1"/>
  <c r="AK26" i="1"/>
  <c r="BP26" i="1"/>
  <c r="BQ26" i="1"/>
  <c r="BR26" i="1"/>
  <c r="BS26" i="1"/>
  <c r="BT26" i="1"/>
  <c r="BU26" i="1"/>
  <c r="CZ26" i="1"/>
  <c r="DA26" i="1"/>
  <c r="DB26" i="1"/>
  <c r="DC26" i="1"/>
  <c r="DD26" i="1"/>
  <c r="DE26" i="1"/>
  <c r="N27" i="1"/>
  <c r="O27" i="1"/>
  <c r="P27" i="1"/>
  <c r="Q27" i="1"/>
  <c r="R27" i="1"/>
  <c r="S27" i="1"/>
  <c r="AF27" i="1"/>
  <c r="AG27" i="1"/>
  <c r="AH27" i="1"/>
  <c r="AI27" i="1"/>
  <c r="AJ27" i="1"/>
  <c r="AK27" i="1"/>
  <c r="BP27" i="1"/>
  <c r="BQ27" i="1"/>
  <c r="BR27" i="1"/>
  <c r="BS27" i="1"/>
  <c r="BT27" i="1"/>
  <c r="BU27" i="1"/>
  <c r="CZ27" i="1"/>
  <c r="DA27" i="1"/>
  <c r="DB27" i="1"/>
  <c r="DC27" i="1"/>
  <c r="DD27" i="1"/>
  <c r="DE27" i="1"/>
  <c r="N28" i="1"/>
  <c r="O28" i="1"/>
  <c r="P28" i="1"/>
  <c r="Q28" i="1"/>
  <c r="R28" i="1"/>
  <c r="S28" i="1"/>
  <c r="AF28" i="1"/>
  <c r="AG28" i="1"/>
  <c r="AH28" i="1"/>
  <c r="AI28" i="1"/>
  <c r="AJ28" i="1"/>
  <c r="AK28" i="1"/>
  <c r="BP28" i="1"/>
  <c r="BQ28" i="1"/>
  <c r="BR28" i="1"/>
  <c r="BS28" i="1"/>
  <c r="BT28" i="1"/>
  <c r="BU28" i="1"/>
  <c r="CZ28" i="1"/>
  <c r="DA28" i="1"/>
  <c r="DB28" i="1"/>
  <c r="DC28" i="1"/>
  <c r="DD28" i="1"/>
  <c r="DE28" i="1"/>
  <c r="N29" i="1"/>
  <c r="O29" i="1"/>
  <c r="P29" i="1"/>
  <c r="Q29" i="1"/>
  <c r="R29" i="1"/>
  <c r="S29" i="1"/>
  <c r="AF29" i="1"/>
  <c r="AG29" i="1"/>
  <c r="AH29" i="1"/>
  <c r="AI29" i="1"/>
  <c r="AJ29" i="1"/>
  <c r="AK29" i="1"/>
  <c r="BP29" i="1"/>
  <c r="BQ29" i="1"/>
  <c r="BR29" i="1"/>
  <c r="BS29" i="1"/>
  <c r="BT29" i="1"/>
  <c r="BU29" i="1"/>
  <c r="CZ29" i="1"/>
  <c r="DA29" i="1"/>
  <c r="DB29" i="1"/>
  <c r="DC29" i="1"/>
  <c r="DD29" i="1"/>
  <c r="DE29" i="1"/>
  <c r="N30" i="1"/>
  <c r="O30" i="1"/>
  <c r="P30" i="1"/>
  <c r="Q30" i="1"/>
  <c r="R30" i="1"/>
  <c r="S30" i="1"/>
  <c r="AF30" i="1"/>
  <c r="AG30" i="1"/>
  <c r="AH30" i="1"/>
  <c r="AI30" i="1"/>
  <c r="AJ30" i="1"/>
  <c r="AK30" i="1"/>
  <c r="BP30" i="1"/>
  <c r="BQ30" i="1"/>
  <c r="BR30" i="1"/>
  <c r="BS30" i="1"/>
  <c r="BT30" i="1"/>
  <c r="BU30" i="1"/>
  <c r="CZ30" i="1"/>
  <c r="DA30" i="1"/>
  <c r="DB30" i="1"/>
  <c r="DC30" i="1"/>
  <c r="DD30" i="1"/>
  <c r="DE30" i="1"/>
  <c r="N31" i="1"/>
  <c r="O31" i="1"/>
  <c r="P31" i="1"/>
  <c r="Q31" i="1"/>
  <c r="R31" i="1"/>
  <c r="S31" i="1"/>
  <c r="AF31" i="1"/>
  <c r="AG31" i="1"/>
  <c r="AH31" i="1"/>
  <c r="AI31" i="1"/>
  <c r="AJ31" i="1"/>
  <c r="AK31" i="1"/>
  <c r="BP31" i="1"/>
  <c r="BQ31" i="1"/>
  <c r="BR31" i="1"/>
  <c r="BS31" i="1"/>
  <c r="BT31" i="1"/>
  <c r="BU31" i="1"/>
  <c r="CZ31" i="1"/>
  <c r="DA31" i="1"/>
  <c r="DB31" i="1"/>
  <c r="DC31" i="1"/>
  <c r="DD31" i="1"/>
  <c r="DE31" i="1"/>
  <c r="N32" i="1"/>
  <c r="O32" i="1"/>
  <c r="P32" i="1"/>
  <c r="Q32" i="1"/>
  <c r="R32" i="1"/>
  <c r="S32" i="1"/>
  <c r="AF32" i="1"/>
  <c r="AG32" i="1"/>
  <c r="AH32" i="1"/>
  <c r="AI32" i="1"/>
  <c r="AJ32" i="1"/>
  <c r="AK32" i="1"/>
  <c r="BP32" i="1"/>
  <c r="BQ32" i="1"/>
  <c r="BR32" i="1"/>
  <c r="BS32" i="1"/>
  <c r="BT32" i="1"/>
  <c r="BU32" i="1"/>
  <c r="CZ32" i="1"/>
  <c r="DA32" i="1"/>
  <c r="DB32" i="1"/>
  <c r="DC32" i="1"/>
  <c r="DD32" i="1"/>
  <c r="DE32" i="1"/>
  <c r="N33" i="1"/>
  <c r="O33" i="1"/>
  <c r="P33" i="1"/>
  <c r="Q33" i="1"/>
  <c r="R33" i="1"/>
  <c r="S33" i="1"/>
  <c r="AF33" i="1"/>
  <c r="AG33" i="1"/>
  <c r="AH33" i="1"/>
  <c r="AI33" i="1"/>
  <c r="AJ33" i="1"/>
  <c r="AK33" i="1"/>
  <c r="BP33" i="1"/>
  <c r="BQ33" i="1"/>
  <c r="BR33" i="1"/>
  <c r="BS33" i="1"/>
  <c r="BT33" i="1"/>
  <c r="BU33" i="1"/>
  <c r="CZ33" i="1"/>
  <c r="DA33" i="1"/>
  <c r="DB33" i="1"/>
  <c r="DC33" i="1"/>
  <c r="DD33" i="1"/>
  <c r="DE33" i="1"/>
  <c r="N34" i="1"/>
  <c r="O34" i="1"/>
  <c r="P34" i="1"/>
  <c r="Q34" i="1"/>
  <c r="R34" i="1"/>
  <c r="S34" i="1"/>
  <c r="AF34" i="1"/>
  <c r="AG34" i="1"/>
  <c r="AH34" i="1"/>
  <c r="AI34" i="1"/>
  <c r="AJ34" i="1"/>
  <c r="AK34" i="1"/>
  <c r="BP34" i="1"/>
  <c r="BQ34" i="1"/>
  <c r="BR34" i="1"/>
  <c r="BS34" i="1"/>
  <c r="BT34" i="1"/>
  <c r="BU34" i="1"/>
  <c r="CZ34" i="1"/>
  <c r="DA34" i="1"/>
  <c r="DB34" i="1"/>
  <c r="DC34" i="1"/>
  <c r="DD34" i="1"/>
  <c r="DE34" i="1"/>
  <c r="N35" i="1"/>
  <c r="T35" i="1" s="1"/>
  <c r="O35" i="1"/>
  <c r="P35" i="1"/>
  <c r="Q35" i="1"/>
  <c r="R35" i="1"/>
  <c r="S35" i="1"/>
  <c r="Y35" i="1" s="1"/>
  <c r="CZ35" i="1"/>
  <c r="DA35" i="1"/>
  <c r="DB35" i="1"/>
  <c r="DC35" i="1"/>
  <c r="DD35" i="1"/>
  <c r="DE35" i="1"/>
  <c r="N36" i="1"/>
  <c r="O36" i="1"/>
  <c r="P36" i="1"/>
  <c r="Q36" i="1"/>
  <c r="R36" i="1"/>
  <c r="S36" i="1"/>
  <c r="AF36" i="1"/>
  <c r="AG36" i="1"/>
  <c r="AH36" i="1"/>
  <c r="AI36" i="1"/>
  <c r="AJ36" i="1"/>
  <c r="AK36" i="1"/>
  <c r="BP36" i="1"/>
  <c r="BQ36" i="1"/>
  <c r="BR36" i="1"/>
  <c r="BS36" i="1"/>
  <c r="BT36" i="1"/>
  <c r="BU36" i="1"/>
  <c r="CZ36" i="1"/>
  <c r="DA36" i="1"/>
  <c r="DB36" i="1"/>
  <c r="DC36" i="1"/>
  <c r="DD36" i="1"/>
  <c r="DE36" i="1"/>
  <c r="N37" i="1"/>
  <c r="O37" i="1"/>
  <c r="P37" i="1"/>
  <c r="Q37" i="1"/>
  <c r="R37" i="1"/>
  <c r="S37" i="1"/>
  <c r="AF37" i="1"/>
  <c r="AG37" i="1"/>
  <c r="AH37" i="1"/>
  <c r="AI37" i="1"/>
  <c r="AJ37" i="1"/>
  <c r="AK37" i="1"/>
  <c r="BP37" i="1"/>
  <c r="BQ37" i="1"/>
  <c r="BR37" i="1"/>
  <c r="BS37" i="1"/>
  <c r="BT37" i="1"/>
  <c r="BU37" i="1"/>
  <c r="CZ37" i="1"/>
  <c r="DA37" i="1"/>
  <c r="DB37" i="1"/>
  <c r="DC37" i="1"/>
  <c r="DD37" i="1"/>
  <c r="DE37" i="1"/>
  <c r="N38" i="1"/>
  <c r="O38" i="1"/>
  <c r="P38" i="1"/>
  <c r="Q38" i="1"/>
  <c r="R38" i="1"/>
  <c r="S38" i="1"/>
  <c r="AF38" i="1"/>
  <c r="AG38" i="1"/>
  <c r="AH38" i="1"/>
  <c r="AI38" i="1"/>
  <c r="AJ38" i="1"/>
  <c r="AK38" i="1"/>
  <c r="BP38" i="1"/>
  <c r="BQ38" i="1"/>
  <c r="BR38" i="1"/>
  <c r="BS38" i="1"/>
  <c r="BT38" i="1"/>
  <c r="BU38" i="1"/>
  <c r="CZ38" i="1"/>
  <c r="DA38" i="1"/>
  <c r="DB38" i="1"/>
  <c r="DC38" i="1"/>
  <c r="DD38" i="1"/>
  <c r="DE38" i="1"/>
  <c r="N39" i="1"/>
  <c r="O39" i="1"/>
  <c r="P39" i="1"/>
  <c r="Q39" i="1"/>
  <c r="R39" i="1"/>
  <c r="S39" i="1"/>
  <c r="AF39" i="1"/>
  <c r="AG39" i="1"/>
  <c r="AH39" i="1"/>
  <c r="AI39" i="1"/>
  <c r="AJ39" i="1"/>
  <c r="AK39" i="1"/>
  <c r="BP39" i="1"/>
  <c r="BQ39" i="1"/>
  <c r="BR39" i="1"/>
  <c r="BS39" i="1"/>
  <c r="BT39" i="1"/>
  <c r="BU39" i="1"/>
  <c r="CZ39" i="1"/>
  <c r="DA39" i="1"/>
  <c r="DB39" i="1"/>
  <c r="DC39" i="1"/>
  <c r="DD39" i="1"/>
  <c r="DE39" i="1"/>
  <c r="N40" i="1"/>
  <c r="O40" i="1"/>
  <c r="P40" i="1"/>
  <c r="Q40" i="1"/>
  <c r="R40" i="1"/>
  <c r="S40" i="1"/>
  <c r="AF40" i="1"/>
  <c r="AG40" i="1"/>
  <c r="AH40" i="1"/>
  <c r="AI40" i="1"/>
  <c r="AJ40" i="1"/>
  <c r="AK40" i="1"/>
  <c r="BP40" i="1"/>
  <c r="BQ40" i="1"/>
  <c r="BR40" i="1"/>
  <c r="BS40" i="1"/>
  <c r="BT40" i="1"/>
  <c r="BU40" i="1"/>
  <c r="CZ40" i="1"/>
  <c r="DA40" i="1"/>
  <c r="DB40" i="1"/>
  <c r="DC40" i="1"/>
  <c r="DD40" i="1"/>
  <c r="DE40" i="1"/>
  <c r="N41" i="1"/>
  <c r="O41" i="1"/>
  <c r="P41" i="1"/>
  <c r="Q41" i="1"/>
  <c r="R41" i="1"/>
  <c r="S41" i="1"/>
  <c r="AF41" i="1"/>
  <c r="AG41" i="1"/>
  <c r="AH41" i="1"/>
  <c r="AI41" i="1"/>
  <c r="AJ41" i="1"/>
  <c r="AK41" i="1"/>
  <c r="BP41" i="1"/>
  <c r="BQ41" i="1"/>
  <c r="BR41" i="1"/>
  <c r="BS41" i="1"/>
  <c r="BT41" i="1"/>
  <c r="BU41" i="1"/>
  <c r="CZ41" i="1"/>
  <c r="DA41" i="1"/>
  <c r="DB41" i="1"/>
  <c r="DC41" i="1"/>
  <c r="DD41" i="1"/>
  <c r="DE41" i="1"/>
  <c r="N42" i="1"/>
  <c r="O42" i="1"/>
  <c r="P42" i="1"/>
  <c r="Q42" i="1"/>
  <c r="R42" i="1"/>
  <c r="S42" i="1"/>
  <c r="AF42" i="1"/>
  <c r="AG42" i="1"/>
  <c r="AH42" i="1"/>
  <c r="AI42" i="1"/>
  <c r="AJ42" i="1"/>
  <c r="AK42" i="1"/>
  <c r="BP42" i="1"/>
  <c r="BQ42" i="1"/>
  <c r="BR42" i="1"/>
  <c r="BS42" i="1"/>
  <c r="BT42" i="1"/>
  <c r="BU42" i="1"/>
  <c r="CZ42" i="1"/>
  <c r="DA42" i="1"/>
  <c r="DB42" i="1"/>
  <c r="DC42" i="1"/>
  <c r="DD42" i="1"/>
  <c r="DE42" i="1"/>
  <c r="N43" i="1"/>
  <c r="O43" i="1"/>
  <c r="P43" i="1"/>
  <c r="Q43" i="1"/>
  <c r="R43" i="1"/>
  <c r="S43" i="1"/>
  <c r="AF43" i="1"/>
  <c r="AG43" i="1"/>
  <c r="AH43" i="1"/>
  <c r="AI43" i="1"/>
  <c r="AJ43" i="1"/>
  <c r="AK43" i="1"/>
  <c r="BP43" i="1"/>
  <c r="BQ43" i="1"/>
  <c r="BR43" i="1"/>
  <c r="BS43" i="1"/>
  <c r="BT43" i="1"/>
  <c r="BU43" i="1"/>
  <c r="CZ43" i="1"/>
  <c r="DA43" i="1"/>
  <c r="DB43" i="1"/>
  <c r="DC43" i="1"/>
  <c r="DD43" i="1"/>
  <c r="DE43" i="1"/>
  <c r="N44" i="1"/>
  <c r="O44" i="1"/>
  <c r="P44" i="1"/>
  <c r="Q44" i="1"/>
  <c r="R44" i="1"/>
  <c r="S44" i="1"/>
  <c r="AF44" i="1"/>
  <c r="AG44" i="1"/>
  <c r="AH44" i="1"/>
  <c r="AI44" i="1"/>
  <c r="AJ44" i="1"/>
  <c r="AK44" i="1"/>
  <c r="BP44" i="1"/>
  <c r="BQ44" i="1"/>
  <c r="BR44" i="1"/>
  <c r="BS44" i="1"/>
  <c r="BT44" i="1"/>
  <c r="BU44" i="1"/>
  <c r="CZ44" i="1"/>
  <c r="DA44" i="1"/>
  <c r="DB44" i="1"/>
  <c r="DC44" i="1"/>
  <c r="DD44" i="1"/>
  <c r="DE44" i="1"/>
  <c r="B45" i="1"/>
  <c r="C45" i="1"/>
  <c r="D45" i="1"/>
  <c r="E45" i="1"/>
  <c r="F45" i="1"/>
  <c r="G45" i="1"/>
  <c r="H45" i="1"/>
  <c r="I45" i="1"/>
  <c r="J45" i="1"/>
  <c r="K45" i="1"/>
  <c r="L45" i="1"/>
  <c r="M45" i="1"/>
  <c r="T45" i="1"/>
  <c r="Y45" i="1"/>
  <c r="BV45" i="1"/>
  <c r="BW45" i="1"/>
  <c r="BX45" i="1"/>
  <c r="BY45" i="1"/>
  <c r="BZ45" i="1"/>
  <c r="CA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DL45" i="1"/>
  <c r="DM45" i="1"/>
  <c r="DN45" i="1"/>
  <c r="DO45" i="1"/>
  <c r="DP45" i="1"/>
  <c r="O4" i="2"/>
  <c r="P4" i="2"/>
  <c r="Q4" i="2"/>
  <c r="R4" i="2"/>
  <c r="S4" i="2"/>
  <c r="AF4" i="2"/>
  <c r="AG4" i="2"/>
  <c r="AH4" i="2"/>
  <c r="AI4" i="2"/>
  <c r="AJ4" i="2"/>
  <c r="AK4" i="2"/>
  <c r="BP4" i="2"/>
  <c r="BQ4" i="2"/>
  <c r="BR4" i="2"/>
  <c r="BS4" i="2"/>
  <c r="BT4" i="2"/>
  <c r="BU4" i="2"/>
  <c r="CZ4" i="2"/>
  <c r="DA4" i="2"/>
  <c r="DB4" i="2"/>
  <c r="DC4" i="2"/>
  <c r="DD4" i="2"/>
  <c r="DE4" i="2"/>
  <c r="O5" i="2"/>
  <c r="P5" i="2"/>
  <c r="Q5" i="2"/>
  <c r="R5" i="2"/>
  <c r="S5" i="2"/>
  <c r="AF5" i="2"/>
  <c r="AG5" i="2"/>
  <c r="AH5" i="2"/>
  <c r="AI5" i="2"/>
  <c r="AJ5" i="2"/>
  <c r="AK5" i="2"/>
  <c r="BP5" i="2"/>
  <c r="BQ5" i="2"/>
  <c r="BR5" i="2"/>
  <c r="BS5" i="2"/>
  <c r="BT5" i="2"/>
  <c r="BU5" i="2"/>
  <c r="CZ5" i="2"/>
  <c r="DA5" i="2"/>
  <c r="DB5" i="2"/>
  <c r="DC5" i="2"/>
  <c r="DD5" i="2"/>
  <c r="DE5" i="2"/>
  <c r="O6" i="2"/>
  <c r="P6" i="2"/>
  <c r="Q6" i="2"/>
  <c r="R6" i="2"/>
  <c r="S6" i="2"/>
  <c r="AF6" i="2"/>
  <c r="AL6" i="2" s="1"/>
  <c r="AX6" i="2" s="1"/>
  <c r="CB6" i="2" s="1"/>
  <c r="AG6" i="2"/>
  <c r="AH6" i="2"/>
  <c r="AI6" i="2"/>
  <c r="AJ6" i="2"/>
  <c r="AK6" i="2"/>
  <c r="BP6" i="2"/>
  <c r="BQ6" i="2"/>
  <c r="BR6" i="2"/>
  <c r="BS6" i="2"/>
  <c r="BT6" i="2"/>
  <c r="BU6" i="2"/>
  <c r="CZ6" i="2"/>
  <c r="DA6" i="2"/>
  <c r="DB6" i="2"/>
  <c r="DC6" i="2"/>
  <c r="DD6" i="2"/>
  <c r="DE6" i="2"/>
  <c r="O7" i="2"/>
  <c r="P7" i="2"/>
  <c r="Q7" i="2"/>
  <c r="R7" i="2"/>
  <c r="S7" i="2"/>
  <c r="AF7" i="2"/>
  <c r="AG7" i="2"/>
  <c r="AH7" i="2"/>
  <c r="AI7" i="2"/>
  <c r="AJ7" i="2"/>
  <c r="AK7" i="2"/>
  <c r="BP7" i="2"/>
  <c r="BQ7" i="2"/>
  <c r="BR7" i="2"/>
  <c r="BS7" i="2"/>
  <c r="BT7" i="2"/>
  <c r="BU7" i="2"/>
  <c r="CZ7" i="2"/>
  <c r="DA7" i="2"/>
  <c r="DB7" i="2"/>
  <c r="DC7" i="2"/>
  <c r="DD7" i="2"/>
  <c r="DE7" i="2"/>
  <c r="O8" i="2"/>
  <c r="P8" i="2"/>
  <c r="Q8" i="2"/>
  <c r="R8" i="2"/>
  <c r="S8" i="2"/>
  <c r="AF8" i="2"/>
  <c r="AG8" i="2"/>
  <c r="AH8" i="2"/>
  <c r="AI8" i="2"/>
  <c r="AJ8" i="2"/>
  <c r="AK8" i="2"/>
  <c r="BP8" i="2"/>
  <c r="BQ8" i="2"/>
  <c r="BR8" i="2"/>
  <c r="BS8" i="2"/>
  <c r="BT8" i="2"/>
  <c r="BU8" i="2"/>
  <c r="CZ8" i="2"/>
  <c r="DA8" i="2"/>
  <c r="DB8" i="2"/>
  <c r="DC8" i="2"/>
  <c r="DD8" i="2"/>
  <c r="DE8" i="2"/>
  <c r="O9" i="2"/>
  <c r="P9" i="2"/>
  <c r="Q9" i="2"/>
  <c r="R9" i="2"/>
  <c r="S9" i="2"/>
  <c r="AF9" i="2"/>
  <c r="AG9" i="2"/>
  <c r="AH9" i="2"/>
  <c r="AI9" i="2"/>
  <c r="AJ9" i="2"/>
  <c r="AK9" i="2"/>
  <c r="BP9" i="2"/>
  <c r="BQ9" i="2"/>
  <c r="BR9" i="2"/>
  <c r="BS9" i="2"/>
  <c r="BT9" i="2"/>
  <c r="BU9" i="2"/>
  <c r="CZ9" i="2"/>
  <c r="DA9" i="2"/>
  <c r="DB9" i="2"/>
  <c r="DC9" i="2"/>
  <c r="DD9" i="2"/>
  <c r="DE9" i="2"/>
  <c r="O10" i="2"/>
  <c r="P10" i="2"/>
  <c r="Q10" i="2"/>
  <c r="R10" i="2"/>
  <c r="S10" i="2"/>
  <c r="AF10" i="2"/>
  <c r="AG10" i="2"/>
  <c r="AH10" i="2"/>
  <c r="AI10" i="2"/>
  <c r="AJ10" i="2"/>
  <c r="AK10" i="2"/>
  <c r="BP10" i="2"/>
  <c r="BQ10" i="2"/>
  <c r="BR10" i="2"/>
  <c r="BS10" i="2"/>
  <c r="BT10" i="2"/>
  <c r="BU10" i="2"/>
  <c r="CZ10" i="2"/>
  <c r="DA10" i="2"/>
  <c r="DB10" i="2"/>
  <c r="DC10" i="2"/>
  <c r="DD10" i="2"/>
  <c r="DE10" i="2"/>
  <c r="O11" i="2"/>
  <c r="P11" i="2"/>
  <c r="Q11" i="2"/>
  <c r="R11" i="2"/>
  <c r="S11" i="2"/>
  <c r="AF11" i="2"/>
  <c r="AG11" i="2"/>
  <c r="AH11" i="2"/>
  <c r="AI11" i="2"/>
  <c r="AJ11" i="2"/>
  <c r="AK11" i="2"/>
  <c r="BP11" i="2"/>
  <c r="BQ11" i="2"/>
  <c r="BR11" i="2"/>
  <c r="BS11" i="2"/>
  <c r="BT11" i="2"/>
  <c r="BU11" i="2"/>
  <c r="CZ11" i="2"/>
  <c r="DA11" i="2"/>
  <c r="DB11" i="2"/>
  <c r="DC11" i="2"/>
  <c r="DD11" i="2"/>
  <c r="DE11" i="2"/>
  <c r="O12" i="2"/>
  <c r="P12" i="2"/>
  <c r="Q12" i="2"/>
  <c r="R12" i="2"/>
  <c r="S12" i="2"/>
  <c r="AF12" i="2"/>
  <c r="AG12" i="2"/>
  <c r="AH12" i="2"/>
  <c r="AI12" i="2"/>
  <c r="AO12" i="2" s="1"/>
  <c r="BA12" i="2" s="1"/>
  <c r="AJ12" i="2"/>
  <c r="AK12" i="2"/>
  <c r="BP12" i="2"/>
  <c r="BQ12" i="2"/>
  <c r="BR12" i="2"/>
  <c r="BS12" i="2"/>
  <c r="BT12" i="2"/>
  <c r="BU12" i="2"/>
  <c r="CZ12" i="2"/>
  <c r="DA12" i="2"/>
  <c r="DB12" i="2"/>
  <c r="DC12" i="2"/>
  <c r="DD12" i="2"/>
  <c r="DE12" i="2"/>
  <c r="O13" i="2"/>
  <c r="P13" i="2"/>
  <c r="Q13" i="2"/>
  <c r="R13" i="2"/>
  <c r="S13" i="2"/>
  <c r="AF13" i="2"/>
  <c r="AG13" i="2"/>
  <c r="AH13" i="2"/>
  <c r="AI13" i="2"/>
  <c r="AJ13" i="2"/>
  <c r="AK13" i="2"/>
  <c r="BP13" i="2"/>
  <c r="BQ13" i="2"/>
  <c r="BR13" i="2"/>
  <c r="BS13" i="2"/>
  <c r="BT13" i="2"/>
  <c r="BU13" i="2"/>
  <c r="CZ13" i="2"/>
  <c r="DA13" i="2"/>
  <c r="DB13" i="2"/>
  <c r="DC13" i="2"/>
  <c r="DD13" i="2"/>
  <c r="DE13" i="2"/>
  <c r="O14" i="2"/>
  <c r="P14" i="2"/>
  <c r="Q14" i="2"/>
  <c r="R14" i="2"/>
  <c r="S14" i="2"/>
  <c r="AF14" i="2"/>
  <c r="AG14" i="2"/>
  <c r="AH14" i="2"/>
  <c r="AI14" i="2"/>
  <c r="AJ14" i="2"/>
  <c r="AK14" i="2"/>
  <c r="BP14" i="2"/>
  <c r="BQ14" i="2"/>
  <c r="BR14" i="2"/>
  <c r="BS14" i="2"/>
  <c r="BT14" i="2"/>
  <c r="BU14" i="2"/>
  <c r="CZ14" i="2"/>
  <c r="DA14" i="2"/>
  <c r="DB14" i="2"/>
  <c r="DC14" i="2"/>
  <c r="DD14" i="2"/>
  <c r="DE14" i="2"/>
  <c r="O15" i="2"/>
  <c r="P15" i="2"/>
  <c r="Q15" i="2"/>
  <c r="R15" i="2"/>
  <c r="S15" i="2"/>
  <c r="AF15" i="2"/>
  <c r="AG15" i="2"/>
  <c r="AH15" i="2"/>
  <c r="AI15" i="2"/>
  <c r="AJ15" i="2"/>
  <c r="AK15" i="2"/>
  <c r="BP15" i="2"/>
  <c r="BQ15" i="2"/>
  <c r="BR15" i="2"/>
  <c r="BS15" i="2"/>
  <c r="BT15" i="2"/>
  <c r="BU15" i="2"/>
  <c r="CZ15" i="2"/>
  <c r="DA15" i="2"/>
  <c r="DB15" i="2"/>
  <c r="DC15" i="2"/>
  <c r="DD15" i="2"/>
  <c r="DE15" i="2"/>
  <c r="O16" i="2"/>
  <c r="P16" i="2"/>
  <c r="Q16" i="2"/>
  <c r="R16" i="2"/>
  <c r="S16" i="2"/>
  <c r="AF16" i="2"/>
  <c r="AG16" i="2"/>
  <c r="AH16" i="2"/>
  <c r="AI16" i="2"/>
  <c r="AJ16" i="2"/>
  <c r="AK16" i="2"/>
  <c r="BP16" i="2"/>
  <c r="BQ16" i="2"/>
  <c r="BR16" i="2"/>
  <c r="BS16" i="2"/>
  <c r="BT16" i="2"/>
  <c r="BU16" i="2"/>
  <c r="CZ16" i="2"/>
  <c r="DA16" i="2"/>
  <c r="DB16" i="2"/>
  <c r="DC16" i="2"/>
  <c r="DD16" i="2"/>
  <c r="DE16" i="2"/>
  <c r="O17" i="2"/>
  <c r="P17" i="2"/>
  <c r="Q17" i="2"/>
  <c r="R17" i="2"/>
  <c r="S17" i="2"/>
  <c r="AF17" i="2"/>
  <c r="AG17" i="2"/>
  <c r="AH17" i="2"/>
  <c r="AI17" i="2"/>
  <c r="AJ17" i="2"/>
  <c r="AK17" i="2"/>
  <c r="BP17" i="2"/>
  <c r="BQ17" i="2"/>
  <c r="BR17" i="2"/>
  <c r="BS17" i="2"/>
  <c r="BT17" i="2"/>
  <c r="BU17" i="2"/>
  <c r="CZ17" i="2"/>
  <c r="DA17" i="2"/>
  <c r="DB17" i="2"/>
  <c r="DC17" i="2"/>
  <c r="DD17" i="2"/>
  <c r="DE17" i="2"/>
  <c r="O18" i="2"/>
  <c r="P18" i="2"/>
  <c r="Q18" i="2"/>
  <c r="R18" i="2"/>
  <c r="S18" i="2"/>
  <c r="AF18" i="2"/>
  <c r="AG18" i="2"/>
  <c r="AH18" i="2"/>
  <c r="AI18" i="2"/>
  <c r="AJ18" i="2"/>
  <c r="AK18" i="2"/>
  <c r="BP18" i="2"/>
  <c r="BQ18" i="2"/>
  <c r="BR18" i="2"/>
  <c r="BS18" i="2"/>
  <c r="BT18" i="2"/>
  <c r="BU18" i="2"/>
  <c r="CZ18" i="2"/>
  <c r="DA18" i="2"/>
  <c r="DB18" i="2"/>
  <c r="DC18" i="2"/>
  <c r="DD18" i="2"/>
  <c r="DE18" i="2"/>
  <c r="O19" i="2"/>
  <c r="P19" i="2"/>
  <c r="Q19" i="2"/>
  <c r="R19" i="2"/>
  <c r="S19" i="2"/>
  <c r="AF19" i="2"/>
  <c r="AG19" i="2"/>
  <c r="AH19" i="2"/>
  <c r="AI19" i="2"/>
  <c r="AJ19" i="2"/>
  <c r="AK19" i="2"/>
  <c r="BP19" i="2"/>
  <c r="BQ19" i="2"/>
  <c r="BR19" i="2"/>
  <c r="BS19" i="2"/>
  <c r="BT19" i="2"/>
  <c r="BU19" i="2"/>
  <c r="CZ19" i="2"/>
  <c r="DA19" i="2"/>
  <c r="DB19" i="2"/>
  <c r="DC19" i="2"/>
  <c r="DD19" i="2"/>
  <c r="DE19" i="2"/>
  <c r="O20" i="2"/>
  <c r="P20" i="2"/>
  <c r="Q20" i="2"/>
  <c r="R20" i="2"/>
  <c r="S20" i="2"/>
  <c r="AF20" i="2"/>
  <c r="AG20" i="2"/>
  <c r="AH20" i="2"/>
  <c r="AI20" i="2"/>
  <c r="AJ20" i="2"/>
  <c r="AK20" i="2"/>
  <c r="BP20" i="2"/>
  <c r="BQ20" i="2"/>
  <c r="BR20" i="2"/>
  <c r="BS20" i="2"/>
  <c r="BT20" i="2"/>
  <c r="BU20" i="2"/>
  <c r="CZ20" i="2"/>
  <c r="DA20" i="2"/>
  <c r="DB20" i="2"/>
  <c r="DC20" i="2"/>
  <c r="DD20" i="2"/>
  <c r="DE20" i="2"/>
  <c r="O21" i="2"/>
  <c r="P21" i="2"/>
  <c r="Q21" i="2"/>
  <c r="R21" i="2"/>
  <c r="S21" i="2"/>
  <c r="AF21" i="2"/>
  <c r="AG21" i="2"/>
  <c r="AH21" i="2"/>
  <c r="AI21" i="2"/>
  <c r="AJ21" i="2"/>
  <c r="AK21" i="2"/>
  <c r="BP21" i="2"/>
  <c r="BQ21" i="2"/>
  <c r="BR21" i="2"/>
  <c r="BS21" i="2"/>
  <c r="BT21" i="2"/>
  <c r="BU21" i="2"/>
  <c r="CZ21" i="2"/>
  <c r="DA21" i="2"/>
  <c r="DB21" i="2"/>
  <c r="DC21" i="2"/>
  <c r="DD21" i="2"/>
  <c r="DE21" i="2"/>
  <c r="O22" i="2"/>
  <c r="P22" i="2"/>
  <c r="Q22" i="2"/>
  <c r="R22" i="2"/>
  <c r="S22" i="2"/>
  <c r="AF22" i="2"/>
  <c r="AG22" i="2"/>
  <c r="AH22" i="2"/>
  <c r="AI22" i="2"/>
  <c r="AJ22" i="2"/>
  <c r="AK22" i="2"/>
  <c r="BP22" i="2"/>
  <c r="BQ22" i="2"/>
  <c r="BR22" i="2"/>
  <c r="BS22" i="2"/>
  <c r="BT22" i="2"/>
  <c r="BU22" i="2"/>
  <c r="CZ22" i="2"/>
  <c r="DA22" i="2"/>
  <c r="DB22" i="2"/>
  <c r="DC22" i="2"/>
  <c r="DD22" i="2"/>
  <c r="DE22" i="2"/>
  <c r="O23" i="2"/>
  <c r="P23" i="2"/>
  <c r="Q23" i="2"/>
  <c r="R23" i="2"/>
  <c r="S23" i="2"/>
  <c r="AF23" i="2"/>
  <c r="AL23" i="2" s="1"/>
  <c r="AX23" i="2" s="1"/>
  <c r="CB23" i="2" s="1"/>
  <c r="AG23" i="2"/>
  <c r="AH23" i="2"/>
  <c r="AI23" i="2"/>
  <c r="AJ23" i="2"/>
  <c r="AK23" i="2"/>
  <c r="BP23" i="2"/>
  <c r="BQ23" i="2"/>
  <c r="BR23" i="2"/>
  <c r="BS23" i="2"/>
  <c r="BT23" i="2"/>
  <c r="BU23" i="2"/>
  <c r="CZ23" i="2"/>
  <c r="DA23" i="2"/>
  <c r="DB23" i="2"/>
  <c r="DC23" i="2"/>
  <c r="DD23" i="2"/>
  <c r="DE23" i="2"/>
  <c r="O24" i="2"/>
  <c r="P24" i="2"/>
  <c r="Q24" i="2"/>
  <c r="R24" i="2"/>
  <c r="S24" i="2"/>
  <c r="AF24" i="2"/>
  <c r="AG24" i="2"/>
  <c r="AH24" i="2"/>
  <c r="AI24" i="2"/>
  <c r="AJ24" i="2"/>
  <c r="AK24" i="2"/>
  <c r="BP24" i="2"/>
  <c r="BQ24" i="2"/>
  <c r="BR24" i="2"/>
  <c r="BS24" i="2"/>
  <c r="BT24" i="2"/>
  <c r="BU24" i="2"/>
  <c r="CZ24" i="2"/>
  <c r="DA24" i="2"/>
  <c r="DB24" i="2"/>
  <c r="DC24" i="2"/>
  <c r="DD24" i="2"/>
  <c r="DE24" i="2"/>
  <c r="O25" i="2"/>
  <c r="P25" i="2"/>
  <c r="Q25" i="2"/>
  <c r="R25" i="2"/>
  <c r="S25" i="2"/>
  <c r="AF25" i="2"/>
  <c r="AG25" i="2"/>
  <c r="AH25" i="2"/>
  <c r="AI25" i="2"/>
  <c r="AJ25" i="2"/>
  <c r="AK25" i="2"/>
  <c r="BP25" i="2"/>
  <c r="BQ25" i="2"/>
  <c r="BR25" i="2"/>
  <c r="BS25" i="2"/>
  <c r="BT25" i="2"/>
  <c r="BU25" i="2"/>
  <c r="CZ25" i="2"/>
  <c r="DA25" i="2"/>
  <c r="DB25" i="2"/>
  <c r="DC25" i="2"/>
  <c r="DD25" i="2"/>
  <c r="DE25" i="2"/>
  <c r="O26" i="2"/>
  <c r="P26" i="2"/>
  <c r="Q26" i="2"/>
  <c r="R26" i="2"/>
  <c r="S26" i="2"/>
  <c r="AF26" i="2"/>
  <c r="AG26" i="2"/>
  <c r="AH26" i="2"/>
  <c r="AI26" i="2"/>
  <c r="AJ26" i="2"/>
  <c r="AK26" i="2"/>
  <c r="BP26" i="2"/>
  <c r="BQ26" i="2"/>
  <c r="BR26" i="2"/>
  <c r="BS26" i="2"/>
  <c r="BT26" i="2"/>
  <c r="BU26" i="2"/>
  <c r="CZ26" i="2"/>
  <c r="DA26" i="2"/>
  <c r="DB26" i="2"/>
  <c r="DC26" i="2"/>
  <c r="DD26" i="2"/>
  <c r="DE26" i="2"/>
  <c r="O27" i="2"/>
  <c r="P27" i="2"/>
  <c r="Q27" i="2"/>
  <c r="R27" i="2"/>
  <c r="S27" i="2"/>
  <c r="AF27" i="2"/>
  <c r="AG27" i="2"/>
  <c r="AH27" i="2"/>
  <c r="AI27" i="2"/>
  <c r="AJ27" i="2"/>
  <c r="AK27" i="2"/>
  <c r="BP27" i="2"/>
  <c r="BQ27" i="2"/>
  <c r="BR27" i="2"/>
  <c r="BS27" i="2"/>
  <c r="BT27" i="2"/>
  <c r="BU27" i="2"/>
  <c r="CZ27" i="2"/>
  <c r="DA27" i="2"/>
  <c r="DB27" i="2"/>
  <c r="DC27" i="2"/>
  <c r="DD27" i="2"/>
  <c r="DE27" i="2"/>
  <c r="O28" i="2"/>
  <c r="P28" i="2"/>
  <c r="Q28" i="2"/>
  <c r="R28" i="2"/>
  <c r="S28" i="2"/>
  <c r="AF28" i="2"/>
  <c r="AG28" i="2"/>
  <c r="AH28" i="2"/>
  <c r="AI28" i="2"/>
  <c r="AJ28" i="2"/>
  <c r="AK28" i="2"/>
  <c r="BP28" i="2"/>
  <c r="BQ28" i="2"/>
  <c r="BR28" i="2"/>
  <c r="BS28" i="2"/>
  <c r="BT28" i="2"/>
  <c r="BU28" i="2"/>
  <c r="CZ28" i="2"/>
  <c r="DA28" i="2"/>
  <c r="DB28" i="2"/>
  <c r="DC28" i="2"/>
  <c r="DD28" i="2"/>
  <c r="DE28" i="2"/>
  <c r="O29" i="2"/>
  <c r="P29" i="2"/>
  <c r="Q29" i="2"/>
  <c r="R29" i="2"/>
  <c r="S29" i="2"/>
  <c r="AF29" i="2"/>
  <c r="AG29" i="2"/>
  <c r="AH29" i="2"/>
  <c r="AI29" i="2"/>
  <c r="AJ29" i="2"/>
  <c r="AK29" i="2"/>
  <c r="BP29" i="2"/>
  <c r="BQ29" i="2"/>
  <c r="BR29" i="2"/>
  <c r="BS29" i="2"/>
  <c r="BT29" i="2"/>
  <c r="BU29" i="2"/>
  <c r="CZ29" i="2"/>
  <c r="DA29" i="2"/>
  <c r="DB29" i="2"/>
  <c r="DC29" i="2"/>
  <c r="DD29" i="2"/>
  <c r="DE29" i="2"/>
  <c r="O30" i="2"/>
  <c r="P30" i="2"/>
  <c r="Q30" i="2"/>
  <c r="R30" i="2"/>
  <c r="S30" i="2"/>
  <c r="AF30" i="2"/>
  <c r="AL30" i="2" s="1"/>
  <c r="AX30" i="2" s="1"/>
  <c r="CB30" i="2" s="1"/>
  <c r="AG30" i="2"/>
  <c r="AH30" i="2"/>
  <c r="AI30" i="2"/>
  <c r="AJ30" i="2"/>
  <c r="AK30" i="2"/>
  <c r="BP30" i="2"/>
  <c r="BQ30" i="2"/>
  <c r="BR30" i="2"/>
  <c r="BS30" i="2"/>
  <c r="BT30" i="2"/>
  <c r="BU30" i="2"/>
  <c r="CZ30" i="2"/>
  <c r="DA30" i="2"/>
  <c r="DB30" i="2"/>
  <c r="DC30" i="2"/>
  <c r="DD30" i="2"/>
  <c r="DE30" i="2"/>
  <c r="O31" i="2"/>
  <c r="P31" i="2"/>
  <c r="Q31" i="2"/>
  <c r="R31" i="2"/>
  <c r="S31" i="2"/>
  <c r="AF31" i="2"/>
  <c r="AL31" i="2" s="1"/>
  <c r="AX31" i="2" s="1"/>
  <c r="CB31" i="2" s="1"/>
  <c r="AG31" i="2"/>
  <c r="AH31" i="2"/>
  <c r="AI31" i="2"/>
  <c r="AJ31" i="2"/>
  <c r="AK31" i="2"/>
  <c r="BP31" i="2"/>
  <c r="BQ31" i="2"/>
  <c r="BR31" i="2"/>
  <c r="BS31" i="2"/>
  <c r="BT31" i="2"/>
  <c r="BU31" i="2"/>
  <c r="CZ31" i="2"/>
  <c r="DA31" i="2"/>
  <c r="DB31" i="2"/>
  <c r="DC31" i="2"/>
  <c r="DD31" i="2"/>
  <c r="DE31" i="2"/>
  <c r="O32" i="2"/>
  <c r="P32" i="2"/>
  <c r="Q32" i="2"/>
  <c r="R32" i="2"/>
  <c r="S32" i="2"/>
  <c r="AF32" i="2"/>
  <c r="AG32" i="2"/>
  <c r="AH32" i="2"/>
  <c r="AI32" i="2"/>
  <c r="AJ32" i="2"/>
  <c r="AK32" i="2"/>
  <c r="BP32" i="2"/>
  <c r="BQ32" i="2"/>
  <c r="BR32" i="2"/>
  <c r="BS32" i="2"/>
  <c r="BT32" i="2"/>
  <c r="BU32" i="2"/>
  <c r="CZ32" i="2"/>
  <c r="DA32" i="2"/>
  <c r="DB32" i="2"/>
  <c r="DC32" i="2"/>
  <c r="DD32" i="2"/>
  <c r="DE32" i="2"/>
  <c r="O33" i="2"/>
  <c r="P33" i="2"/>
  <c r="Q33" i="2"/>
  <c r="R33" i="2"/>
  <c r="S33" i="2"/>
  <c r="AF33" i="2"/>
  <c r="AG33" i="2"/>
  <c r="AH33" i="2"/>
  <c r="AI33" i="2"/>
  <c r="AJ33" i="2"/>
  <c r="AK33" i="2"/>
  <c r="BP33" i="2"/>
  <c r="BQ33" i="2"/>
  <c r="BR33" i="2"/>
  <c r="BS33" i="2"/>
  <c r="BT33" i="2"/>
  <c r="BU33" i="2"/>
  <c r="CZ33" i="2"/>
  <c r="DA33" i="2"/>
  <c r="DB33" i="2"/>
  <c r="DC33" i="2"/>
  <c r="DD33" i="2"/>
  <c r="DE33" i="2"/>
  <c r="O34" i="2"/>
  <c r="P34" i="2"/>
  <c r="Q34" i="2"/>
  <c r="R34" i="2"/>
  <c r="S34" i="2"/>
  <c r="AF34" i="2"/>
  <c r="AG34" i="2"/>
  <c r="AH34" i="2"/>
  <c r="AI34" i="2"/>
  <c r="AJ34" i="2"/>
  <c r="AK34" i="2"/>
  <c r="BP34" i="2"/>
  <c r="BQ34" i="2"/>
  <c r="BR34" i="2"/>
  <c r="BS34" i="2"/>
  <c r="BT34" i="2"/>
  <c r="BU34" i="2"/>
  <c r="CZ34" i="2"/>
  <c r="DA34" i="2"/>
  <c r="DB34" i="2"/>
  <c r="DC34" i="2"/>
  <c r="DD34" i="2"/>
  <c r="DE34" i="2"/>
  <c r="O35" i="2"/>
  <c r="P35" i="2"/>
  <c r="Q35" i="2"/>
  <c r="R35" i="2"/>
  <c r="S35" i="2"/>
  <c r="AF35" i="2"/>
  <c r="AG35" i="2"/>
  <c r="AH35" i="2"/>
  <c r="AI35" i="2"/>
  <c r="AJ35" i="2"/>
  <c r="AK35" i="2"/>
  <c r="BP35" i="2"/>
  <c r="BQ35" i="2"/>
  <c r="BR35" i="2"/>
  <c r="BS35" i="2"/>
  <c r="BT35" i="2"/>
  <c r="BU35" i="2"/>
  <c r="CZ35" i="2"/>
  <c r="DA35" i="2"/>
  <c r="DB35" i="2"/>
  <c r="DC35" i="2"/>
  <c r="DD35" i="2"/>
  <c r="DE35" i="2"/>
  <c r="O36" i="2"/>
  <c r="P36" i="2"/>
  <c r="Q36" i="2"/>
  <c r="R36" i="2"/>
  <c r="S36" i="2"/>
  <c r="AF36" i="2"/>
  <c r="AG36" i="2"/>
  <c r="AH36" i="2"/>
  <c r="AI36" i="2"/>
  <c r="AJ36" i="2"/>
  <c r="AK36" i="2"/>
  <c r="BP36" i="2"/>
  <c r="BQ36" i="2"/>
  <c r="BR36" i="2"/>
  <c r="BS36" i="2"/>
  <c r="BT36" i="2"/>
  <c r="BU36" i="2"/>
  <c r="CZ36" i="2"/>
  <c r="DA36" i="2"/>
  <c r="DB36" i="2"/>
  <c r="DC36" i="2"/>
  <c r="DD36" i="2"/>
  <c r="DE36" i="2"/>
  <c r="O37" i="2"/>
  <c r="P37" i="2"/>
  <c r="Q37" i="2"/>
  <c r="R37" i="2"/>
  <c r="S37" i="2"/>
  <c r="AF37" i="2"/>
  <c r="AG37" i="2"/>
  <c r="AH37" i="2"/>
  <c r="AI37" i="2"/>
  <c r="AJ37" i="2"/>
  <c r="AK37" i="2"/>
  <c r="BP37" i="2"/>
  <c r="BQ37" i="2"/>
  <c r="BR37" i="2"/>
  <c r="BS37" i="2"/>
  <c r="BT37" i="2"/>
  <c r="BU37" i="2"/>
  <c r="CZ37" i="2"/>
  <c r="DA37" i="2"/>
  <c r="DB37" i="2"/>
  <c r="DC37" i="2"/>
  <c r="DD37" i="2"/>
  <c r="DE37" i="2"/>
  <c r="O38" i="2"/>
  <c r="P38" i="2"/>
  <c r="Q38" i="2"/>
  <c r="R38" i="2"/>
  <c r="S38" i="2"/>
  <c r="AF38" i="2"/>
  <c r="AL38" i="2" s="1"/>
  <c r="AX38" i="2" s="1"/>
  <c r="CB38" i="2" s="1"/>
  <c r="AG38" i="2"/>
  <c r="AH38" i="2"/>
  <c r="AI38" i="2"/>
  <c r="AJ38" i="2"/>
  <c r="AK38" i="2"/>
  <c r="BP38" i="2"/>
  <c r="BQ38" i="2"/>
  <c r="BR38" i="2"/>
  <c r="BS38" i="2"/>
  <c r="BT38" i="2"/>
  <c r="BU38" i="2"/>
  <c r="CZ38" i="2"/>
  <c r="DA38" i="2"/>
  <c r="DB38" i="2"/>
  <c r="DC38" i="2"/>
  <c r="DD38" i="2"/>
  <c r="DE38" i="2"/>
  <c r="O39" i="2"/>
  <c r="P39" i="2"/>
  <c r="Q39" i="2"/>
  <c r="R39" i="2"/>
  <c r="S39" i="2"/>
  <c r="AF39" i="2"/>
  <c r="AL39" i="2" s="1"/>
  <c r="AX39" i="2" s="1"/>
  <c r="CB39" i="2" s="1"/>
  <c r="AG39" i="2"/>
  <c r="AH39" i="2"/>
  <c r="AI39" i="2"/>
  <c r="AJ39" i="2"/>
  <c r="AK39" i="2"/>
  <c r="BP39" i="2"/>
  <c r="BQ39" i="2"/>
  <c r="BR39" i="2"/>
  <c r="BS39" i="2"/>
  <c r="BT39" i="2"/>
  <c r="BU39" i="2"/>
  <c r="CZ39" i="2"/>
  <c r="DA39" i="2"/>
  <c r="DB39" i="2"/>
  <c r="DC39" i="2"/>
  <c r="DD39" i="2"/>
  <c r="DE39" i="2"/>
  <c r="O40" i="2"/>
  <c r="P40" i="2"/>
  <c r="Q40" i="2"/>
  <c r="R40" i="2"/>
  <c r="S40" i="2"/>
  <c r="AF40" i="2"/>
  <c r="AG40" i="2"/>
  <c r="AH40" i="2"/>
  <c r="AI40" i="2"/>
  <c r="AJ40" i="2"/>
  <c r="AK40" i="2"/>
  <c r="BP40" i="2"/>
  <c r="BQ40" i="2"/>
  <c r="BR40" i="2"/>
  <c r="BS40" i="2"/>
  <c r="BT40" i="2"/>
  <c r="BU40" i="2"/>
  <c r="CZ40" i="2"/>
  <c r="DA40" i="2"/>
  <c r="DB40" i="2"/>
  <c r="DC40" i="2"/>
  <c r="DD40" i="2"/>
  <c r="DE40" i="2"/>
  <c r="O41" i="2"/>
  <c r="P41" i="2"/>
  <c r="Q41" i="2"/>
  <c r="R41" i="2"/>
  <c r="S41" i="2"/>
  <c r="AF41" i="2"/>
  <c r="AG41" i="2"/>
  <c r="AH41" i="2"/>
  <c r="AI41" i="2"/>
  <c r="AJ41" i="2"/>
  <c r="AK41" i="2"/>
  <c r="BP41" i="2"/>
  <c r="BQ41" i="2"/>
  <c r="BR41" i="2"/>
  <c r="BS41" i="2"/>
  <c r="BT41" i="2"/>
  <c r="BU41" i="2"/>
  <c r="CZ41" i="2"/>
  <c r="DA41" i="2"/>
  <c r="DB41" i="2"/>
  <c r="DC41" i="2"/>
  <c r="DD41" i="2"/>
  <c r="DE41" i="2"/>
  <c r="O42" i="2"/>
  <c r="P42" i="2"/>
  <c r="Q42" i="2"/>
  <c r="R42" i="2"/>
  <c r="S42" i="2"/>
  <c r="AF42" i="2"/>
  <c r="AG42" i="2"/>
  <c r="AH42" i="2"/>
  <c r="AI42" i="2"/>
  <c r="AJ42" i="2"/>
  <c r="AK42" i="2"/>
  <c r="BP42" i="2"/>
  <c r="BQ42" i="2"/>
  <c r="BR42" i="2"/>
  <c r="BS42" i="2"/>
  <c r="BT42" i="2"/>
  <c r="BU42" i="2"/>
  <c r="CZ42" i="2"/>
  <c r="DA42" i="2"/>
  <c r="DB42" i="2"/>
  <c r="DC42" i="2"/>
  <c r="DD42" i="2"/>
  <c r="DE42" i="2"/>
  <c r="O43" i="2"/>
  <c r="P43" i="2"/>
  <c r="Q43" i="2"/>
  <c r="R43" i="2"/>
  <c r="S43" i="2"/>
  <c r="AF43" i="2"/>
  <c r="AG43" i="2"/>
  <c r="AH43" i="2"/>
  <c r="AI43" i="2"/>
  <c r="AJ43" i="2"/>
  <c r="AK43" i="2"/>
  <c r="BP43" i="2"/>
  <c r="BQ43" i="2"/>
  <c r="BR43" i="2"/>
  <c r="BS43" i="2"/>
  <c r="BT43" i="2"/>
  <c r="BU43" i="2"/>
  <c r="CZ43" i="2"/>
  <c r="DA43" i="2"/>
  <c r="DB43" i="2"/>
  <c r="DC43" i="2"/>
  <c r="DD43" i="2"/>
  <c r="DE43" i="2"/>
  <c r="O44" i="2"/>
  <c r="P44" i="2"/>
  <c r="Q44" i="2"/>
  <c r="R44" i="2"/>
  <c r="S44" i="2"/>
  <c r="AF44" i="2"/>
  <c r="AG44" i="2"/>
  <c r="AH44" i="2"/>
  <c r="AI44" i="2"/>
  <c r="AJ44" i="2"/>
  <c r="AK44" i="2"/>
  <c r="BP44" i="2"/>
  <c r="BQ44" i="2"/>
  <c r="BR44" i="2"/>
  <c r="BS44" i="2"/>
  <c r="BT44" i="2"/>
  <c r="BU44" i="2"/>
  <c r="CZ44" i="2"/>
  <c r="DA44" i="2"/>
  <c r="DB44" i="2"/>
  <c r="DC44" i="2"/>
  <c r="DD44" i="2"/>
  <c r="DE44" i="2"/>
  <c r="B45" i="2"/>
  <c r="C45" i="2"/>
  <c r="D45" i="2"/>
  <c r="E45" i="2"/>
  <c r="F45" i="2"/>
  <c r="G45" i="2"/>
  <c r="H45" i="2"/>
  <c r="I45" i="2"/>
  <c r="J45" i="2"/>
  <c r="K45" i="2"/>
  <c r="L45" i="2"/>
  <c r="M45" i="2"/>
  <c r="T45" i="2"/>
  <c r="U45" i="2"/>
  <c r="V45" i="2"/>
  <c r="W45" i="2"/>
  <c r="X45" i="2"/>
  <c r="Y45" i="2"/>
  <c r="Z45" i="2"/>
  <c r="AA45" i="2"/>
  <c r="AB45" i="2"/>
  <c r="AC45" i="2"/>
  <c r="AD45" i="2"/>
  <c r="AE45" i="2"/>
  <c r="AR45" i="2"/>
  <c r="AS45" i="2"/>
  <c r="AT45" i="2"/>
  <c r="AU45" i="2"/>
  <c r="AV45" i="2"/>
  <c r="AW45" i="2"/>
  <c r="BV45" i="2"/>
  <c r="BW45" i="2"/>
  <c r="BX45" i="2"/>
  <c r="BY45" i="2"/>
  <c r="BZ45" i="2"/>
  <c r="CA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DL45" i="2"/>
  <c r="DM45" i="2"/>
  <c r="DN45" i="2"/>
  <c r="DO45" i="2"/>
  <c r="DP45" i="2"/>
  <c r="N4" i="3"/>
  <c r="O4" i="3"/>
  <c r="P4" i="3"/>
  <c r="Q4" i="3"/>
  <c r="R4" i="3"/>
  <c r="S4" i="3"/>
  <c r="AF4" i="3"/>
  <c r="AG4" i="3"/>
  <c r="AH4" i="3"/>
  <c r="AI4" i="3"/>
  <c r="AJ4" i="3"/>
  <c r="AK4" i="3"/>
  <c r="BP4" i="3"/>
  <c r="BQ4" i="3"/>
  <c r="BR4" i="3"/>
  <c r="BS4" i="3"/>
  <c r="BT4" i="3"/>
  <c r="BU4" i="3"/>
  <c r="DA4" i="3"/>
  <c r="DB4" i="3"/>
  <c r="DC4" i="3"/>
  <c r="DD4" i="3"/>
  <c r="DE4" i="3"/>
  <c r="N5" i="3"/>
  <c r="O5" i="3"/>
  <c r="P5" i="3"/>
  <c r="Q5" i="3"/>
  <c r="R5" i="3"/>
  <c r="S5" i="3"/>
  <c r="AF5" i="3"/>
  <c r="AG5" i="3"/>
  <c r="AH5" i="3"/>
  <c r="AI5" i="3"/>
  <c r="AJ5" i="3"/>
  <c r="AK5" i="3"/>
  <c r="BP5" i="3"/>
  <c r="BQ5" i="3"/>
  <c r="BR5" i="3"/>
  <c r="BS5" i="3"/>
  <c r="BT5" i="3"/>
  <c r="BU5" i="3"/>
  <c r="CZ5" i="3"/>
  <c r="DA5" i="3"/>
  <c r="DB5" i="3"/>
  <c r="DC5" i="3"/>
  <c r="DD5" i="3"/>
  <c r="DE5" i="3"/>
  <c r="N6" i="3"/>
  <c r="O6" i="3"/>
  <c r="P6" i="3"/>
  <c r="Q6" i="3"/>
  <c r="R6" i="3"/>
  <c r="S6" i="3"/>
  <c r="AF6" i="3"/>
  <c r="AG6" i="3"/>
  <c r="AH6" i="3"/>
  <c r="AI6" i="3"/>
  <c r="AJ6" i="3"/>
  <c r="AK6" i="3"/>
  <c r="BP6" i="3"/>
  <c r="BQ6" i="3"/>
  <c r="BR6" i="3"/>
  <c r="BS6" i="3"/>
  <c r="BT6" i="3"/>
  <c r="BU6" i="3"/>
  <c r="CZ6" i="3"/>
  <c r="DA6" i="3"/>
  <c r="DB6" i="3"/>
  <c r="DC6" i="3"/>
  <c r="DD6" i="3"/>
  <c r="DE6" i="3"/>
  <c r="N7" i="3"/>
  <c r="O7" i="3"/>
  <c r="P7" i="3"/>
  <c r="Q7" i="3"/>
  <c r="R7" i="3"/>
  <c r="S7" i="3"/>
  <c r="AF7" i="3"/>
  <c r="AG7" i="3"/>
  <c r="AH7" i="3"/>
  <c r="AI7" i="3"/>
  <c r="AJ7" i="3"/>
  <c r="AK7" i="3"/>
  <c r="BP7" i="3"/>
  <c r="BQ7" i="3"/>
  <c r="BR7" i="3"/>
  <c r="BS7" i="3"/>
  <c r="BT7" i="3"/>
  <c r="BU7" i="3"/>
  <c r="CZ7" i="3"/>
  <c r="DA7" i="3"/>
  <c r="DB7" i="3"/>
  <c r="DC7" i="3"/>
  <c r="DD7" i="3"/>
  <c r="DE7" i="3"/>
  <c r="N8" i="3"/>
  <c r="O8" i="3"/>
  <c r="P8" i="3"/>
  <c r="Q8" i="3"/>
  <c r="R8" i="3"/>
  <c r="S8" i="3"/>
  <c r="AF8" i="3"/>
  <c r="AG8" i="3"/>
  <c r="AH8" i="3"/>
  <c r="AI8" i="3"/>
  <c r="AJ8" i="3"/>
  <c r="AK8" i="3"/>
  <c r="BP8" i="3"/>
  <c r="BQ8" i="3"/>
  <c r="BR8" i="3"/>
  <c r="BS8" i="3"/>
  <c r="BT8" i="3"/>
  <c r="BU8" i="3"/>
  <c r="CZ8" i="3"/>
  <c r="DA8" i="3"/>
  <c r="DB8" i="3"/>
  <c r="DC8" i="3"/>
  <c r="DD8" i="3"/>
  <c r="DE8" i="3"/>
  <c r="N9" i="3"/>
  <c r="O9" i="3"/>
  <c r="P9" i="3"/>
  <c r="Q9" i="3"/>
  <c r="R9" i="3"/>
  <c r="S9" i="3"/>
  <c r="AF9" i="3"/>
  <c r="AG9" i="3"/>
  <c r="AH9" i="3"/>
  <c r="AI9" i="3"/>
  <c r="AJ9" i="3"/>
  <c r="AK9" i="3"/>
  <c r="BP9" i="3"/>
  <c r="BQ9" i="3"/>
  <c r="BR9" i="3"/>
  <c r="BS9" i="3"/>
  <c r="BT9" i="3"/>
  <c r="BU9" i="3"/>
  <c r="CZ9" i="3"/>
  <c r="DA9" i="3"/>
  <c r="DB9" i="3"/>
  <c r="DC9" i="3"/>
  <c r="DD9" i="3"/>
  <c r="DE9" i="3"/>
  <c r="N10" i="3"/>
  <c r="O10" i="3"/>
  <c r="P10" i="3"/>
  <c r="Q10" i="3"/>
  <c r="R10" i="3"/>
  <c r="S10" i="3"/>
  <c r="AF10" i="3"/>
  <c r="AG10" i="3"/>
  <c r="AH10" i="3"/>
  <c r="AI10" i="3"/>
  <c r="AJ10" i="3"/>
  <c r="AK10" i="3"/>
  <c r="BP10" i="3"/>
  <c r="BQ10" i="3"/>
  <c r="BR10" i="3"/>
  <c r="BS10" i="3"/>
  <c r="BT10" i="3"/>
  <c r="BU10" i="3"/>
  <c r="CZ10" i="3"/>
  <c r="DA10" i="3"/>
  <c r="DB10" i="3"/>
  <c r="DC10" i="3"/>
  <c r="DD10" i="3"/>
  <c r="DE10" i="3"/>
  <c r="N11" i="3"/>
  <c r="O11" i="3"/>
  <c r="P11" i="3"/>
  <c r="Q11" i="3"/>
  <c r="R11" i="3"/>
  <c r="S11" i="3"/>
  <c r="AF11" i="3"/>
  <c r="AG11" i="3"/>
  <c r="AH11" i="3"/>
  <c r="AI11" i="3"/>
  <c r="AJ11" i="3"/>
  <c r="AK11" i="3"/>
  <c r="BP11" i="3"/>
  <c r="BQ11" i="3"/>
  <c r="BR11" i="3"/>
  <c r="BS11" i="3"/>
  <c r="BT11" i="3"/>
  <c r="BU11" i="3"/>
  <c r="CZ11" i="3"/>
  <c r="DA11" i="3"/>
  <c r="DB11" i="3"/>
  <c r="DC11" i="3"/>
  <c r="DD11" i="3"/>
  <c r="DE11" i="3"/>
  <c r="N12" i="3"/>
  <c r="O12" i="3"/>
  <c r="P12" i="3"/>
  <c r="Q12" i="3"/>
  <c r="R12" i="3"/>
  <c r="S12" i="3"/>
  <c r="AF12" i="3"/>
  <c r="AG12" i="3"/>
  <c r="AH12" i="3"/>
  <c r="AI12" i="3"/>
  <c r="AJ12" i="3"/>
  <c r="AK12" i="3"/>
  <c r="BP12" i="3"/>
  <c r="BQ12" i="3"/>
  <c r="BR12" i="3"/>
  <c r="BS12" i="3"/>
  <c r="BT12" i="3"/>
  <c r="BU12" i="3"/>
  <c r="CZ12" i="3"/>
  <c r="DA12" i="3"/>
  <c r="DB12" i="3"/>
  <c r="DC12" i="3"/>
  <c r="DD12" i="3"/>
  <c r="DE12" i="3"/>
  <c r="N13" i="3"/>
  <c r="O13" i="3"/>
  <c r="P13" i="3"/>
  <c r="Q13" i="3"/>
  <c r="R13" i="3"/>
  <c r="S13" i="3"/>
  <c r="AF13" i="3"/>
  <c r="AG13" i="3"/>
  <c r="AH13" i="3"/>
  <c r="AI13" i="3"/>
  <c r="AJ13" i="3"/>
  <c r="AK13" i="3"/>
  <c r="BP13" i="3"/>
  <c r="BQ13" i="3"/>
  <c r="BR13" i="3"/>
  <c r="BS13" i="3"/>
  <c r="BT13" i="3"/>
  <c r="BU13" i="3"/>
  <c r="CZ13" i="3"/>
  <c r="DA13" i="3"/>
  <c r="DB13" i="3"/>
  <c r="DC13" i="3"/>
  <c r="DD13" i="3"/>
  <c r="DE13" i="3"/>
  <c r="N14" i="3"/>
  <c r="O14" i="3"/>
  <c r="P14" i="3"/>
  <c r="Q14" i="3"/>
  <c r="R14" i="3"/>
  <c r="S14" i="3"/>
  <c r="AF14" i="3"/>
  <c r="AG14" i="3"/>
  <c r="AH14" i="3"/>
  <c r="AI14" i="3"/>
  <c r="AJ14" i="3"/>
  <c r="AK14" i="3"/>
  <c r="BP14" i="3"/>
  <c r="BQ14" i="3"/>
  <c r="BR14" i="3"/>
  <c r="BS14" i="3"/>
  <c r="BT14" i="3"/>
  <c r="BU14" i="3"/>
  <c r="CZ14" i="3"/>
  <c r="DA14" i="3"/>
  <c r="DB14" i="3"/>
  <c r="DC14" i="3"/>
  <c r="DD14" i="3"/>
  <c r="DE14" i="3"/>
  <c r="N15" i="3"/>
  <c r="O15" i="3"/>
  <c r="P15" i="3"/>
  <c r="Q15" i="3"/>
  <c r="R15" i="3"/>
  <c r="S15" i="3"/>
  <c r="AF15" i="3"/>
  <c r="AG15" i="3"/>
  <c r="AH15" i="3"/>
  <c r="AI15" i="3"/>
  <c r="AJ15" i="3"/>
  <c r="AK15" i="3"/>
  <c r="BP15" i="3"/>
  <c r="BQ15" i="3"/>
  <c r="BR15" i="3"/>
  <c r="BS15" i="3"/>
  <c r="BT15" i="3"/>
  <c r="BU15" i="3"/>
  <c r="CZ15" i="3"/>
  <c r="DA15" i="3"/>
  <c r="DB15" i="3"/>
  <c r="DC15" i="3"/>
  <c r="DD15" i="3"/>
  <c r="DE15" i="3"/>
  <c r="N16" i="3"/>
  <c r="O16" i="3"/>
  <c r="P16" i="3"/>
  <c r="Q16" i="3"/>
  <c r="R16" i="3"/>
  <c r="S16" i="3"/>
  <c r="AF16" i="3"/>
  <c r="AG16" i="3"/>
  <c r="AH16" i="3"/>
  <c r="AI16" i="3"/>
  <c r="AJ16" i="3"/>
  <c r="AK16" i="3"/>
  <c r="BP16" i="3"/>
  <c r="BQ16" i="3"/>
  <c r="BR16" i="3"/>
  <c r="BS16" i="3"/>
  <c r="BT16" i="3"/>
  <c r="BU16" i="3"/>
  <c r="CZ16" i="3"/>
  <c r="DA16" i="3"/>
  <c r="DB16" i="3"/>
  <c r="DC16" i="3"/>
  <c r="DD16" i="3"/>
  <c r="DE16" i="3"/>
  <c r="N17" i="3"/>
  <c r="O17" i="3"/>
  <c r="P17" i="3"/>
  <c r="Q17" i="3"/>
  <c r="R17" i="3"/>
  <c r="S17" i="3"/>
  <c r="AF17" i="3"/>
  <c r="AG17" i="3"/>
  <c r="AH17" i="3"/>
  <c r="AI17" i="3"/>
  <c r="AJ17" i="3"/>
  <c r="AK17" i="3"/>
  <c r="BP17" i="3"/>
  <c r="BQ17" i="3"/>
  <c r="BR17" i="3"/>
  <c r="BS17" i="3"/>
  <c r="BT17" i="3"/>
  <c r="BU17" i="3"/>
  <c r="CZ17" i="3"/>
  <c r="DA17" i="3"/>
  <c r="DB17" i="3"/>
  <c r="DC17" i="3"/>
  <c r="DD17" i="3"/>
  <c r="DE17" i="3"/>
  <c r="N18" i="3"/>
  <c r="O18" i="3"/>
  <c r="P18" i="3"/>
  <c r="Q18" i="3"/>
  <c r="R18" i="3"/>
  <c r="S18" i="3"/>
  <c r="AF18" i="3"/>
  <c r="AG18" i="3"/>
  <c r="AH18" i="3"/>
  <c r="AI18" i="3"/>
  <c r="AJ18" i="3"/>
  <c r="AK18" i="3"/>
  <c r="BP18" i="3"/>
  <c r="BQ18" i="3"/>
  <c r="BR18" i="3"/>
  <c r="BS18" i="3"/>
  <c r="BT18" i="3"/>
  <c r="BU18" i="3"/>
  <c r="CZ18" i="3"/>
  <c r="DA18" i="3"/>
  <c r="DB18" i="3"/>
  <c r="DC18" i="3"/>
  <c r="DD18" i="3"/>
  <c r="DE18" i="3"/>
  <c r="N19" i="3"/>
  <c r="O19" i="3"/>
  <c r="P19" i="3"/>
  <c r="Q19" i="3"/>
  <c r="R19" i="3"/>
  <c r="S19" i="3"/>
  <c r="AF19" i="3"/>
  <c r="AG19" i="3"/>
  <c r="AH19" i="3"/>
  <c r="AI19" i="3"/>
  <c r="AJ19" i="3"/>
  <c r="AK19" i="3"/>
  <c r="BP19" i="3"/>
  <c r="BQ19" i="3"/>
  <c r="BR19" i="3"/>
  <c r="BS19" i="3"/>
  <c r="BT19" i="3"/>
  <c r="BU19" i="3"/>
  <c r="CZ19" i="3"/>
  <c r="DA19" i="3"/>
  <c r="DB19" i="3"/>
  <c r="DC19" i="3"/>
  <c r="DD19" i="3"/>
  <c r="DE19" i="3"/>
  <c r="N20" i="3"/>
  <c r="O20" i="3"/>
  <c r="P20" i="3"/>
  <c r="Q20" i="3"/>
  <c r="R20" i="3"/>
  <c r="S20" i="3"/>
  <c r="AF20" i="3"/>
  <c r="AG20" i="3"/>
  <c r="AH20" i="3"/>
  <c r="AI20" i="3"/>
  <c r="AJ20" i="3"/>
  <c r="AK20" i="3"/>
  <c r="BP20" i="3"/>
  <c r="BQ20" i="3"/>
  <c r="BR20" i="3"/>
  <c r="BS20" i="3"/>
  <c r="BT20" i="3"/>
  <c r="BU20" i="3"/>
  <c r="CZ20" i="3"/>
  <c r="DA20" i="3"/>
  <c r="DB20" i="3"/>
  <c r="DC20" i="3"/>
  <c r="DD20" i="3"/>
  <c r="DE20" i="3"/>
  <c r="N21" i="3"/>
  <c r="O21" i="3"/>
  <c r="P21" i="3"/>
  <c r="Q21" i="3"/>
  <c r="R21" i="3"/>
  <c r="S21" i="3"/>
  <c r="AF21" i="3"/>
  <c r="AG21" i="3"/>
  <c r="AH21" i="3"/>
  <c r="AI21" i="3"/>
  <c r="AJ21" i="3"/>
  <c r="AK21" i="3"/>
  <c r="BP21" i="3"/>
  <c r="BQ21" i="3"/>
  <c r="BR21" i="3"/>
  <c r="BS21" i="3"/>
  <c r="BT21" i="3"/>
  <c r="BU21" i="3"/>
  <c r="CZ21" i="3"/>
  <c r="DA21" i="3"/>
  <c r="DB21" i="3"/>
  <c r="DC21" i="3"/>
  <c r="DD21" i="3"/>
  <c r="DE21" i="3"/>
  <c r="N22" i="3"/>
  <c r="O22" i="3"/>
  <c r="P22" i="3"/>
  <c r="Q22" i="3"/>
  <c r="R22" i="3"/>
  <c r="S22" i="3"/>
  <c r="AF22" i="3"/>
  <c r="AG22" i="3"/>
  <c r="AH22" i="3"/>
  <c r="AI22" i="3"/>
  <c r="AJ22" i="3"/>
  <c r="AK22" i="3"/>
  <c r="BP22" i="3"/>
  <c r="BQ22" i="3"/>
  <c r="BR22" i="3"/>
  <c r="BS22" i="3"/>
  <c r="BT22" i="3"/>
  <c r="BU22" i="3"/>
  <c r="CZ22" i="3"/>
  <c r="DA22" i="3"/>
  <c r="DB22" i="3"/>
  <c r="DC22" i="3"/>
  <c r="DD22" i="3"/>
  <c r="DE22" i="3"/>
  <c r="N23" i="3"/>
  <c r="O23" i="3"/>
  <c r="P23" i="3"/>
  <c r="Q23" i="3"/>
  <c r="R23" i="3"/>
  <c r="S23" i="3"/>
  <c r="AF23" i="3"/>
  <c r="AG23" i="3"/>
  <c r="AH23" i="3"/>
  <c r="AI23" i="3"/>
  <c r="AJ23" i="3"/>
  <c r="AK23" i="3"/>
  <c r="BP23" i="3"/>
  <c r="BQ23" i="3"/>
  <c r="BR23" i="3"/>
  <c r="BS23" i="3"/>
  <c r="BT23" i="3"/>
  <c r="BU23" i="3"/>
  <c r="CZ23" i="3"/>
  <c r="DA23" i="3"/>
  <c r="DB23" i="3"/>
  <c r="DC23" i="3"/>
  <c r="DD23" i="3"/>
  <c r="DE23" i="3"/>
  <c r="N24" i="3"/>
  <c r="O24" i="3"/>
  <c r="P24" i="3"/>
  <c r="Q24" i="3"/>
  <c r="R24" i="3"/>
  <c r="S24" i="3"/>
  <c r="AF24" i="3"/>
  <c r="AG24" i="3"/>
  <c r="AH24" i="3"/>
  <c r="AI24" i="3"/>
  <c r="AJ24" i="3"/>
  <c r="AK24" i="3"/>
  <c r="BP24" i="3"/>
  <c r="BQ24" i="3"/>
  <c r="BR24" i="3"/>
  <c r="BS24" i="3"/>
  <c r="BT24" i="3"/>
  <c r="BU24" i="3"/>
  <c r="CZ24" i="3"/>
  <c r="DA24" i="3"/>
  <c r="DB24" i="3"/>
  <c r="DC24" i="3"/>
  <c r="DD24" i="3"/>
  <c r="DE24" i="3"/>
  <c r="N25" i="3"/>
  <c r="O25" i="3"/>
  <c r="P25" i="3"/>
  <c r="Q25" i="3"/>
  <c r="R25" i="3"/>
  <c r="S25" i="3"/>
  <c r="AF25" i="3"/>
  <c r="AG25" i="3"/>
  <c r="AH25" i="3"/>
  <c r="AI25" i="3"/>
  <c r="AJ25" i="3"/>
  <c r="AK25" i="3"/>
  <c r="BP25" i="3"/>
  <c r="BQ25" i="3"/>
  <c r="BR25" i="3"/>
  <c r="BS25" i="3"/>
  <c r="BT25" i="3"/>
  <c r="BU25" i="3"/>
  <c r="CZ25" i="3"/>
  <c r="DA25" i="3"/>
  <c r="DB25" i="3"/>
  <c r="DC25" i="3"/>
  <c r="DD25" i="3"/>
  <c r="DE25" i="3"/>
  <c r="N26" i="3"/>
  <c r="O26" i="3"/>
  <c r="P26" i="3"/>
  <c r="Q26" i="3"/>
  <c r="R26" i="3"/>
  <c r="S26" i="3"/>
  <c r="AF26" i="3"/>
  <c r="AG26" i="3"/>
  <c r="AH26" i="3"/>
  <c r="AI26" i="3"/>
  <c r="AJ26" i="3"/>
  <c r="AK26" i="3"/>
  <c r="BP26" i="3"/>
  <c r="BQ26" i="3"/>
  <c r="BR26" i="3"/>
  <c r="BS26" i="3"/>
  <c r="BT26" i="3"/>
  <c r="BU26" i="3"/>
  <c r="CZ26" i="3"/>
  <c r="DA26" i="3"/>
  <c r="DB26" i="3"/>
  <c r="DC26" i="3"/>
  <c r="DD26" i="3"/>
  <c r="DE26" i="3"/>
  <c r="N27" i="3"/>
  <c r="O27" i="3"/>
  <c r="P27" i="3"/>
  <c r="Q27" i="3"/>
  <c r="R27" i="3"/>
  <c r="S27" i="3"/>
  <c r="AF27" i="3"/>
  <c r="AG27" i="3"/>
  <c r="AH27" i="3"/>
  <c r="AI27" i="3"/>
  <c r="AJ27" i="3"/>
  <c r="AK27" i="3"/>
  <c r="BP27" i="3"/>
  <c r="BQ27" i="3"/>
  <c r="BR27" i="3"/>
  <c r="BS27" i="3"/>
  <c r="BT27" i="3"/>
  <c r="BU27" i="3"/>
  <c r="CZ27" i="3"/>
  <c r="DA27" i="3"/>
  <c r="DB27" i="3"/>
  <c r="DC27" i="3"/>
  <c r="DD27" i="3"/>
  <c r="DE27" i="3"/>
  <c r="N28" i="3"/>
  <c r="O28" i="3"/>
  <c r="P28" i="3"/>
  <c r="Q28" i="3"/>
  <c r="R28" i="3"/>
  <c r="S28" i="3"/>
  <c r="AF28" i="3"/>
  <c r="AG28" i="3"/>
  <c r="AH28" i="3"/>
  <c r="AI28" i="3"/>
  <c r="AJ28" i="3"/>
  <c r="AK28" i="3"/>
  <c r="BP28" i="3"/>
  <c r="BQ28" i="3"/>
  <c r="BR28" i="3"/>
  <c r="BS28" i="3"/>
  <c r="BT28" i="3"/>
  <c r="BU28" i="3"/>
  <c r="CZ28" i="3"/>
  <c r="DA28" i="3"/>
  <c r="DB28" i="3"/>
  <c r="DC28" i="3"/>
  <c r="DD28" i="3"/>
  <c r="DE28" i="3"/>
  <c r="N29" i="3"/>
  <c r="O29" i="3"/>
  <c r="P29" i="3"/>
  <c r="Q29" i="3"/>
  <c r="R29" i="3"/>
  <c r="S29" i="3"/>
  <c r="AF29" i="3"/>
  <c r="AG29" i="3"/>
  <c r="AH29" i="3"/>
  <c r="AI29" i="3"/>
  <c r="AJ29" i="3"/>
  <c r="AK29" i="3"/>
  <c r="BP29" i="3"/>
  <c r="BQ29" i="3"/>
  <c r="BR29" i="3"/>
  <c r="BS29" i="3"/>
  <c r="BT29" i="3"/>
  <c r="BU29" i="3"/>
  <c r="CZ29" i="3"/>
  <c r="DA29" i="3"/>
  <c r="DB29" i="3"/>
  <c r="DC29" i="3"/>
  <c r="DD29" i="3"/>
  <c r="DE29" i="3"/>
  <c r="N30" i="3"/>
  <c r="O30" i="3"/>
  <c r="P30" i="3"/>
  <c r="Q30" i="3"/>
  <c r="R30" i="3"/>
  <c r="S30" i="3"/>
  <c r="AF30" i="3"/>
  <c r="AG30" i="3"/>
  <c r="AH30" i="3"/>
  <c r="AI30" i="3"/>
  <c r="AJ30" i="3"/>
  <c r="AK30" i="3"/>
  <c r="BP30" i="3"/>
  <c r="BQ30" i="3"/>
  <c r="BR30" i="3"/>
  <c r="BS30" i="3"/>
  <c r="BT30" i="3"/>
  <c r="BU30" i="3"/>
  <c r="CZ30" i="3"/>
  <c r="DA30" i="3"/>
  <c r="DB30" i="3"/>
  <c r="DC30" i="3"/>
  <c r="DD30" i="3"/>
  <c r="DE30" i="3"/>
  <c r="N31" i="3"/>
  <c r="O31" i="3"/>
  <c r="P31" i="3"/>
  <c r="Q31" i="3"/>
  <c r="R31" i="3"/>
  <c r="S31" i="3"/>
  <c r="AF31" i="3"/>
  <c r="AG31" i="3"/>
  <c r="AH31" i="3"/>
  <c r="AI31" i="3"/>
  <c r="AJ31" i="3"/>
  <c r="AK31" i="3"/>
  <c r="BP31" i="3"/>
  <c r="BQ31" i="3"/>
  <c r="BR31" i="3"/>
  <c r="BS31" i="3"/>
  <c r="BT31" i="3"/>
  <c r="BU31" i="3"/>
  <c r="CZ31" i="3"/>
  <c r="DA31" i="3"/>
  <c r="DB31" i="3"/>
  <c r="DC31" i="3"/>
  <c r="DD31" i="3"/>
  <c r="DE31" i="3"/>
  <c r="N32" i="3"/>
  <c r="O32" i="3"/>
  <c r="P32" i="3"/>
  <c r="Q32" i="3"/>
  <c r="R32" i="3"/>
  <c r="S32" i="3"/>
  <c r="AF32" i="3"/>
  <c r="AG32" i="3"/>
  <c r="AH32" i="3"/>
  <c r="AI32" i="3"/>
  <c r="AJ32" i="3"/>
  <c r="AK32" i="3"/>
  <c r="BP32" i="3"/>
  <c r="BQ32" i="3"/>
  <c r="BR32" i="3"/>
  <c r="BS32" i="3"/>
  <c r="BT32" i="3"/>
  <c r="BU32" i="3"/>
  <c r="CZ32" i="3"/>
  <c r="DA32" i="3"/>
  <c r="DB32" i="3"/>
  <c r="DC32" i="3"/>
  <c r="DD32" i="3"/>
  <c r="DE32" i="3"/>
  <c r="N33" i="3"/>
  <c r="O33" i="3"/>
  <c r="P33" i="3"/>
  <c r="Q33" i="3"/>
  <c r="R33" i="3"/>
  <c r="S33" i="3"/>
  <c r="AF33" i="3"/>
  <c r="AG33" i="3"/>
  <c r="AH33" i="3"/>
  <c r="AI33" i="3"/>
  <c r="AJ33" i="3"/>
  <c r="AK33" i="3"/>
  <c r="BP33" i="3"/>
  <c r="BQ33" i="3"/>
  <c r="BR33" i="3"/>
  <c r="BS33" i="3"/>
  <c r="BT33" i="3"/>
  <c r="BU33" i="3"/>
  <c r="CZ33" i="3"/>
  <c r="DA33" i="3"/>
  <c r="DB33" i="3"/>
  <c r="DC33" i="3"/>
  <c r="DD33" i="3"/>
  <c r="DE33" i="3"/>
  <c r="N34" i="3"/>
  <c r="O34" i="3"/>
  <c r="P34" i="3"/>
  <c r="Q34" i="3"/>
  <c r="R34" i="3"/>
  <c r="S34" i="3"/>
  <c r="AF34" i="3"/>
  <c r="AG34" i="3"/>
  <c r="AH34" i="3"/>
  <c r="AI34" i="3"/>
  <c r="AJ34" i="3"/>
  <c r="AK34" i="3"/>
  <c r="BP34" i="3"/>
  <c r="BQ34" i="3"/>
  <c r="BR34" i="3"/>
  <c r="BS34" i="3"/>
  <c r="BT34" i="3"/>
  <c r="BU34" i="3"/>
  <c r="CZ34" i="3"/>
  <c r="DA34" i="3"/>
  <c r="DB34" i="3"/>
  <c r="DC34" i="3"/>
  <c r="DD34" i="3"/>
  <c r="DE34" i="3"/>
  <c r="N35" i="3"/>
  <c r="O35" i="3"/>
  <c r="P35" i="3"/>
  <c r="Q35" i="3"/>
  <c r="R35" i="3"/>
  <c r="S35" i="3"/>
  <c r="AF35" i="3"/>
  <c r="AG35" i="3"/>
  <c r="AH35" i="3"/>
  <c r="AI35" i="3"/>
  <c r="AJ35" i="3"/>
  <c r="AK35" i="3"/>
  <c r="BP35" i="3"/>
  <c r="BQ35" i="3"/>
  <c r="BR35" i="3"/>
  <c r="BS35" i="3"/>
  <c r="BT35" i="3"/>
  <c r="BU35" i="3"/>
  <c r="CZ35" i="3"/>
  <c r="DA35" i="3"/>
  <c r="DB35" i="3"/>
  <c r="DC35" i="3"/>
  <c r="DD35" i="3"/>
  <c r="DE35" i="3"/>
  <c r="N36" i="3"/>
  <c r="O36" i="3"/>
  <c r="P36" i="3"/>
  <c r="Q36" i="3"/>
  <c r="R36" i="3"/>
  <c r="S36" i="3"/>
  <c r="AF36" i="3"/>
  <c r="AG36" i="3"/>
  <c r="AH36" i="3"/>
  <c r="AI36" i="3"/>
  <c r="AJ36" i="3"/>
  <c r="AK36" i="3"/>
  <c r="BP36" i="3"/>
  <c r="BQ36" i="3"/>
  <c r="BR36" i="3"/>
  <c r="BS36" i="3"/>
  <c r="BT36" i="3"/>
  <c r="BU36" i="3"/>
  <c r="CZ36" i="3"/>
  <c r="DA36" i="3"/>
  <c r="DB36" i="3"/>
  <c r="DC36" i="3"/>
  <c r="DD36" i="3"/>
  <c r="DE36" i="3"/>
  <c r="N37" i="3"/>
  <c r="O37" i="3"/>
  <c r="P37" i="3"/>
  <c r="Q37" i="3"/>
  <c r="R37" i="3"/>
  <c r="S37" i="3"/>
  <c r="AF37" i="3"/>
  <c r="AG37" i="3"/>
  <c r="AH37" i="3"/>
  <c r="AI37" i="3"/>
  <c r="AJ37" i="3"/>
  <c r="AK37" i="3"/>
  <c r="BP37" i="3"/>
  <c r="BQ37" i="3"/>
  <c r="BR37" i="3"/>
  <c r="BS37" i="3"/>
  <c r="BT37" i="3"/>
  <c r="BU37" i="3"/>
  <c r="CZ37" i="3"/>
  <c r="DA37" i="3"/>
  <c r="DB37" i="3"/>
  <c r="DC37" i="3"/>
  <c r="DD37" i="3"/>
  <c r="DE37" i="3"/>
  <c r="N38" i="3"/>
  <c r="O38" i="3"/>
  <c r="P38" i="3"/>
  <c r="Q38" i="3"/>
  <c r="R38" i="3"/>
  <c r="S38" i="3"/>
  <c r="AF38" i="3"/>
  <c r="AG38" i="3"/>
  <c r="AH38" i="3"/>
  <c r="AI38" i="3"/>
  <c r="AJ38" i="3"/>
  <c r="AK38" i="3"/>
  <c r="BP38" i="3"/>
  <c r="BQ38" i="3"/>
  <c r="BR38" i="3"/>
  <c r="BS38" i="3"/>
  <c r="BT38" i="3"/>
  <c r="BU38" i="3"/>
  <c r="CZ38" i="3"/>
  <c r="DA38" i="3"/>
  <c r="DB38" i="3"/>
  <c r="DC38" i="3"/>
  <c r="DD38" i="3"/>
  <c r="DE38" i="3"/>
  <c r="N39" i="3"/>
  <c r="O39" i="3"/>
  <c r="P39" i="3"/>
  <c r="Q39" i="3"/>
  <c r="R39" i="3"/>
  <c r="S39" i="3"/>
  <c r="AF39" i="3"/>
  <c r="AG39" i="3"/>
  <c r="AH39" i="3"/>
  <c r="AI39" i="3"/>
  <c r="AJ39" i="3"/>
  <c r="AK39" i="3"/>
  <c r="BP39" i="3"/>
  <c r="BQ39" i="3"/>
  <c r="BR39" i="3"/>
  <c r="BS39" i="3"/>
  <c r="BT39" i="3"/>
  <c r="BU39" i="3"/>
  <c r="CZ39" i="3"/>
  <c r="DA39" i="3"/>
  <c r="DB39" i="3"/>
  <c r="DC39" i="3"/>
  <c r="DD39" i="3"/>
  <c r="DE39" i="3"/>
  <c r="N40" i="3"/>
  <c r="O40" i="3"/>
  <c r="P40" i="3"/>
  <c r="Q40" i="3"/>
  <c r="R40" i="3"/>
  <c r="S40" i="3"/>
  <c r="AF40" i="3"/>
  <c r="AG40" i="3"/>
  <c r="AH40" i="3"/>
  <c r="AI40" i="3"/>
  <c r="AJ40" i="3"/>
  <c r="AK40" i="3"/>
  <c r="BP40" i="3"/>
  <c r="BQ40" i="3"/>
  <c r="BR40" i="3"/>
  <c r="BS40" i="3"/>
  <c r="BT40" i="3"/>
  <c r="BU40" i="3"/>
  <c r="CZ40" i="3"/>
  <c r="DA40" i="3"/>
  <c r="DB40" i="3"/>
  <c r="DC40" i="3"/>
  <c r="DD40" i="3"/>
  <c r="DE40" i="3"/>
  <c r="N41" i="3"/>
  <c r="O41" i="3"/>
  <c r="P41" i="3"/>
  <c r="Q41" i="3"/>
  <c r="R41" i="3"/>
  <c r="S41" i="3"/>
  <c r="AF41" i="3"/>
  <c r="AG41" i="3"/>
  <c r="AH41" i="3"/>
  <c r="AI41" i="3"/>
  <c r="AJ41" i="3"/>
  <c r="AK41" i="3"/>
  <c r="BP41" i="3"/>
  <c r="BQ41" i="3"/>
  <c r="BR41" i="3"/>
  <c r="BS41" i="3"/>
  <c r="BT41" i="3"/>
  <c r="BU41" i="3"/>
  <c r="CZ41" i="3"/>
  <c r="DA41" i="3"/>
  <c r="DB41" i="3"/>
  <c r="DC41" i="3"/>
  <c r="DD41" i="3"/>
  <c r="DE41" i="3"/>
  <c r="N42" i="3"/>
  <c r="O42" i="3"/>
  <c r="P42" i="3"/>
  <c r="Q42" i="3"/>
  <c r="R42" i="3"/>
  <c r="S42" i="3"/>
  <c r="AF42" i="3"/>
  <c r="AG42" i="3"/>
  <c r="AH42" i="3"/>
  <c r="AI42" i="3"/>
  <c r="AJ42" i="3"/>
  <c r="AK42" i="3"/>
  <c r="BP42" i="3"/>
  <c r="BQ42" i="3"/>
  <c r="BR42" i="3"/>
  <c r="BS42" i="3"/>
  <c r="BT42" i="3"/>
  <c r="BU42" i="3"/>
  <c r="CZ42" i="3"/>
  <c r="DA42" i="3"/>
  <c r="DB42" i="3"/>
  <c r="DC42" i="3"/>
  <c r="DD42" i="3"/>
  <c r="DE42" i="3"/>
  <c r="N43" i="3"/>
  <c r="O43" i="3"/>
  <c r="P43" i="3"/>
  <c r="Q43" i="3"/>
  <c r="R43" i="3"/>
  <c r="S43" i="3"/>
  <c r="AF43" i="3"/>
  <c r="AG43" i="3"/>
  <c r="AH43" i="3"/>
  <c r="AI43" i="3"/>
  <c r="AJ43" i="3"/>
  <c r="AK43" i="3"/>
  <c r="BP43" i="3"/>
  <c r="BQ43" i="3"/>
  <c r="BR43" i="3"/>
  <c r="BS43" i="3"/>
  <c r="BT43" i="3"/>
  <c r="BU43" i="3"/>
  <c r="CZ43" i="3"/>
  <c r="DA43" i="3"/>
  <c r="DB43" i="3"/>
  <c r="DC43" i="3"/>
  <c r="DD43" i="3"/>
  <c r="DE43" i="3"/>
  <c r="N44" i="3"/>
  <c r="O44" i="3"/>
  <c r="P44" i="3"/>
  <c r="Q44" i="3"/>
  <c r="R44" i="3"/>
  <c r="S44" i="3"/>
  <c r="AF44" i="3"/>
  <c r="AG44" i="3"/>
  <c r="AH44" i="3"/>
  <c r="AI44" i="3"/>
  <c r="AJ44" i="3"/>
  <c r="AK44" i="3"/>
  <c r="BP44" i="3"/>
  <c r="BQ44" i="3"/>
  <c r="BR44" i="3"/>
  <c r="BS44" i="3"/>
  <c r="BT44" i="3"/>
  <c r="BU44" i="3"/>
  <c r="CZ44" i="3"/>
  <c r="DA44" i="3"/>
  <c r="DB44" i="3"/>
  <c r="DC44" i="3"/>
  <c r="DD44" i="3"/>
  <c r="DE44" i="3"/>
  <c r="B45" i="3"/>
  <c r="C45" i="3"/>
  <c r="D45" i="3"/>
  <c r="E45" i="3"/>
  <c r="F45" i="3"/>
  <c r="G45" i="3"/>
  <c r="H45" i="3"/>
  <c r="I45" i="3"/>
  <c r="J45" i="3"/>
  <c r="K45" i="3"/>
  <c r="L45" i="3"/>
  <c r="M45" i="3"/>
  <c r="T45" i="3"/>
  <c r="U45" i="3"/>
  <c r="V45" i="3"/>
  <c r="W45" i="3"/>
  <c r="X45" i="3"/>
  <c r="Y45" i="3"/>
  <c r="Z45" i="3"/>
  <c r="AA45" i="3"/>
  <c r="AB45" i="3"/>
  <c r="AC45" i="3"/>
  <c r="AD45" i="3"/>
  <c r="AE45" i="3"/>
  <c r="AR45" i="3"/>
  <c r="AS45" i="3"/>
  <c r="AT45" i="3"/>
  <c r="AU45" i="3"/>
  <c r="AV45" i="3"/>
  <c r="AW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V45" i="3"/>
  <c r="BW45" i="3"/>
  <c r="BX45" i="3"/>
  <c r="BY45" i="3"/>
  <c r="BZ45" i="3"/>
  <c r="CA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DL45" i="3"/>
  <c r="DM45" i="3"/>
  <c r="DN45" i="3"/>
  <c r="DO45" i="3"/>
  <c r="DP45" i="3"/>
  <c r="AL14" i="2"/>
  <c r="AX14" i="2" s="1"/>
  <c r="CB14" i="2" s="1"/>
  <c r="AP41" i="1"/>
  <c r="BB41" i="1" s="1"/>
  <c r="AP31" i="1"/>
  <c r="BB31" i="1" s="1"/>
  <c r="AQ30" i="1"/>
  <c r="BC30" i="1" s="1"/>
  <c r="CG30" i="1" s="1"/>
  <c r="AP11" i="1"/>
  <c r="BB11" i="1" s="1"/>
  <c r="AO6" i="1"/>
  <c r="BA6" i="1" s="1"/>
  <c r="AM5" i="3" l="1"/>
  <c r="AY5" i="3" s="1"/>
  <c r="AM30" i="3"/>
  <c r="AY30" i="3" s="1"/>
  <c r="CC30" i="3" s="1"/>
  <c r="EL30" i="3" s="1"/>
  <c r="EQ45" i="3"/>
  <c r="EP45" i="3"/>
  <c r="AP17" i="3"/>
  <c r="BB17" i="3" s="1"/>
  <c r="CF17" i="3" s="1"/>
  <c r="DJ17" i="3" s="1"/>
  <c r="AL40" i="2"/>
  <c r="AX40" i="2" s="1"/>
  <c r="CB40" i="2" s="1"/>
  <c r="AL32" i="2"/>
  <c r="AX32" i="2" s="1"/>
  <c r="CB32" i="2" s="1"/>
  <c r="EP45" i="2"/>
  <c r="ES45" i="2" s="1"/>
  <c r="AL41" i="1"/>
  <c r="AX41" i="1" s="1"/>
  <c r="CB41" i="1" s="1"/>
  <c r="AN11" i="2"/>
  <c r="AZ11" i="2" s="1"/>
  <c r="AM21" i="2"/>
  <c r="AY21" i="2" s="1"/>
  <c r="CC21" i="2" s="1"/>
  <c r="ER21" i="2" s="1"/>
  <c r="EQ45" i="2"/>
  <c r="U35" i="1"/>
  <c r="AA35" i="1" s="1"/>
  <c r="Z35" i="1"/>
  <c r="Z45" i="1" s="1"/>
  <c r="AE35" i="1"/>
  <c r="AK35" i="1" s="1"/>
  <c r="AK45" i="1" s="1"/>
  <c r="X35" i="1"/>
  <c r="AQ41" i="1"/>
  <c r="BC41" i="1" s="1"/>
  <c r="W35" i="1"/>
  <c r="V35" i="1"/>
  <c r="AB35" i="1" s="1"/>
  <c r="AL43" i="2"/>
  <c r="AX43" i="2" s="1"/>
  <c r="CB43" i="2" s="1"/>
  <c r="AL35" i="2"/>
  <c r="AX35" i="2" s="1"/>
  <c r="CB35" i="2" s="1"/>
  <c r="DF31" i="2"/>
  <c r="AN14" i="2"/>
  <c r="AZ14" i="2" s="1"/>
  <c r="CD14" i="2" s="1"/>
  <c r="AO34" i="2"/>
  <c r="BA34" i="2" s="1"/>
  <c r="AQ21" i="2"/>
  <c r="BC21" i="2" s="1"/>
  <c r="CG21" i="2" s="1"/>
  <c r="AO21" i="2"/>
  <c r="BA21" i="2" s="1"/>
  <c r="CE21" i="2" s="1"/>
  <c r="DI21" i="2" s="1"/>
  <c r="AM17" i="2"/>
  <c r="AY17" i="2" s="1"/>
  <c r="AO28" i="2"/>
  <c r="BA28" i="2" s="1"/>
  <c r="AO41" i="2"/>
  <c r="BA41" i="2" s="1"/>
  <c r="CE41" i="2" s="1"/>
  <c r="DI41" i="2" s="1"/>
  <c r="AO17" i="2"/>
  <c r="BA17" i="2" s="1"/>
  <c r="DF40" i="2"/>
  <c r="DK21" i="2"/>
  <c r="AL17" i="2"/>
  <c r="AX17" i="2" s="1"/>
  <c r="CB17" i="2" s="1"/>
  <c r="AL9" i="2"/>
  <c r="AX9" i="2" s="1"/>
  <c r="CB9" i="2" s="1"/>
  <c r="AL41" i="2"/>
  <c r="AX41" i="2" s="1"/>
  <c r="CB41" i="2" s="1"/>
  <c r="AO38" i="2"/>
  <c r="BA38" i="2" s="1"/>
  <c r="CE38" i="2" s="1"/>
  <c r="AL33" i="2"/>
  <c r="AX33" i="2" s="1"/>
  <c r="CB33" i="2" s="1"/>
  <c r="AL25" i="2"/>
  <c r="AX25" i="2" s="1"/>
  <c r="CB25" i="2" s="1"/>
  <c r="AL42" i="2"/>
  <c r="AX42" i="2" s="1"/>
  <c r="CB42" i="2" s="1"/>
  <c r="AL34" i="2"/>
  <c r="AX34" i="2" s="1"/>
  <c r="CB34" i="2" s="1"/>
  <c r="AL26" i="2"/>
  <c r="AX26" i="2" s="1"/>
  <c r="CB26" i="2" s="1"/>
  <c r="AL18" i="2"/>
  <c r="AX18" i="2" s="1"/>
  <c r="CB18" i="2" s="1"/>
  <c r="AL10" i="2"/>
  <c r="AX10" i="2" s="1"/>
  <c r="CB10" i="2" s="1"/>
  <c r="AP22" i="2"/>
  <c r="BB22" i="2" s="1"/>
  <c r="AP39" i="2"/>
  <c r="BB39" i="2" s="1"/>
  <c r="AM29" i="2"/>
  <c r="AY29" i="2" s="1"/>
  <c r="CC29" i="2" s="1"/>
  <c r="AN22" i="2"/>
  <c r="AZ22" i="2" s="1"/>
  <c r="DH14" i="2"/>
  <c r="CE17" i="2"/>
  <c r="AQ12" i="2"/>
  <c r="BC12" i="2" s="1"/>
  <c r="AP13" i="3"/>
  <c r="BB13" i="3" s="1"/>
  <c r="AN8" i="1"/>
  <c r="AZ8" i="1" s="1"/>
  <c r="CD8" i="1" s="1"/>
  <c r="DH8" i="1" s="1"/>
  <c r="AM44" i="1"/>
  <c r="AY44" i="1" s="1"/>
  <c r="AM21" i="1"/>
  <c r="AY21" i="1" s="1"/>
  <c r="AL18" i="1"/>
  <c r="AX18" i="1" s="1"/>
  <c r="CB18" i="1" s="1"/>
  <c r="CF41" i="1"/>
  <c r="DJ41" i="1" s="1"/>
  <c r="AP42" i="1"/>
  <c r="BB42" i="1" s="1"/>
  <c r="CF31" i="1"/>
  <c r="DJ31" i="1" s="1"/>
  <c r="AP6" i="1"/>
  <c r="BB6" i="1" s="1"/>
  <c r="CF6" i="1" s="1"/>
  <c r="DJ6" i="1" s="1"/>
  <c r="CG41" i="1"/>
  <c r="DK41" i="1" s="1"/>
  <c r="AQ27" i="1"/>
  <c r="BC27" i="1" s="1"/>
  <c r="CG27" i="1" s="1"/>
  <c r="DK27" i="1" s="1"/>
  <c r="AM41" i="3"/>
  <c r="AY41" i="3" s="1"/>
  <c r="CC41" i="3" s="1"/>
  <c r="EL41" i="3" s="1"/>
  <c r="AO33" i="3"/>
  <c r="BA33" i="3" s="1"/>
  <c r="AO24" i="3"/>
  <c r="BA24" i="3" s="1"/>
  <c r="CE24" i="3" s="1"/>
  <c r="DI24" i="3" s="1"/>
  <c r="AP29" i="3"/>
  <c r="BB29" i="3" s="1"/>
  <c r="CF29" i="3" s="1"/>
  <c r="DJ29" i="3" s="1"/>
  <c r="AO16" i="3"/>
  <c r="BA16" i="3" s="1"/>
  <c r="CE16" i="3" s="1"/>
  <c r="DI16" i="3" s="1"/>
  <c r="AN16" i="3"/>
  <c r="AZ16" i="3" s="1"/>
  <c r="AM4" i="2"/>
  <c r="AL17" i="1"/>
  <c r="AX17" i="1" s="1"/>
  <c r="CB17" i="1" s="1"/>
  <c r="AL10" i="1"/>
  <c r="AX10" i="1" s="1"/>
  <c r="CB10" i="1" s="1"/>
  <c r="AL6" i="1"/>
  <c r="AX6" i="1" s="1"/>
  <c r="CB6" i="1" s="1"/>
  <c r="DF6" i="1" s="1"/>
  <c r="AL4" i="1"/>
  <c r="AX4" i="1" s="1"/>
  <c r="CB4" i="1" s="1"/>
  <c r="AN33" i="3"/>
  <c r="AZ33" i="3" s="1"/>
  <c r="CD33" i="3" s="1"/>
  <c r="DH33" i="3" s="1"/>
  <c r="AP38" i="1"/>
  <c r="BB38" i="1" s="1"/>
  <c r="CF38" i="1" s="1"/>
  <c r="DJ38" i="1" s="1"/>
  <c r="AL37" i="2"/>
  <c r="AX37" i="2" s="1"/>
  <c r="CB37" i="2" s="1"/>
  <c r="AL29" i="2"/>
  <c r="AX29" i="2" s="1"/>
  <c r="CB29" i="2" s="1"/>
  <c r="AL21" i="2"/>
  <c r="AX21" i="2" s="1"/>
  <c r="CB21" i="2" s="1"/>
  <c r="AL13" i="2"/>
  <c r="AX13" i="2" s="1"/>
  <c r="CB13" i="2" s="1"/>
  <c r="AL5" i="2"/>
  <c r="AX5" i="2" s="1"/>
  <c r="CB5" i="2" s="1"/>
  <c r="CF11" i="1"/>
  <c r="DJ11" i="1" s="1"/>
  <c r="AQ4" i="2"/>
  <c r="BC4" i="2" s="1"/>
  <c r="AO44" i="1"/>
  <c r="BA44" i="1" s="1"/>
  <c r="CE44" i="1" s="1"/>
  <c r="DI44" i="1" s="1"/>
  <c r="AO40" i="1"/>
  <c r="BA40" i="1" s="1"/>
  <c r="AO21" i="1"/>
  <c r="BA21" i="1" s="1"/>
  <c r="CE21" i="1" s="1"/>
  <c r="DI21" i="1" s="1"/>
  <c r="AP10" i="1"/>
  <c r="BB10" i="1" s="1"/>
  <c r="CF10" i="1" s="1"/>
  <c r="DJ10" i="1" s="1"/>
  <c r="AL35" i="3"/>
  <c r="AX35" i="3" s="1"/>
  <c r="CB35" i="3" s="1"/>
  <c r="EK35" i="3" s="1"/>
  <c r="AL18" i="3"/>
  <c r="AX18" i="3" s="1"/>
  <c r="CB18" i="3" s="1"/>
  <c r="EK18" i="3" s="1"/>
  <c r="AL16" i="3"/>
  <c r="AX16" i="3" s="1"/>
  <c r="CB16" i="3" s="1"/>
  <c r="EK16" i="3" s="1"/>
  <c r="AL11" i="3"/>
  <c r="AX11" i="3" s="1"/>
  <c r="CB11" i="3" s="1"/>
  <c r="EK11" i="3" s="1"/>
  <c r="AQ13" i="2"/>
  <c r="BC13" i="2" s="1"/>
  <c r="AN22" i="1"/>
  <c r="AZ22" i="1" s="1"/>
  <c r="AP44" i="3"/>
  <c r="BB44" i="3" s="1"/>
  <c r="CF44" i="3" s="1"/>
  <c r="DJ44" i="3" s="1"/>
  <c r="AO44" i="3"/>
  <c r="BA44" i="3" s="1"/>
  <c r="CE44" i="3" s="1"/>
  <c r="DI44" i="3" s="1"/>
  <c r="AM44" i="3"/>
  <c r="AY44" i="3" s="1"/>
  <c r="CC44" i="3" s="1"/>
  <c r="EL44" i="3" s="1"/>
  <c r="AL44" i="3"/>
  <c r="AX44" i="3" s="1"/>
  <c r="CB44" i="3" s="1"/>
  <c r="AQ44" i="3"/>
  <c r="BC44" i="3" s="1"/>
  <c r="CG44" i="3" s="1"/>
  <c r="DK44" i="3" s="1"/>
  <c r="AQ44" i="2"/>
  <c r="BC44" i="2" s="1"/>
  <c r="AO44" i="2"/>
  <c r="BA44" i="2" s="1"/>
  <c r="CE44" i="2" s="1"/>
  <c r="AM44" i="2"/>
  <c r="AY44" i="2" s="1"/>
  <c r="CC44" i="2" s="1"/>
  <c r="AQ44" i="1"/>
  <c r="BC44" i="1" s="1"/>
  <c r="CG44" i="1" s="1"/>
  <c r="DK44" i="1" s="1"/>
  <c r="AL44" i="1"/>
  <c r="AX44" i="1" s="1"/>
  <c r="CB44" i="1" s="1"/>
  <c r="DF44" i="1" s="1"/>
  <c r="AN44" i="1"/>
  <c r="AZ44" i="1" s="1"/>
  <c r="AM43" i="3"/>
  <c r="AY43" i="3" s="1"/>
  <c r="CC43" i="3" s="1"/>
  <c r="EL43" i="3" s="1"/>
  <c r="AP43" i="3"/>
  <c r="BB43" i="3" s="1"/>
  <c r="CF43" i="3" s="1"/>
  <c r="DJ43" i="3" s="1"/>
  <c r="AN43" i="3"/>
  <c r="AZ43" i="3" s="1"/>
  <c r="CD43" i="3" s="1"/>
  <c r="DH43" i="3" s="1"/>
  <c r="AP43" i="2"/>
  <c r="BB43" i="2" s="1"/>
  <c r="CF43" i="2" s="1"/>
  <c r="DJ43" i="2" s="1"/>
  <c r="AO43" i="2"/>
  <c r="BA43" i="2" s="1"/>
  <c r="AM43" i="2"/>
  <c r="AY43" i="2" s="1"/>
  <c r="AP43" i="1"/>
  <c r="BB43" i="1" s="1"/>
  <c r="CF43" i="1" s="1"/>
  <c r="DJ43" i="1" s="1"/>
  <c r="AQ43" i="1"/>
  <c r="BC43" i="1" s="1"/>
  <c r="AO43" i="1"/>
  <c r="BA43" i="1" s="1"/>
  <c r="AN43" i="1"/>
  <c r="AZ43" i="1" s="1"/>
  <c r="CD43" i="1" s="1"/>
  <c r="DH43" i="1" s="1"/>
  <c r="AO42" i="3"/>
  <c r="BA42" i="3" s="1"/>
  <c r="CE42" i="3" s="1"/>
  <c r="DI42" i="3" s="1"/>
  <c r="AL42" i="3"/>
  <c r="AX42" i="3" s="1"/>
  <c r="CB42" i="3" s="1"/>
  <c r="AN42" i="3"/>
  <c r="AZ42" i="3" s="1"/>
  <c r="CD42" i="3" s="1"/>
  <c r="DH42" i="3" s="1"/>
  <c r="AP42" i="2"/>
  <c r="BB42" i="2" s="1"/>
  <c r="CF42" i="2" s="1"/>
  <c r="DJ42" i="2" s="1"/>
  <c r="AN42" i="2"/>
  <c r="AZ42" i="2" s="1"/>
  <c r="CD42" i="2" s="1"/>
  <c r="DH42" i="2" s="1"/>
  <c r="DF42" i="2"/>
  <c r="AL42" i="1"/>
  <c r="AX42" i="1" s="1"/>
  <c r="CB42" i="1" s="1"/>
  <c r="AN42" i="1"/>
  <c r="AZ42" i="1" s="1"/>
  <c r="CD42" i="1" s="1"/>
  <c r="DH42" i="1" s="1"/>
  <c r="AQ42" i="1"/>
  <c r="BC42" i="1" s="1"/>
  <c r="CG42" i="1" s="1"/>
  <c r="DK42" i="1" s="1"/>
  <c r="AO42" i="1"/>
  <c r="BA42" i="1" s="1"/>
  <c r="CE42" i="1" s="1"/>
  <c r="DI42" i="1" s="1"/>
  <c r="AQ41" i="3"/>
  <c r="BC41" i="3" s="1"/>
  <c r="CG41" i="3" s="1"/>
  <c r="DK41" i="3" s="1"/>
  <c r="AO41" i="3"/>
  <c r="BA41" i="3" s="1"/>
  <c r="CE41" i="3" s="1"/>
  <c r="DI41" i="3" s="1"/>
  <c r="AP41" i="3"/>
  <c r="BB41" i="3" s="1"/>
  <c r="CF41" i="3" s="1"/>
  <c r="DJ41" i="3" s="1"/>
  <c r="AN41" i="3"/>
  <c r="AZ41" i="3" s="1"/>
  <c r="CD41" i="3" s="1"/>
  <c r="DH41" i="3" s="1"/>
  <c r="AL41" i="3"/>
  <c r="AX41" i="3" s="1"/>
  <c r="CB41" i="3" s="1"/>
  <c r="AQ41" i="2"/>
  <c r="BC41" i="2" s="1"/>
  <c r="AN41" i="2"/>
  <c r="AZ41" i="2" s="1"/>
  <c r="CD41" i="2" s="1"/>
  <c r="DH41" i="2" s="1"/>
  <c r="AN41" i="1"/>
  <c r="AZ41" i="1" s="1"/>
  <c r="CD41" i="1" s="1"/>
  <c r="DH41" i="1" s="1"/>
  <c r="AM41" i="1"/>
  <c r="AY41" i="1" s="1"/>
  <c r="CC41" i="1" s="1"/>
  <c r="AO41" i="1"/>
  <c r="BA41" i="1" s="1"/>
  <c r="CE41" i="1" s="1"/>
  <c r="DI41" i="1" s="1"/>
  <c r="AL40" i="3"/>
  <c r="AX40" i="3" s="1"/>
  <c r="CB40" i="3" s="1"/>
  <c r="EK40" i="3" s="1"/>
  <c r="AQ40" i="3"/>
  <c r="BC40" i="3" s="1"/>
  <c r="CG40" i="3" s="1"/>
  <c r="DK40" i="3" s="1"/>
  <c r="AO40" i="3"/>
  <c r="BA40" i="3" s="1"/>
  <c r="CE40" i="3" s="1"/>
  <c r="DI40" i="3" s="1"/>
  <c r="AM40" i="3"/>
  <c r="AY40" i="3" s="1"/>
  <c r="CC40" i="3" s="1"/>
  <c r="EL40" i="3" s="1"/>
  <c r="AP40" i="3"/>
  <c r="BB40" i="3" s="1"/>
  <c r="CF40" i="3" s="1"/>
  <c r="DJ40" i="3" s="1"/>
  <c r="AO40" i="2"/>
  <c r="BA40" i="2" s="1"/>
  <c r="CE40" i="2" s="1"/>
  <c r="DI40" i="2" s="1"/>
  <c r="AN40" i="2"/>
  <c r="AZ40" i="2" s="1"/>
  <c r="CD40" i="2" s="1"/>
  <c r="DH40" i="2" s="1"/>
  <c r="AM40" i="2"/>
  <c r="AY40" i="2" s="1"/>
  <c r="CC40" i="2" s="1"/>
  <c r="CE40" i="1"/>
  <c r="DI40" i="1" s="1"/>
  <c r="AN40" i="1"/>
  <c r="AZ40" i="1" s="1"/>
  <c r="CD40" i="1" s="1"/>
  <c r="DH40" i="1" s="1"/>
  <c r="AQ40" i="1"/>
  <c r="BC40" i="1" s="1"/>
  <c r="CG40" i="1" s="1"/>
  <c r="DK40" i="1" s="1"/>
  <c r="AP40" i="1"/>
  <c r="BB40" i="1" s="1"/>
  <c r="CF40" i="1" s="1"/>
  <c r="DJ40" i="1" s="1"/>
  <c r="AM40" i="1"/>
  <c r="AY40" i="1" s="1"/>
  <c r="AL40" i="1"/>
  <c r="AX40" i="1" s="1"/>
  <c r="CB40" i="1" s="1"/>
  <c r="AN39" i="3"/>
  <c r="AZ39" i="3" s="1"/>
  <c r="CD39" i="3" s="1"/>
  <c r="DH39" i="3" s="1"/>
  <c r="AL39" i="3"/>
  <c r="AX39" i="3" s="1"/>
  <c r="CB39" i="3" s="1"/>
  <c r="DF39" i="2"/>
  <c r="CF39" i="2"/>
  <c r="DJ39" i="2" s="1"/>
  <c r="AM39" i="1"/>
  <c r="AY39" i="1" s="1"/>
  <c r="CC39" i="1" s="1"/>
  <c r="AQ39" i="1"/>
  <c r="BC39" i="1" s="1"/>
  <c r="CG39" i="1" s="1"/>
  <c r="DK39" i="1" s="1"/>
  <c r="AP39" i="1"/>
  <c r="BB39" i="1" s="1"/>
  <c r="CF39" i="1" s="1"/>
  <c r="DJ39" i="1" s="1"/>
  <c r="AN39" i="1"/>
  <c r="AZ39" i="1" s="1"/>
  <c r="CD39" i="1" s="1"/>
  <c r="DH39" i="1" s="1"/>
  <c r="AM38" i="3"/>
  <c r="AY38" i="3" s="1"/>
  <c r="CC38" i="3" s="1"/>
  <c r="EL38" i="3" s="1"/>
  <c r="AL38" i="3"/>
  <c r="AX38" i="3" s="1"/>
  <c r="CB38" i="3" s="1"/>
  <c r="EK38" i="3" s="1"/>
  <c r="AP38" i="3"/>
  <c r="BB38" i="3" s="1"/>
  <c r="CF38" i="3" s="1"/>
  <c r="DJ38" i="3" s="1"/>
  <c r="AO38" i="3"/>
  <c r="BA38" i="3" s="1"/>
  <c r="CE38" i="3" s="1"/>
  <c r="DI38" i="3" s="1"/>
  <c r="DI38" i="2"/>
  <c r="AP38" i="2"/>
  <c r="BB38" i="2" s="1"/>
  <c r="CF38" i="2" s="1"/>
  <c r="DJ38" i="2" s="1"/>
  <c r="DF38" i="2"/>
  <c r="AN38" i="2"/>
  <c r="AZ38" i="2" s="1"/>
  <c r="CD38" i="2" s="1"/>
  <c r="DH38" i="2" s="1"/>
  <c r="AQ38" i="1"/>
  <c r="BC38" i="1" s="1"/>
  <c r="CG38" i="1" s="1"/>
  <c r="AO38" i="1"/>
  <c r="BA38" i="1" s="1"/>
  <c r="CE38" i="1" s="1"/>
  <c r="DI38" i="1" s="1"/>
  <c r="AN38" i="1"/>
  <c r="AZ38" i="1" s="1"/>
  <c r="CD38" i="1" s="1"/>
  <c r="DH38" i="1" s="1"/>
  <c r="AO37" i="3"/>
  <c r="BA37" i="3" s="1"/>
  <c r="CE37" i="3" s="1"/>
  <c r="DI37" i="3" s="1"/>
  <c r="AN37" i="3"/>
  <c r="AZ37" i="3" s="1"/>
  <c r="CD37" i="3" s="1"/>
  <c r="AM37" i="3"/>
  <c r="AY37" i="3" s="1"/>
  <c r="CC37" i="3" s="1"/>
  <c r="EL37" i="3" s="1"/>
  <c r="AQ37" i="2"/>
  <c r="BC37" i="2" s="1"/>
  <c r="CG37" i="2" s="1"/>
  <c r="DK37" i="2" s="1"/>
  <c r="AO37" i="2"/>
  <c r="BA37" i="2" s="1"/>
  <c r="CE37" i="2" s="1"/>
  <c r="DI37" i="2" s="1"/>
  <c r="AQ37" i="1"/>
  <c r="BC37" i="1" s="1"/>
  <c r="CG37" i="1" s="1"/>
  <c r="DK37" i="1" s="1"/>
  <c r="AM37" i="1"/>
  <c r="AY37" i="1" s="1"/>
  <c r="CC37" i="1" s="1"/>
  <c r="AL37" i="1"/>
  <c r="AX37" i="1" s="1"/>
  <c r="CB37" i="1" s="1"/>
  <c r="AN37" i="1"/>
  <c r="AZ37" i="1" s="1"/>
  <c r="CD37" i="1" s="1"/>
  <c r="DH37" i="1" s="1"/>
  <c r="AN36" i="3"/>
  <c r="AZ36" i="3" s="1"/>
  <c r="CD36" i="3" s="1"/>
  <c r="DH36" i="3" s="1"/>
  <c r="AN36" i="2"/>
  <c r="AZ36" i="2" s="1"/>
  <c r="CD36" i="2" s="1"/>
  <c r="DH36" i="2" s="1"/>
  <c r="AQ36" i="2"/>
  <c r="BC36" i="2" s="1"/>
  <c r="CG36" i="2" s="1"/>
  <c r="DK36" i="2" s="1"/>
  <c r="AP36" i="2"/>
  <c r="BB36" i="2" s="1"/>
  <c r="AM36" i="2"/>
  <c r="AY36" i="2" s="1"/>
  <c r="CC36" i="2" s="1"/>
  <c r="AN36" i="1"/>
  <c r="AZ36" i="1" s="1"/>
  <c r="CD36" i="1" s="1"/>
  <c r="AP36" i="1"/>
  <c r="BB36" i="1" s="1"/>
  <c r="CF36" i="1" s="1"/>
  <c r="DJ36" i="1" s="1"/>
  <c r="AO36" i="1"/>
  <c r="BA36" i="1" s="1"/>
  <c r="CE36" i="1" s="1"/>
  <c r="DI36" i="1" s="1"/>
  <c r="AL36" i="1"/>
  <c r="AX36" i="1" s="1"/>
  <c r="CB36" i="1" s="1"/>
  <c r="AM35" i="3"/>
  <c r="AY35" i="3" s="1"/>
  <c r="CC35" i="3" s="1"/>
  <c r="AQ35" i="3"/>
  <c r="BC35" i="3" s="1"/>
  <c r="CG35" i="3" s="1"/>
  <c r="DK35" i="3" s="1"/>
  <c r="AO35" i="3"/>
  <c r="BA35" i="3" s="1"/>
  <c r="CE35" i="3" s="1"/>
  <c r="DI35" i="3" s="1"/>
  <c r="AP35" i="2"/>
  <c r="BB35" i="2" s="1"/>
  <c r="CF35" i="2" s="1"/>
  <c r="DJ35" i="2" s="1"/>
  <c r="AN35" i="2"/>
  <c r="AZ35" i="2" s="1"/>
  <c r="CD35" i="2" s="1"/>
  <c r="DH35" i="2" s="1"/>
  <c r="DF35" i="2"/>
  <c r="AQ35" i="2"/>
  <c r="BC35" i="2" s="1"/>
  <c r="AM35" i="2"/>
  <c r="AY35" i="2" s="1"/>
  <c r="CC35" i="2" s="1"/>
  <c r="AM34" i="3"/>
  <c r="AY34" i="3" s="1"/>
  <c r="CC34" i="3" s="1"/>
  <c r="AL34" i="3"/>
  <c r="AX34" i="3" s="1"/>
  <c r="CB34" i="3" s="1"/>
  <c r="EK34" i="3" s="1"/>
  <c r="AO34" i="3"/>
  <c r="BA34" i="3" s="1"/>
  <c r="CE34" i="3" s="1"/>
  <c r="DI34" i="3" s="1"/>
  <c r="AQ34" i="3"/>
  <c r="BC34" i="3" s="1"/>
  <c r="CG34" i="3" s="1"/>
  <c r="DK34" i="3" s="1"/>
  <c r="AN34" i="3"/>
  <c r="AZ34" i="3" s="1"/>
  <c r="CD34" i="3" s="1"/>
  <c r="DH34" i="3" s="1"/>
  <c r="CE34" i="2"/>
  <c r="DI34" i="2" s="1"/>
  <c r="AM34" i="2"/>
  <c r="AY34" i="2" s="1"/>
  <c r="CC34" i="2" s="1"/>
  <c r="AQ34" i="2"/>
  <c r="BC34" i="2" s="1"/>
  <c r="CG34" i="2" s="1"/>
  <c r="DK34" i="2" s="1"/>
  <c r="AN34" i="2"/>
  <c r="AZ34" i="2" s="1"/>
  <c r="CD34" i="2" s="1"/>
  <c r="DH34" i="2" s="1"/>
  <c r="AN34" i="1"/>
  <c r="AZ34" i="1" s="1"/>
  <c r="CD34" i="1" s="1"/>
  <c r="AP34" i="1"/>
  <c r="BB34" i="1" s="1"/>
  <c r="CF34" i="1" s="1"/>
  <c r="DJ34" i="1" s="1"/>
  <c r="AL34" i="1"/>
  <c r="AX34" i="1" s="1"/>
  <c r="CB34" i="1" s="1"/>
  <c r="CE33" i="3"/>
  <c r="DI33" i="3" s="1"/>
  <c r="AM33" i="3"/>
  <c r="AY33" i="3" s="1"/>
  <c r="CC33" i="3" s="1"/>
  <c r="EL33" i="3" s="1"/>
  <c r="AQ33" i="3"/>
  <c r="BC33" i="3" s="1"/>
  <c r="CG33" i="3" s="1"/>
  <c r="DK33" i="3" s="1"/>
  <c r="AL33" i="3"/>
  <c r="AX33" i="3" s="1"/>
  <c r="CB33" i="3" s="1"/>
  <c r="EK33" i="3" s="1"/>
  <c r="AP33" i="3"/>
  <c r="BB33" i="3" s="1"/>
  <c r="CF33" i="3" s="1"/>
  <c r="DJ33" i="3" s="1"/>
  <c r="AN33" i="2"/>
  <c r="AZ33" i="2" s="1"/>
  <c r="CD33" i="2" s="1"/>
  <c r="DF33" i="2"/>
  <c r="AQ33" i="2"/>
  <c r="BC33" i="2" s="1"/>
  <c r="CG33" i="2" s="1"/>
  <c r="DK33" i="2" s="1"/>
  <c r="AP33" i="2"/>
  <c r="BB33" i="2" s="1"/>
  <c r="AO33" i="2"/>
  <c r="BA33" i="2" s="1"/>
  <c r="CE33" i="2" s="1"/>
  <c r="DI33" i="2" s="1"/>
  <c r="AM33" i="2"/>
  <c r="AY33" i="2" s="1"/>
  <c r="CC33" i="2" s="1"/>
  <c r="AQ33" i="1"/>
  <c r="BC33" i="1" s="1"/>
  <c r="CG33" i="1" s="1"/>
  <c r="DK33" i="1" s="1"/>
  <c r="AO33" i="1"/>
  <c r="BA33" i="1" s="1"/>
  <c r="CE33" i="1" s="1"/>
  <c r="AM33" i="1"/>
  <c r="AY33" i="1" s="1"/>
  <c r="CC33" i="1" s="1"/>
  <c r="AQ32" i="3"/>
  <c r="BC32" i="3" s="1"/>
  <c r="CG32" i="3" s="1"/>
  <c r="DK32" i="3" s="1"/>
  <c r="AM32" i="3"/>
  <c r="AY32" i="3" s="1"/>
  <c r="CC32" i="3" s="1"/>
  <c r="EL32" i="3" s="1"/>
  <c r="AN32" i="2"/>
  <c r="AZ32" i="2" s="1"/>
  <c r="AQ32" i="2"/>
  <c r="BC32" i="2" s="1"/>
  <c r="CG32" i="2" s="1"/>
  <c r="DK32" i="2" s="1"/>
  <c r="AP32" i="2"/>
  <c r="BB32" i="2" s="1"/>
  <c r="CF32" i="2" s="1"/>
  <c r="DJ32" i="2" s="1"/>
  <c r="AM32" i="2"/>
  <c r="AY32" i="2" s="1"/>
  <c r="CC32" i="2" s="1"/>
  <c r="AO32" i="1"/>
  <c r="BA32" i="1" s="1"/>
  <c r="AN32" i="1"/>
  <c r="AZ32" i="1" s="1"/>
  <c r="CD32" i="1" s="1"/>
  <c r="DH32" i="1" s="1"/>
  <c r="AQ32" i="1"/>
  <c r="BC32" i="1" s="1"/>
  <c r="CG32" i="1" s="1"/>
  <c r="DK32" i="1" s="1"/>
  <c r="AP32" i="1"/>
  <c r="BB32" i="1" s="1"/>
  <c r="CF32" i="1" s="1"/>
  <c r="DJ32" i="1" s="1"/>
  <c r="AM32" i="1"/>
  <c r="AY32" i="1" s="1"/>
  <c r="CC32" i="1" s="1"/>
  <c r="AL32" i="1"/>
  <c r="AX32" i="1" s="1"/>
  <c r="CB32" i="1" s="1"/>
  <c r="AN31" i="3"/>
  <c r="AZ31" i="3" s="1"/>
  <c r="CD31" i="3" s="1"/>
  <c r="DH31" i="3" s="1"/>
  <c r="AM31" i="3"/>
  <c r="AY31" i="3" s="1"/>
  <c r="CC31" i="3" s="1"/>
  <c r="EL31" i="3" s="1"/>
  <c r="AP31" i="3"/>
  <c r="BB31" i="3" s="1"/>
  <c r="CF31" i="3" s="1"/>
  <c r="DJ31" i="3" s="1"/>
  <c r="AO31" i="3"/>
  <c r="BA31" i="3" s="1"/>
  <c r="CE31" i="3" s="1"/>
  <c r="DI31" i="3" s="1"/>
  <c r="AL31" i="3"/>
  <c r="AX31" i="3" s="1"/>
  <c r="CB31" i="3" s="1"/>
  <c r="EK31" i="3" s="1"/>
  <c r="AO31" i="2"/>
  <c r="BA31" i="2" s="1"/>
  <c r="AN31" i="2"/>
  <c r="AZ31" i="2" s="1"/>
  <c r="CD31" i="2" s="1"/>
  <c r="DH31" i="2" s="1"/>
  <c r="AP31" i="2"/>
  <c r="BB31" i="2" s="1"/>
  <c r="CF31" i="2" s="1"/>
  <c r="DJ31" i="2" s="1"/>
  <c r="AQ31" i="1"/>
  <c r="BC31" i="1" s="1"/>
  <c r="CG31" i="1" s="1"/>
  <c r="DK31" i="1" s="1"/>
  <c r="AN31" i="1"/>
  <c r="AZ31" i="1" s="1"/>
  <c r="CD31" i="1" s="1"/>
  <c r="DH31" i="1" s="1"/>
  <c r="AL31" i="1"/>
  <c r="AX31" i="1" s="1"/>
  <c r="CB31" i="1" s="1"/>
  <c r="AO31" i="1"/>
  <c r="BA31" i="1" s="1"/>
  <c r="CE31" i="1" s="1"/>
  <c r="DI31" i="1" s="1"/>
  <c r="AQ30" i="3"/>
  <c r="BC30" i="3" s="1"/>
  <c r="CG30" i="3" s="1"/>
  <c r="DK30" i="3" s="1"/>
  <c r="AN30" i="3"/>
  <c r="AZ30" i="3" s="1"/>
  <c r="CD30" i="3" s="1"/>
  <c r="DH30" i="3" s="1"/>
  <c r="AQ30" i="2"/>
  <c r="BC30" i="2" s="1"/>
  <c r="DF30" i="2"/>
  <c r="AP30" i="2"/>
  <c r="BB30" i="2" s="1"/>
  <c r="CF30" i="2" s="1"/>
  <c r="DJ30" i="2" s="1"/>
  <c r="AO30" i="2"/>
  <c r="BA30" i="2" s="1"/>
  <c r="CE30" i="2" s="1"/>
  <c r="DI30" i="2" s="1"/>
  <c r="AN30" i="2"/>
  <c r="AZ30" i="2" s="1"/>
  <c r="CD30" i="2" s="1"/>
  <c r="DH30" i="2" s="1"/>
  <c r="AM30" i="2"/>
  <c r="AY30" i="2" s="1"/>
  <c r="CC30" i="2" s="1"/>
  <c r="DK30" i="1"/>
  <c r="AO30" i="1"/>
  <c r="BA30" i="1" s="1"/>
  <c r="CE30" i="1" s="1"/>
  <c r="DI30" i="1" s="1"/>
  <c r="AM30" i="1"/>
  <c r="AY30" i="1" s="1"/>
  <c r="CC30" i="1" s="1"/>
  <c r="AP30" i="1"/>
  <c r="BB30" i="1" s="1"/>
  <c r="CF30" i="1" s="1"/>
  <c r="DJ30" i="1" s="1"/>
  <c r="AL30" i="1"/>
  <c r="AX30" i="1" s="1"/>
  <c r="CB30" i="1" s="1"/>
  <c r="AQ29" i="3"/>
  <c r="BC29" i="3" s="1"/>
  <c r="CG29" i="3" s="1"/>
  <c r="DK29" i="3" s="1"/>
  <c r="AM29" i="3"/>
  <c r="AY29" i="3" s="1"/>
  <c r="CC29" i="3" s="1"/>
  <c r="EL29" i="3" s="1"/>
  <c r="AL29" i="3"/>
  <c r="AX29" i="3" s="1"/>
  <c r="CB29" i="3" s="1"/>
  <c r="EK29" i="3" s="1"/>
  <c r="DF29" i="2"/>
  <c r="AN29" i="2"/>
  <c r="AZ29" i="2" s="1"/>
  <c r="CD29" i="2" s="1"/>
  <c r="DH29" i="2" s="1"/>
  <c r="AQ29" i="2"/>
  <c r="BC29" i="2" s="1"/>
  <c r="CG29" i="2" s="1"/>
  <c r="DK29" i="2" s="1"/>
  <c r="AO29" i="2"/>
  <c r="BA29" i="2" s="1"/>
  <c r="CE29" i="2" s="1"/>
  <c r="DI29" i="2" s="1"/>
  <c r="AO29" i="1"/>
  <c r="BA29" i="1" s="1"/>
  <c r="CE29" i="1" s="1"/>
  <c r="DI29" i="1" s="1"/>
  <c r="S45" i="1"/>
  <c r="AL29" i="1"/>
  <c r="AX29" i="1" s="1"/>
  <c r="CB29" i="1" s="1"/>
  <c r="DF29" i="1" s="1"/>
  <c r="AP28" i="3"/>
  <c r="BB28" i="3" s="1"/>
  <c r="CF28" i="3" s="1"/>
  <c r="DJ28" i="3" s="1"/>
  <c r="AO28" i="3"/>
  <c r="BA28" i="3" s="1"/>
  <c r="CE28" i="3" s="1"/>
  <c r="DI28" i="3" s="1"/>
  <c r="AL28" i="3"/>
  <c r="AX28" i="3" s="1"/>
  <c r="CB28" i="3" s="1"/>
  <c r="EK28" i="3" s="1"/>
  <c r="AQ28" i="3"/>
  <c r="BC28" i="3" s="1"/>
  <c r="CG28" i="3" s="1"/>
  <c r="DK28" i="3" s="1"/>
  <c r="CE28" i="2"/>
  <c r="DI28" i="2" s="1"/>
  <c r="AQ28" i="2"/>
  <c r="BC28" i="2" s="1"/>
  <c r="AP28" i="2"/>
  <c r="BB28" i="2" s="1"/>
  <c r="AM28" i="2"/>
  <c r="AY28" i="2" s="1"/>
  <c r="CC28" i="2" s="1"/>
  <c r="AO28" i="1"/>
  <c r="BA28" i="1" s="1"/>
  <c r="AN28" i="1"/>
  <c r="AZ28" i="1" s="1"/>
  <c r="CD28" i="1" s="1"/>
  <c r="DH28" i="1" s="1"/>
  <c r="AM28" i="1"/>
  <c r="AY28" i="1" s="1"/>
  <c r="CC28" i="1" s="1"/>
  <c r="AO27" i="3"/>
  <c r="BA27" i="3" s="1"/>
  <c r="CE27" i="3" s="1"/>
  <c r="DI27" i="3" s="1"/>
  <c r="AQ27" i="3"/>
  <c r="BC27" i="3" s="1"/>
  <c r="CG27" i="3" s="1"/>
  <c r="DK27" i="3" s="1"/>
  <c r="AP27" i="3"/>
  <c r="BB27" i="3" s="1"/>
  <c r="CF27" i="3" s="1"/>
  <c r="DJ27" i="3" s="1"/>
  <c r="AM27" i="3"/>
  <c r="AY27" i="3" s="1"/>
  <c r="CC27" i="3" s="1"/>
  <c r="EL27" i="3" s="1"/>
  <c r="AM27" i="2"/>
  <c r="AY27" i="2" s="1"/>
  <c r="CC27" i="2" s="1"/>
  <c r="AQ27" i="2"/>
  <c r="BC27" i="2" s="1"/>
  <c r="CG27" i="2" s="1"/>
  <c r="DK27" i="2" s="1"/>
  <c r="AN27" i="2"/>
  <c r="AZ27" i="2" s="1"/>
  <c r="CD27" i="2" s="1"/>
  <c r="DH27" i="2" s="1"/>
  <c r="AP27" i="2"/>
  <c r="BB27" i="2" s="1"/>
  <c r="CF27" i="2" s="1"/>
  <c r="DJ27" i="2" s="1"/>
  <c r="AO27" i="2"/>
  <c r="BA27" i="2" s="1"/>
  <c r="CE27" i="2" s="1"/>
  <c r="DI27" i="2" s="1"/>
  <c r="AM27" i="1"/>
  <c r="AY27" i="1" s="1"/>
  <c r="CC27" i="1" s="1"/>
  <c r="DG27" i="1" s="1"/>
  <c r="AM26" i="3"/>
  <c r="AY26" i="3" s="1"/>
  <c r="CC26" i="3" s="1"/>
  <c r="AQ26" i="3"/>
  <c r="BC26" i="3" s="1"/>
  <c r="CG26" i="3" s="1"/>
  <c r="DK26" i="3" s="1"/>
  <c r="AP26" i="3"/>
  <c r="BB26" i="3" s="1"/>
  <c r="CF26" i="3" s="1"/>
  <c r="DJ26" i="3" s="1"/>
  <c r="AN26" i="3"/>
  <c r="AZ26" i="3" s="1"/>
  <c r="CD26" i="3" s="1"/>
  <c r="DH26" i="3" s="1"/>
  <c r="AN26" i="2"/>
  <c r="AZ26" i="2" s="1"/>
  <c r="CD26" i="2" s="1"/>
  <c r="DH26" i="2" s="1"/>
  <c r="AP26" i="2"/>
  <c r="BB26" i="2" s="1"/>
  <c r="CF26" i="2" s="1"/>
  <c r="DJ26" i="2" s="1"/>
  <c r="AM26" i="1"/>
  <c r="AY26" i="1" s="1"/>
  <c r="CC26" i="1" s="1"/>
  <c r="AQ26" i="1"/>
  <c r="BC26" i="1" s="1"/>
  <c r="CG26" i="1" s="1"/>
  <c r="DK26" i="1" s="1"/>
  <c r="AO26" i="1"/>
  <c r="BA26" i="1" s="1"/>
  <c r="CE26" i="1" s="1"/>
  <c r="DI26" i="1" s="1"/>
  <c r="AL26" i="1"/>
  <c r="AX26" i="1" s="1"/>
  <c r="CB26" i="1" s="1"/>
  <c r="AQ25" i="3"/>
  <c r="BC25" i="3" s="1"/>
  <c r="CG25" i="3" s="1"/>
  <c r="DK25" i="3" s="1"/>
  <c r="AN25" i="3"/>
  <c r="AZ25" i="3" s="1"/>
  <c r="CD25" i="3" s="1"/>
  <c r="DH25" i="3" s="1"/>
  <c r="AM25" i="3"/>
  <c r="AY25" i="3" s="1"/>
  <c r="CC25" i="3" s="1"/>
  <c r="EL25" i="3" s="1"/>
  <c r="AL25" i="3"/>
  <c r="AX25" i="3" s="1"/>
  <c r="CB25" i="3" s="1"/>
  <c r="EK25" i="3" s="1"/>
  <c r="AP25" i="3"/>
  <c r="BB25" i="3" s="1"/>
  <c r="CF25" i="3" s="1"/>
  <c r="DJ25" i="3" s="1"/>
  <c r="DD45" i="2"/>
  <c r="AQ25" i="2"/>
  <c r="BC25" i="2" s="1"/>
  <c r="AP25" i="2"/>
  <c r="BB25" i="2" s="1"/>
  <c r="CF25" i="2" s="1"/>
  <c r="DJ25" i="2" s="1"/>
  <c r="AO25" i="2"/>
  <c r="BA25" i="2" s="1"/>
  <c r="CE25" i="2" s="1"/>
  <c r="DI25" i="2" s="1"/>
  <c r="AN25" i="2"/>
  <c r="AZ25" i="2" s="1"/>
  <c r="CD25" i="2" s="1"/>
  <c r="DH25" i="2" s="1"/>
  <c r="AQ25" i="1"/>
  <c r="BC25" i="1" s="1"/>
  <c r="AP25" i="1"/>
  <c r="BB25" i="1" s="1"/>
  <c r="CF25" i="1" s="1"/>
  <c r="DJ25" i="1" s="1"/>
  <c r="AO25" i="1"/>
  <c r="BA25" i="1" s="1"/>
  <c r="CE25" i="1" s="1"/>
  <c r="DI25" i="1" s="1"/>
  <c r="AM25" i="1"/>
  <c r="AY25" i="1" s="1"/>
  <c r="CC25" i="1" s="1"/>
  <c r="AL25" i="1"/>
  <c r="AX25" i="1" s="1"/>
  <c r="CB25" i="1" s="1"/>
  <c r="AM24" i="3"/>
  <c r="AY24" i="3" s="1"/>
  <c r="CC24" i="3" s="1"/>
  <c r="EL24" i="3" s="1"/>
  <c r="AQ24" i="3"/>
  <c r="BC24" i="3" s="1"/>
  <c r="CG24" i="3" s="1"/>
  <c r="DK24" i="3" s="1"/>
  <c r="AP24" i="3"/>
  <c r="BB24" i="3" s="1"/>
  <c r="CF24" i="3" s="1"/>
  <c r="DJ24" i="3" s="1"/>
  <c r="AL24" i="3"/>
  <c r="AX24" i="3" s="1"/>
  <c r="CB24" i="3" s="1"/>
  <c r="EK24" i="3" s="1"/>
  <c r="AO24" i="2"/>
  <c r="BA24" i="2" s="1"/>
  <c r="AQ24" i="2"/>
  <c r="BC24" i="2" s="1"/>
  <c r="CG24" i="2" s="1"/>
  <c r="DK24" i="2" s="1"/>
  <c r="AP24" i="2"/>
  <c r="BB24" i="2" s="1"/>
  <c r="CF24" i="2" s="1"/>
  <c r="DJ24" i="2" s="1"/>
  <c r="AM24" i="2"/>
  <c r="AY24" i="2" s="1"/>
  <c r="CC24" i="2" s="1"/>
  <c r="AQ24" i="1"/>
  <c r="BC24" i="1" s="1"/>
  <c r="CG24" i="1" s="1"/>
  <c r="DK24" i="1" s="1"/>
  <c r="AO24" i="1"/>
  <c r="BA24" i="1" s="1"/>
  <c r="CE24" i="1" s="1"/>
  <c r="DI24" i="1" s="1"/>
  <c r="AM24" i="1"/>
  <c r="AY24" i="1" s="1"/>
  <c r="AL23" i="3"/>
  <c r="AX23" i="3" s="1"/>
  <c r="CB23" i="3" s="1"/>
  <c r="EK23" i="3" s="1"/>
  <c r="AQ23" i="3"/>
  <c r="BC23" i="3" s="1"/>
  <c r="CG23" i="3" s="1"/>
  <c r="DK23" i="3" s="1"/>
  <c r="AP23" i="3"/>
  <c r="BB23" i="3" s="1"/>
  <c r="CF23" i="3" s="1"/>
  <c r="DJ23" i="3" s="1"/>
  <c r="AO23" i="3"/>
  <c r="BA23" i="3" s="1"/>
  <c r="CE23" i="3" s="1"/>
  <c r="DI23" i="3" s="1"/>
  <c r="AM23" i="3"/>
  <c r="AY23" i="3" s="1"/>
  <c r="CC23" i="3" s="1"/>
  <c r="EL23" i="3" s="1"/>
  <c r="AN23" i="2"/>
  <c r="AZ23" i="2" s="1"/>
  <c r="CD23" i="2" s="1"/>
  <c r="DH23" i="2" s="1"/>
  <c r="AP23" i="2"/>
  <c r="BB23" i="2" s="1"/>
  <c r="CF23" i="2" s="1"/>
  <c r="DJ23" i="2" s="1"/>
  <c r="AM23" i="2"/>
  <c r="AY23" i="2" s="1"/>
  <c r="CC23" i="2" s="1"/>
  <c r="AN23" i="1"/>
  <c r="AZ23" i="1" s="1"/>
  <c r="CD23" i="1" s="1"/>
  <c r="DH23" i="1" s="1"/>
  <c r="AL23" i="1"/>
  <c r="AX23" i="1" s="1"/>
  <c r="CB23" i="1" s="1"/>
  <c r="AP23" i="1"/>
  <c r="BB23" i="1" s="1"/>
  <c r="CF23" i="1" s="1"/>
  <c r="DJ23" i="1" s="1"/>
  <c r="AO23" i="1"/>
  <c r="BA23" i="1" s="1"/>
  <c r="CE23" i="1" s="1"/>
  <c r="DI23" i="1" s="1"/>
  <c r="AP22" i="3"/>
  <c r="BB22" i="3" s="1"/>
  <c r="CF22" i="3" s="1"/>
  <c r="DJ22" i="3" s="1"/>
  <c r="AO22" i="3"/>
  <c r="BA22" i="3" s="1"/>
  <c r="CE22" i="3" s="1"/>
  <c r="DI22" i="3" s="1"/>
  <c r="CF22" i="2"/>
  <c r="DJ22" i="2" s="1"/>
  <c r="CD22" i="2"/>
  <c r="DH22" i="2" s="1"/>
  <c r="AM22" i="2"/>
  <c r="AY22" i="2" s="1"/>
  <c r="CC22" i="2" s="1"/>
  <c r="AL22" i="2"/>
  <c r="AX22" i="2" s="1"/>
  <c r="CB22" i="2" s="1"/>
  <c r="AQ22" i="2"/>
  <c r="BC22" i="2" s="1"/>
  <c r="CG22" i="2" s="1"/>
  <c r="DK22" i="2" s="1"/>
  <c r="CD22" i="1"/>
  <c r="DH22" i="1" s="1"/>
  <c r="AP22" i="1"/>
  <c r="BB22" i="1" s="1"/>
  <c r="AO22" i="1"/>
  <c r="BA22" i="1" s="1"/>
  <c r="CE22" i="1" s="1"/>
  <c r="DI22" i="1" s="1"/>
  <c r="AQ22" i="1"/>
  <c r="BC22" i="1" s="1"/>
  <c r="CG22" i="1" s="1"/>
  <c r="DK22" i="1" s="1"/>
  <c r="AM22" i="1"/>
  <c r="AY22" i="1" s="1"/>
  <c r="CC22" i="1" s="1"/>
  <c r="AO21" i="3"/>
  <c r="BA21" i="3" s="1"/>
  <c r="CE21" i="3" s="1"/>
  <c r="DI21" i="3" s="1"/>
  <c r="AP21" i="3"/>
  <c r="BB21" i="3" s="1"/>
  <c r="CF21" i="3" s="1"/>
  <c r="DJ21" i="3" s="1"/>
  <c r="AQ21" i="3"/>
  <c r="BC21" i="3" s="1"/>
  <c r="CG21" i="3" s="1"/>
  <c r="DK21" i="3" s="1"/>
  <c r="AM21" i="3"/>
  <c r="AY21" i="3" s="1"/>
  <c r="CC21" i="3" s="1"/>
  <c r="EL21" i="3" s="1"/>
  <c r="DG21" i="2"/>
  <c r="CC21" i="1"/>
  <c r="DG21" i="1" s="1"/>
  <c r="AP21" i="1"/>
  <c r="BB21" i="1" s="1"/>
  <c r="AN21" i="1"/>
  <c r="AZ21" i="1" s="1"/>
  <c r="CD21" i="1" s="1"/>
  <c r="DH21" i="1" s="1"/>
  <c r="AL21" i="1"/>
  <c r="AX21" i="1" s="1"/>
  <c r="CB21" i="1" s="1"/>
  <c r="AQ20" i="3"/>
  <c r="BC20" i="3" s="1"/>
  <c r="CG20" i="3" s="1"/>
  <c r="DK20" i="3" s="1"/>
  <c r="AP20" i="3"/>
  <c r="BB20" i="3" s="1"/>
  <c r="CF20" i="3" s="1"/>
  <c r="DJ20" i="3" s="1"/>
  <c r="AM20" i="3"/>
  <c r="AY20" i="3" s="1"/>
  <c r="CC20" i="3" s="1"/>
  <c r="AL20" i="3"/>
  <c r="AX20" i="3" s="1"/>
  <c r="CB20" i="3" s="1"/>
  <c r="AO20" i="2"/>
  <c r="BA20" i="2" s="1"/>
  <c r="CE20" i="2" s="1"/>
  <c r="DI20" i="2" s="1"/>
  <c r="AN20" i="2"/>
  <c r="AZ20" i="2" s="1"/>
  <c r="CD20" i="2" s="1"/>
  <c r="DH20" i="2" s="1"/>
  <c r="AP20" i="1"/>
  <c r="BB20" i="1" s="1"/>
  <c r="CF20" i="1" s="1"/>
  <c r="DJ20" i="1" s="1"/>
  <c r="AN20" i="1"/>
  <c r="AZ20" i="1" s="1"/>
  <c r="CD20" i="1" s="1"/>
  <c r="DH20" i="1" s="1"/>
  <c r="AQ20" i="1"/>
  <c r="BC20" i="1" s="1"/>
  <c r="CG20" i="1" s="1"/>
  <c r="DK20" i="1" s="1"/>
  <c r="AO20" i="1"/>
  <c r="BA20" i="1" s="1"/>
  <c r="CE20" i="1" s="1"/>
  <c r="DI20" i="1" s="1"/>
  <c r="AO19" i="3"/>
  <c r="BA19" i="3" s="1"/>
  <c r="CE19" i="3" s="1"/>
  <c r="DI19" i="3" s="1"/>
  <c r="AQ19" i="2"/>
  <c r="BC19" i="2" s="1"/>
  <c r="AN19" i="2"/>
  <c r="AZ19" i="2" s="1"/>
  <c r="AO19" i="2"/>
  <c r="BA19" i="2" s="1"/>
  <c r="CE19" i="2" s="1"/>
  <c r="DI19" i="2" s="1"/>
  <c r="AM19" i="2"/>
  <c r="AY19" i="2" s="1"/>
  <c r="CC19" i="2" s="1"/>
  <c r="DG19" i="2" s="1"/>
  <c r="AM19" i="1"/>
  <c r="AY19" i="1" s="1"/>
  <c r="CC19" i="1" s="1"/>
  <c r="AL19" i="1"/>
  <c r="AX19" i="1" s="1"/>
  <c r="CB19" i="1" s="1"/>
  <c r="AN19" i="1"/>
  <c r="AZ19" i="1" s="1"/>
  <c r="CD19" i="1" s="1"/>
  <c r="DH19" i="1" s="1"/>
  <c r="AQ18" i="3"/>
  <c r="BC18" i="3" s="1"/>
  <c r="CG18" i="3" s="1"/>
  <c r="DK18" i="3" s="1"/>
  <c r="AP18" i="3"/>
  <c r="BB18" i="3" s="1"/>
  <c r="CF18" i="3" s="1"/>
  <c r="DJ18" i="3" s="1"/>
  <c r="AM18" i="3"/>
  <c r="AY18" i="3" s="1"/>
  <c r="CC18" i="3" s="1"/>
  <c r="EL18" i="3" s="1"/>
  <c r="AO18" i="3"/>
  <c r="BA18" i="3" s="1"/>
  <c r="CE18" i="3" s="1"/>
  <c r="DI18" i="3" s="1"/>
  <c r="AQ18" i="2"/>
  <c r="BC18" i="2" s="1"/>
  <c r="CG18" i="2" s="1"/>
  <c r="DK18" i="2" s="1"/>
  <c r="DF18" i="2"/>
  <c r="AN18" i="2"/>
  <c r="AZ18" i="2" s="1"/>
  <c r="CD18" i="2" s="1"/>
  <c r="DH18" i="2" s="1"/>
  <c r="AP18" i="2"/>
  <c r="BB18" i="2" s="1"/>
  <c r="CF18" i="2" s="1"/>
  <c r="DJ18" i="2" s="1"/>
  <c r="AO18" i="2"/>
  <c r="BA18" i="2" s="1"/>
  <c r="AM18" i="2"/>
  <c r="AY18" i="2" s="1"/>
  <c r="CC18" i="2" s="1"/>
  <c r="DF18" i="1"/>
  <c r="AN18" i="1"/>
  <c r="AZ18" i="1" s="1"/>
  <c r="CD18" i="1" s="1"/>
  <c r="AP18" i="1"/>
  <c r="BB18" i="1" s="1"/>
  <c r="CF18" i="1" s="1"/>
  <c r="DJ18" i="1" s="1"/>
  <c r="AO17" i="3"/>
  <c r="BA17" i="3" s="1"/>
  <c r="CE17" i="3" s="1"/>
  <c r="DI17" i="3" s="1"/>
  <c r="AN17" i="3"/>
  <c r="AZ17" i="3" s="1"/>
  <c r="CD17" i="3" s="1"/>
  <c r="DH17" i="3" s="1"/>
  <c r="AQ17" i="3"/>
  <c r="BC17" i="3" s="1"/>
  <c r="CG17" i="3" s="1"/>
  <c r="DK17" i="3" s="1"/>
  <c r="AL17" i="3"/>
  <c r="AX17" i="3" s="1"/>
  <c r="CB17" i="3" s="1"/>
  <c r="EK17" i="3" s="1"/>
  <c r="DI17" i="2"/>
  <c r="CC17" i="2"/>
  <c r="AP17" i="2"/>
  <c r="BB17" i="2" s="1"/>
  <c r="CF17" i="2" s="1"/>
  <c r="AQ17" i="2"/>
  <c r="BC17" i="2" s="1"/>
  <c r="CG17" i="2" s="1"/>
  <c r="DK17" i="2" s="1"/>
  <c r="AN17" i="2"/>
  <c r="AZ17" i="2" s="1"/>
  <c r="CD17" i="2" s="1"/>
  <c r="DH17" i="2" s="1"/>
  <c r="DF17" i="1"/>
  <c r="AQ17" i="1"/>
  <c r="BC17" i="1" s="1"/>
  <c r="CG17" i="1" s="1"/>
  <c r="DK17" i="1" s="1"/>
  <c r="AO17" i="1"/>
  <c r="BA17" i="1" s="1"/>
  <c r="CE17" i="1" s="1"/>
  <c r="DI17" i="1" s="1"/>
  <c r="AM17" i="1"/>
  <c r="AY17" i="1" s="1"/>
  <c r="CC17" i="1" s="1"/>
  <c r="AP17" i="1"/>
  <c r="BB17" i="1" s="1"/>
  <c r="CF17" i="1" s="1"/>
  <c r="DJ17" i="1" s="1"/>
  <c r="AN17" i="1"/>
  <c r="AZ17" i="1" s="1"/>
  <c r="AP16" i="3"/>
  <c r="BB16" i="3" s="1"/>
  <c r="CF16" i="3" s="1"/>
  <c r="DJ16" i="3" s="1"/>
  <c r="AM16" i="3"/>
  <c r="AY16" i="3" s="1"/>
  <c r="CC16" i="3" s="1"/>
  <c r="EL16" i="3" s="1"/>
  <c r="AN16" i="2"/>
  <c r="AZ16" i="2" s="1"/>
  <c r="CD16" i="2" s="1"/>
  <c r="DH16" i="2" s="1"/>
  <c r="AP16" i="1"/>
  <c r="BB16" i="1" s="1"/>
  <c r="CF16" i="1" s="1"/>
  <c r="DJ16" i="1" s="1"/>
  <c r="AO16" i="1"/>
  <c r="BA16" i="1" s="1"/>
  <c r="CE16" i="1" s="1"/>
  <c r="DI16" i="1" s="1"/>
  <c r="AQ16" i="1"/>
  <c r="BC16" i="1" s="1"/>
  <c r="CG16" i="1" s="1"/>
  <c r="AM16" i="1"/>
  <c r="AY16" i="1" s="1"/>
  <c r="CC16" i="1" s="1"/>
  <c r="DG16" i="1" s="1"/>
  <c r="AO15" i="3"/>
  <c r="BA15" i="3" s="1"/>
  <c r="CE15" i="3" s="1"/>
  <c r="DI15" i="3" s="1"/>
  <c r="AN15" i="3"/>
  <c r="AZ15" i="3" s="1"/>
  <c r="CD15" i="3" s="1"/>
  <c r="DH15" i="3" s="1"/>
  <c r="AP15" i="3"/>
  <c r="BB15" i="3" s="1"/>
  <c r="CF15" i="3" s="1"/>
  <c r="DJ15" i="3" s="1"/>
  <c r="AO15" i="2"/>
  <c r="BA15" i="2" s="1"/>
  <c r="CE15" i="2" s="1"/>
  <c r="DI15" i="2" s="1"/>
  <c r="AN15" i="2"/>
  <c r="AZ15" i="2" s="1"/>
  <c r="CD15" i="2" s="1"/>
  <c r="AO15" i="1"/>
  <c r="BA15" i="1" s="1"/>
  <c r="CE15" i="1" s="1"/>
  <c r="DI15" i="1" s="1"/>
  <c r="AQ15" i="1"/>
  <c r="BC15" i="1" s="1"/>
  <c r="AP15" i="1"/>
  <c r="BB15" i="1" s="1"/>
  <c r="CF15" i="1" s="1"/>
  <c r="DJ15" i="1" s="1"/>
  <c r="AN14" i="3"/>
  <c r="AZ14" i="3" s="1"/>
  <c r="CD14" i="3" s="1"/>
  <c r="DH14" i="3" s="1"/>
  <c r="AO14" i="3"/>
  <c r="BA14" i="3" s="1"/>
  <c r="CE14" i="3" s="1"/>
  <c r="DI14" i="3" s="1"/>
  <c r="AL14" i="3"/>
  <c r="AX14" i="3" s="1"/>
  <c r="CB14" i="3" s="1"/>
  <c r="EK14" i="3" s="1"/>
  <c r="BP45" i="2"/>
  <c r="AP14" i="2"/>
  <c r="BB14" i="2" s="1"/>
  <c r="CF14" i="2" s="1"/>
  <c r="DJ14" i="2" s="1"/>
  <c r="AQ14" i="2"/>
  <c r="BC14" i="2" s="1"/>
  <c r="CG14" i="2" s="1"/>
  <c r="DK14" i="2" s="1"/>
  <c r="AO14" i="1"/>
  <c r="BA14" i="1" s="1"/>
  <c r="AL14" i="1"/>
  <c r="AX14" i="1" s="1"/>
  <c r="CB14" i="1" s="1"/>
  <c r="AQ14" i="1"/>
  <c r="BC14" i="1" s="1"/>
  <c r="CG14" i="1" s="1"/>
  <c r="DK14" i="1" s="1"/>
  <c r="AM14" i="1"/>
  <c r="AY14" i="1" s="1"/>
  <c r="CC14" i="1" s="1"/>
  <c r="CF13" i="3"/>
  <c r="DJ13" i="3" s="1"/>
  <c r="AO13" i="3"/>
  <c r="BA13" i="3" s="1"/>
  <c r="CE13" i="3" s="1"/>
  <c r="DI13" i="3" s="1"/>
  <c r="AL13" i="3"/>
  <c r="AX13" i="3" s="1"/>
  <c r="CB13" i="3" s="1"/>
  <c r="EK13" i="3" s="1"/>
  <c r="DF13" i="2"/>
  <c r="AP13" i="2"/>
  <c r="BB13" i="2" s="1"/>
  <c r="CF13" i="2" s="1"/>
  <c r="DJ13" i="2" s="1"/>
  <c r="DB45" i="1"/>
  <c r="AQ13" i="1"/>
  <c r="BC13" i="1" s="1"/>
  <c r="CG13" i="1" s="1"/>
  <c r="DK13" i="1" s="1"/>
  <c r="AP13" i="1"/>
  <c r="BB13" i="1" s="1"/>
  <c r="CF13" i="1" s="1"/>
  <c r="DJ13" i="1" s="1"/>
  <c r="AO13" i="1"/>
  <c r="BA13" i="1" s="1"/>
  <c r="CE13" i="1" s="1"/>
  <c r="DI13" i="1" s="1"/>
  <c r="AL13" i="1"/>
  <c r="AX13" i="1" s="1"/>
  <c r="CB13" i="1" s="1"/>
  <c r="R45" i="1"/>
  <c r="AN13" i="1"/>
  <c r="AZ13" i="1" s="1"/>
  <c r="CD13" i="1" s="1"/>
  <c r="DH13" i="1" s="1"/>
  <c r="AQ12" i="3"/>
  <c r="BC12" i="3" s="1"/>
  <c r="CG12" i="3" s="1"/>
  <c r="DK12" i="3" s="1"/>
  <c r="AP12" i="3"/>
  <c r="BB12" i="3" s="1"/>
  <c r="CF12" i="3" s="1"/>
  <c r="DJ12" i="3" s="1"/>
  <c r="AN12" i="3"/>
  <c r="AZ12" i="3" s="1"/>
  <c r="CD12" i="3" s="1"/>
  <c r="DH12" i="3" s="1"/>
  <c r="AL12" i="3"/>
  <c r="AX12" i="3" s="1"/>
  <c r="CB12" i="3" s="1"/>
  <c r="EK12" i="3" s="1"/>
  <c r="CG12" i="2"/>
  <c r="DK12" i="2" s="1"/>
  <c r="CE12" i="2"/>
  <c r="DI12" i="2" s="1"/>
  <c r="AP12" i="2"/>
  <c r="BB12" i="2" s="1"/>
  <c r="CF12" i="2" s="1"/>
  <c r="DJ12" i="2" s="1"/>
  <c r="AN12" i="2"/>
  <c r="AZ12" i="2" s="1"/>
  <c r="CD12" i="2" s="1"/>
  <c r="DH12" i="2" s="1"/>
  <c r="AM12" i="2"/>
  <c r="AY12" i="2" s="1"/>
  <c r="CC12" i="2" s="1"/>
  <c r="AQ12" i="1"/>
  <c r="BC12" i="1" s="1"/>
  <c r="CG12" i="1" s="1"/>
  <c r="DK12" i="1" s="1"/>
  <c r="AP12" i="1"/>
  <c r="BB12" i="1" s="1"/>
  <c r="CF12" i="1" s="1"/>
  <c r="AO12" i="1"/>
  <c r="BA12" i="1" s="1"/>
  <c r="CE12" i="1" s="1"/>
  <c r="DI12" i="1" s="1"/>
  <c r="AN12" i="1"/>
  <c r="AZ12" i="1" s="1"/>
  <c r="CD12" i="1" s="1"/>
  <c r="DH12" i="1" s="1"/>
  <c r="AM12" i="1"/>
  <c r="AY12" i="1" s="1"/>
  <c r="CC12" i="1" s="1"/>
  <c r="DG12" i="1" s="1"/>
  <c r="AL12" i="1"/>
  <c r="AX12" i="1" s="1"/>
  <c r="CB12" i="1" s="1"/>
  <c r="CZ45" i="3"/>
  <c r="AQ11" i="3"/>
  <c r="BC11" i="3" s="1"/>
  <c r="CG11" i="3" s="1"/>
  <c r="DK11" i="3" s="1"/>
  <c r="AO11" i="3"/>
  <c r="BA11" i="3" s="1"/>
  <c r="CE11" i="3" s="1"/>
  <c r="DI11" i="3" s="1"/>
  <c r="AN11" i="3"/>
  <c r="AZ11" i="3" s="1"/>
  <c r="CD11" i="3" s="1"/>
  <c r="DH11" i="3" s="1"/>
  <c r="AM11" i="3"/>
  <c r="AY11" i="3" s="1"/>
  <c r="CC11" i="3" s="1"/>
  <c r="EL11" i="3" s="1"/>
  <c r="CD11" i="2"/>
  <c r="DH11" i="2" s="1"/>
  <c r="AO11" i="2"/>
  <c r="BA11" i="2" s="1"/>
  <c r="CE11" i="2" s="1"/>
  <c r="AP11" i="2"/>
  <c r="BB11" i="2" s="1"/>
  <c r="CF11" i="2" s="1"/>
  <c r="DJ11" i="2" s="1"/>
  <c r="AN11" i="1"/>
  <c r="AZ11" i="1" s="1"/>
  <c r="AL11" i="1"/>
  <c r="AX11" i="1" s="1"/>
  <c r="CB11" i="1" s="1"/>
  <c r="AP10" i="3"/>
  <c r="BB10" i="3" s="1"/>
  <c r="CF10" i="3" s="1"/>
  <c r="DJ10" i="3" s="1"/>
  <c r="AM10" i="3"/>
  <c r="AY10" i="3" s="1"/>
  <c r="CC10" i="3" s="1"/>
  <c r="EL10" i="3" s="1"/>
  <c r="AQ10" i="3"/>
  <c r="BC10" i="3" s="1"/>
  <c r="CG10" i="3" s="1"/>
  <c r="DK10" i="3" s="1"/>
  <c r="AN10" i="3"/>
  <c r="AZ10" i="3" s="1"/>
  <c r="CD10" i="3" s="1"/>
  <c r="DH10" i="3" s="1"/>
  <c r="AP10" i="2"/>
  <c r="BB10" i="2" s="1"/>
  <c r="Q45" i="2"/>
  <c r="AQ10" i="2"/>
  <c r="BC10" i="2" s="1"/>
  <c r="CG10" i="2" s="1"/>
  <c r="DK10" i="2" s="1"/>
  <c r="AN10" i="2"/>
  <c r="AZ10" i="2" s="1"/>
  <c r="CD10" i="2" s="1"/>
  <c r="DH10" i="2" s="1"/>
  <c r="AN10" i="1"/>
  <c r="AZ10" i="1" s="1"/>
  <c r="CD10" i="1" s="1"/>
  <c r="DH10" i="1" s="1"/>
  <c r="AQ10" i="1"/>
  <c r="BC10" i="1" s="1"/>
  <c r="CG10" i="1" s="1"/>
  <c r="DK10" i="1" s="1"/>
  <c r="AO10" i="1"/>
  <c r="BA10" i="1" s="1"/>
  <c r="CE10" i="1" s="1"/>
  <c r="DI10" i="1" s="1"/>
  <c r="AQ9" i="3"/>
  <c r="BC9" i="3" s="1"/>
  <c r="CG9" i="3" s="1"/>
  <c r="DK9" i="3" s="1"/>
  <c r="AO9" i="3"/>
  <c r="BA9" i="3" s="1"/>
  <c r="CE9" i="3" s="1"/>
  <c r="DI9" i="3" s="1"/>
  <c r="AM9" i="3"/>
  <c r="AY9" i="3" s="1"/>
  <c r="CC9" i="3" s="1"/>
  <c r="EL9" i="3" s="1"/>
  <c r="AL9" i="3"/>
  <c r="AX9" i="3" s="1"/>
  <c r="CB9" i="3" s="1"/>
  <c r="EK9" i="3" s="1"/>
  <c r="AP9" i="2"/>
  <c r="BB9" i="2" s="1"/>
  <c r="CF9" i="2" s="1"/>
  <c r="DJ9" i="2" s="1"/>
  <c r="AQ9" i="2"/>
  <c r="BC9" i="2" s="1"/>
  <c r="CG9" i="2" s="1"/>
  <c r="DK9" i="2" s="1"/>
  <c r="AQ9" i="1"/>
  <c r="BC9" i="1" s="1"/>
  <c r="CG9" i="1" s="1"/>
  <c r="DK9" i="1" s="1"/>
  <c r="AO9" i="1"/>
  <c r="BA9" i="1" s="1"/>
  <c r="AN9" i="1"/>
  <c r="AZ9" i="1" s="1"/>
  <c r="CD9" i="1" s="1"/>
  <c r="DH9" i="1" s="1"/>
  <c r="AM9" i="1"/>
  <c r="AY9" i="1" s="1"/>
  <c r="CC9" i="1" s="1"/>
  <c r="AP9" i="1"/>
  <c r="BB9" i="1" s="1"/>
  <c r="CF9" i="1" s="1"/>
  <c r="DJ9" i="1" s="1"/>
  <c r="N45" i="1"/>
  <c r="AP8" i="3"/>
  <c r="BB8" i="3" s="1"/>
  <c r="CF8" i="3" s="1"/>
  <c r="DJ8" i="3" s="1"/>
  <c r="AQ8" i="3"/>
  <c r="BC8" i="3" s="1"/>
  <c r="CG8" i="3" s="1"/>
  <c r="DK8" i="3" s="1"/>
  <c r="AN8" i="3"/>
  <c r="AZ8" i="3" s="1"/>
  <c r="CD8" i="3" s="1"/>
  <c r="DH8" i="3" s="1"/>
  <c r="AO8" i="3"/>
  <c r="BA8" i="3" s="1"/>
  <c r="CE8" i="3" s="1"/>
  <c r="DI8" i="3" s="1"/>
  <c r="CZ45" i="2"/>
  <c r="AK45" i="2"/>
  <c r="AQ8" i="2"/>
  <c r="BC8" i="2" s="1"/>
  <c r="CG8" i="2" s="1"/>
  <c r="DK8" i="2" s="1"/>
  <c r="AO8" i="2"/>
  <c r="BA8" i="2" s="1"/>
  <c r="CE8" i="2" s="1"/>
  <c r="DI8" i="2" s="1"/>
  <c r="AP8" i="2"/>
  <c r="BB8" i="2" s="1"/>
  <c r="CF8" i="2" s="1"/>
  <c r="DJ8" i="2" s="1"/>
  <c r="AN8" i="2"/>
  <c r="AZ8" i="2" s="1"/>
  <c r="CD8" i="2" s="1"/>
  <c r="DH8" i="2" s="1"/>
  <c r="AM8" i="1"/>
  <c r="AY8" i="1" s="1"/>
  <c r="CC8" i="1" s="1"/>
  <c r="AQ8" i="1"/>
  <c r="BC8" i="1" s="1"/>
  <c r="CG8" i="1" s="1"/>
  <c r="DK8" i="1" s="1"/>
  <c r="O45" i="1"/>
  <c r="AQ7" i="3"/>
  <c r="BC7" i="3" s="1"/>
  <c r="CG7" i="3" s="1"/>
  <c r="DK7" i="3" s="1"/>
  <c r="AN7" i="3"/>
  <c r="AZ7" i="3" s="1"/>
  <c r="CD7" i="3" s="1"/>
  <c r="DH7" i="3" s="1"/>
  <c r="AL7" i="3"/>
  <c r="AX7" i="3" s="1"/>
  <c r="CB7" i="3" s="1"/>
  <c r="EK7" i="3" s="1"/>
  <c r="AP7" i="3"/>
  <c r="BB7" i="3" s="1"/>
  <c r="CF7" i="3" s="1"/>
  <c r="DJ7" i="3" s="1"/>
  <c r="AP7" i="2"/>
  <c r="BB7" i="2" s="1"/>
  <c r="CF7" i="2" s="1"/>
  <c r="DJ7" i="2" s="1"/>
  <c r="AN7" i="2"/>
  <c r="AZ7" i="2" s="1"/>
  <c r="CD7" i="2" s="1"/>
  <c r="DH7" i="2" s="1"/>
  <c r="AL7" i="2"/>
  <c r="AX7" i="2" s="1"/>
  <c r="CB7" i="2" s="1"/>
  <c r="DF7" i="2" s="1"/>
  <c r="AQ7" i="2"/>
  <c r="BC7" i="2" s="1"/>
  <c r="CG7" i="2" s="1"/>
  <c r="AO7" i="2"/>
  <c r="BA7" i="2" s="1"/>
  <c r="CE7" i="2" s="1"/>
  <c r="DI7" i="2" s="1"/>
  <c r="P45" i="2"/>
  <c r="AN7" i="1"/>
  <c r="AZ7" i="1" s="1"/>
  <c r="CD7" i="1" s="1"/>
  <c r="DH7" i="1" s="1"/>
  <c r="AM7" i="1"/>
  <c r="AY7" i="1" s="1"/>
  <c r="CC7" i="1" s="1"/>
  <c r="AQ7" i="1"/>
  <c r="BC7" i="1" s="1"/>
  <c r="CG7" i="1" s="1"/>
  <c r="DK7" i="1" s="1"/>
  <c r="AP7" i="1"/>
  <c r="BB7" i="1" s="1"/>
  <c r="AO7" i="1"/>
  <c r="BA7" i="1" s="1"/>
  <c r="CE7" i="1" s="1"/>
  <c r="DI7" i="1" s="1"/>
  <c r="AM6" i="3"/>
  <c r="AY6" i="3" s="1"/>
  <c r="CC6" i="3" s="1"/>
  <c r="DF6" i="2"/>
  <c r="AM6" i="2"/>
  <c r="AY6" i="2" s="1"/>
  <c r="CC6" i="2" s="1"/>
  <c r="AQ6" i="2"/>
  <c r="BC6" i="2" s="1"/>
  <c r="CG6" i="2" s="1"/>
  <c r="DK6" i="2" s="1"/>
  <c r="AO6" i="2"/>
  <c r="BA6" i="2" s="1"/>
  <c r="AN6" i="2"/>
  <c r="AZ6" i="2" s="1"/>
  <c r="CD6" i="2" s="1"/>
  <c r="DH6" i="2" s="1"/>
  <c r="DG6" i="1"/>
  <c r="CE6" i="1"/>
  <c r="DI6" i="1" s="1"/>
  <c r="AN6" i="1"/>
  <c r="AZ6" i="1" s="1"/>
  <c r="CD6" i="1" s="1"/>
  <c r="DH6" i="1" s="1"/>
  <c r="AQ6" i="1"/>
  <c r="BC6" i="1" s="1"/>
  <c r="CG6" i="1" s="1"/>
  <c r="DK6" i="1" s="1"/>
  <c r="CC5" i="3"/>
  <c r="EL5" i="3" s="1"/>
  <c r="AQ5" i="3"/>
  <c r="BC5" i="3" s="1"/>
  <c r="CG5" i="3" s="1"/>
  <c r="DK5" i="3" s="1"/>
  <c r="AP5" i="3"/>
  <c r="BB5" i="3" s="1"/>
  <c r="CF5" i="3" s="1"/>
  <c r="DJ5" i="3" s="1"/>
  <c r="AO5" i="3"/>
  <c r="BA5" i="3" s="1"/>
  <c r="CE5" i="3" s="1"/>
  <c r="DI5" i="3" s="1"/>
  <c r="P45" i="3"/>
  <c r="AN5" i="3"/>
  <c r="AZ5" i="3" s="1"/>
  <c r="CD5" i="3" s="1"/>
  <c r="DH5" i="3" s="1"/>
  <c r="AL5" i="3"/>
  <c r="AX5" i="3" s="1"/>
  <c r="CB5" i="3" s="1"/>
  <c r="EK5" i="3" s="1"/>
  <c r="AO5" i="2"/>
  <c r="BA5" i="2" s="1"/>
  <c r="AN5" i="2"/>
  <c r="AZ5" i="2" s="1"/>
  <c r="CD5" i="2" s="1"/>
  <c r="DH5" i="2" s="1"/>
  <c r="AP5" i="2"/>
  <c r="BB5" i="2" s="1"/>
  <c r="CF5" i="2" s="1"/>
  <c r="DJ5" i="2" s="1"/>
  <c r="AM5" i="2"/>
  <c r="AY5" i="2" s="1"/>
  <c r="CC5" i="2" s="1"/>
  <c r="DG5" i="2" s="1"/>
  <c r="AQ5" i="1"/>
  <c r="BC5" i="1" s="1"/>
  <c r="CG5" i="1" s="1"/>
  <c r="DK5" i="1" s="1"/>
  <c r="AP5" i="1"/>
  <c r="BB5" i="1" s="1"/>
  <c r="CF5" i="1" s="1"/>
  <c r="DJ5" i="1" s="1"/>
  <c r="AL5" i="1"/>
  <c r="AX5" i="1" s="1"/>
  <c r="CB5" i="1" s="1"/>
  <c r="DF5" i="1" s="1"/>
  <c r="AO5" i="1"/>
  <c r="BA5" i="1" s="1"/>
  <c r="AP4" i="3"/>
  <c r="BB4" i="3" s="1"/>
  <c r="AN4" i="3"/>
  <c r="AZ4" i="3" s="1"/>
  <c r="CD4" i="3" s="1"/>
  <c r="DH4" i="3" s="1"/>
  <c r="BU45" i="2"/>
  <c r="AO4" i="2"/>
  <c r="BA4" i="2" s="1"/>
  <c r="CE4" i="2" s="1"/>
  <c r="DI4" i="2" s="1"/>
  <c r="AP4" i="1"/>
  <c r="BB4" i="1" s="1"/>
  <c r="CF4" i="1" s="1"/>
  <c r="DJ4" i="1" s="1"/>
  <c r="AM4" i="1"/>
  <c r="AY4" i="1" s="1"/>
  <c r="CC4" i="1" s="1"/>
  <c r="AQ4" i="1"/>
  <c r="BC4" i="1" s="1"/>
  <c r="CG4" i="1" s="1"/>
  <c r="DK4" i="1" s="1"/>
  <c r="AN44" i="3"/>
  <c r="AZ44" i="3" s="1"/>
  <c r="CD44" i="3" s="1"/>
  <c r="DH44" i="3" s="1"/>
  <c r="AL43" i="3"/>
  <c r="AX43" i="3" s="1"/>
  <c r="CB43" i="3" s="1"/>
  <c r="EK43" i="3" s="1"/>
  <c r="AN40" i="3"/>
  <c r="AZ40" i="3" s="1"/>
  <c r="CD40" i="3" s="1"/>
  <c r="DH40" i="3" s="1"/>
  <c r="AQ39" i="3"/>
  <c r="BC39" i="3" s="1"/>
  <c r="CG39" i="3" s="1"/>
  <c r="DK39" i="3" s="1"/>
  <c r="AM39" i="3"/>
  <c r="AY39" i="3" s="1"/>
  <c r="CC39" i="3" s="1"/>
  <c r="DB45" i="3"/>
  <c r="AQ37" i="3"/>
  <c r="BC37" i="3" s="1"/>
  <c r="CG37" i="3" s="1"/>
  <c r="DK37" i="3" s="1"/>
  <c r="AL36" i="3"/>
  <c r="AX36" i="3" s="1"/>
  <c r="CB36" i="3" s="1"/>
  <c r="EK36" i="3" s="1"/>
  <c r="AO32" i="3"/>
  <c r="BA32" i="3" s="1"/>
  <c r="CE32" i="3" s="1"/>
  <c r="DI32" i="3" s="1"/>
  <c r="AL27" i="3"/>
  <c r="AX27" i="3" s="1"/>
  <c r="CB27" i="3" s="1"/>
  <c r="EK27" i="3" s="1"/>
  <c r="AL22" i="3"/>
  <c r="AX22" i="3" s="1"/>
  <c r="CB22" i="3" s="1"/>
  <c r="EK22" i="3" s="1"/>
  <c r="AN22" i="3"/>
  <c r="AZ22" i="3" s="1"/>
  <c r="CD22" i="3" s="1"/>
  <c r="DH22" i="3" s="1"/>
  <c r="AL21" i="3"/>
  <c r="AX21" i="3" s="1"/>
  <c r="CB21" i="3" s="1"/>
  <c r="EK21" i="3" s="1"/>
  <c r="AN21" i="3"/>
  <c r="AZ21" i="3" s="1"/>
  <c r="CD21" i="3" s="1"/>
  <c r="DH21" i="3" s="1"/>
  <c r="AN19" i="3"/>
  <c r="AZ19" i="3" s="1"/>
  <c r="CD19" i="3" s="1"/>
  <c r="DH19" i="3" s="1"/>
  <c r="AN18" i="3"/>
  <c r="AZ18" i="3" s="1"/>
  <c r="CD18" i="3" s="1"/>
  <c r="DH18" i="3" s="1"/>
  <c r="BR45" i="3"/>
  <c r="AM17" i="3"/>
  <c r="AY17" i="3" s="1"/>
  <c r="CC17" i="3" s="1"/>
  <c r="EL17" i="3" s="1"/>
  <c r="AQ16" i="3"/>
  <c r="BC16" i="3" s="1"/>
  <c r="CG16" i="3" s="1"/>
  <c r="DK16" i="3" s="1"/>
  <c r="AL15" i="3"/>
  <c r="AX15" i="3" s="1"/>
  <c r="CB15" i="3" s="1"/>
  <c r="EK15" i="3" s="1"/>
  <c r="AQ14" i="3"/>
  <c r="BC14" i="3" s="1"/>
  <c r="CG14" i="3" s="1"/>
  <c r="DK14" i="3" s="1"/>
  <c r="AM14" i="3"/>
  <c r="AY14" i="3" s="1"/>
  <c r="CC14" i="3" s="1"/>
  <c r="EL14" i="3" s="1"/>
  <c r="AQ13" i="3"/>
  <c r="BC13" i="3" s="1"/>
  <c r="CG13" i="3" s="1"/>
  <c r="DK13" i="3" s="1"/>
  <c r="AP11" i="3"/>
  <c r="BB11" i="3" s="1"/>
  <c r="CF11" i="3" s="1"/>
  <c r="DJ11" i="3" s="1"/>
  <c r="AN9" i="3"/>
  <c r="AZ9" i="3" s="1"/>
  <c r="CD9" i="3" s="1"/>
  <c r="DH9" i="3" s="1"/>
  <c r="AP9" i="3"/>
  <c r="BB9" i="3" s="1"/>
  <c r="CF9" i="3" s="1"/>
  <c r="DJ9" i="3" s="1"/>
  <c r="AM7" i="3"/>
  <c r="AY7" i="3" s="1"/>
  <c r="CC7" i="3" s="1"/>
  <c r="EL7" i="3" s="1"/>
  <c r="AQ6" i="3"/>
  <c r="BC6" i="3" s="1"/>
  <c r="CG6" i="3" s="1"/>
  <c r="DK6" i="3" s="1"/>
  <c r="CE43" i="2"/>
  <c r="DI43" i="2" s="1"/>
  <c r="DG8" i="1"/>
  <c r="AO43" i="3"/>
  <c r="BA43" i="3" s="1"/>
  <c r="CE43" i="3" s="1"/>
  <c r="DI43" i="3" s="1"/>
  <c r="AQ43" i="3"/>
  <c r="BC43" i="3" s="1"/>
  <c r="CG43" i="3" s="1"/>
  <c r="DK43" i="3" s="1"/>
  <c r="AQ42" i="3"/>
  <c r="BC42" i="3" s="1"/>
  <c r="CG42" i="3" s="1"/>
  <c r="DK42" i="3" s="1"/>
  <c r="AM42" i="3"/>
  <c r="AY42" i="3" s="1"/>
  <c r="CC42" i="3" s="1"/>
  <c r="EL42" i="3" s="1"/>
  <c r="AP39" i="3"/>
  <c r="BB39" i="3" s="1"/>
  <c r="CF39" i="3" s="1"/>
  <c r="DJ39" i="3" s="1"/>
  <c r="AO39" i="3"/>
  <c r="BA39" i="3" s="1"/>
  <c r="CE39" i="3" s="1"/>
  <c r="DI39" i="3" s="1"/>
  <c r="AN38" i="3"/>
  <c r="AZ38" i="3" s="1"/>
  <c r="CD38" i="3" s="1"/>
  <c r="DH38" i="3" s="1"/>
  <c r="AP37" i="3"/>
  <c r="BB37" i="3" s="1"/>
  <c r="CF37" i="3" s="1"/>
  <c r="DJ37" i="3" s="1"/>
  <c r="AL37" i="3"/>
  <c r="AX37" i="3" s="1"/>
  <c r="CB37" i="3" s="1"/>
  <c r="EK37" i="3" s="1"/>
  <c r="AP36" i="3"/>
  <c r="BB36" i="3" s="1"/>
  <c r="CF36" i="3" s="1"/>
  <c r="DJ36" i="3" s="1"/>
  <c r="AM36" i="3"/>
  <c r="AY36" i="3" s="1"/>
  <c r="CC36" i="3" s="1"/>
  <c r="AO36" i="3"/>
  <c r="BA36" i="3" s="1"/>
  <c r="CE36" i="3" s="1"/>
  <c r="DI36" i="3" s="1"/>
  <c r="AP35" i="3"/>
  <c r="BB35" i="3" s="1"/>
  <c r="CF35" i="3" s="1"/>
  <c r="DJ35" i="3" s="1"/>
  <c r="AN32" i="3"/>
  <c r="AZ32" i="3" s="1"/>
  <c r="CD32" i="3" s="1"/>
  <c r="DH32" i="3" s="1"/>
  <c r="AL30" i="3"/>
  <c r="AX30" i="3" s="1"/>
  <c r="CB30" i="3" s="1"/>
  <c r="EK30" i="3" s="1"/>
  <c r="AN29" i="3"/>
  <c r="AZ29" i="3" s="1"/>
  <c r="CD29" i="3" s="1"/>
  <c r="DH29" i="3" s="1"/>
  <c r="AL26" i="3"/>
  <c r="AX26" i="3" s="1"/>
  <c r="CB26" i="3" s="1"/>
  <c r="EK26" i="3" s="1"/>
  <c r="AO25" i="3"/>
  <c r="BA25" i="3" s="1"/>
  <c r="CE25" i="3" s="1"/>
  <c r="DI25" i="3" s="1"/>
  <c r="AN23" i="3"/>
  <c r="AZ23" i="3" s="1"/>
  <c r="CD23" i="3" s="1"/>
  <c r="DH23" i="3" s="1"/>
  <c r="AQ22" i="3"/>
  <c r="BC22" i="3" s="1"/>
  <c r="CG22" i="3" s="1"/>
  <c r="DK22" i="3" s="1"/>
  <c r="AM22" i="3"/>
  <c r="AY22" i="3" s="1"/>
  <c r="CC22" i="3" s="1"/>
  <c r="EL22" i="3" s="1"/>
  <c r="AN20" i="3"/>
  <c r="AZ20" i="3" s="1"/>
  <c r="CD20" i="3" s="1"/>
  <c r="DH20" i="3" s="1"/>
  <c r="AQ19" i="3"/>
  <c r="BC19" i="3" s="1"/>
  <c r="CG19" i="3" s="1"/>
  <c r="DK19" i="3" s="1"/>
  <c r="AM19" i="3"/>
  <c r="AY19" i="3" s="1"/>
  <c r="CC19" i="3" s="1"/>
  <c r="EL19" i="3" s="1"/>
  <c r="AP14" i="3"/>
  <c r="BB14" i="3" s="1"/>
  <c r="CF14" i="3" s="1"/>
  <c r="DJ14" i="3" s="1"/>
  <c r="AO10" i="3"/>
  <c r="BA10" i="3" s="1"/>
  <c r="CE10" i="3" s="1"/>
  <c r="DI10" i="3" s="1"/>
  <c r="AL8" i="3"/>
  <c r="AX8" i="3" s="1"/>
  <c r="CB8" i="3" s="1"/>
  <c r="EK8" i="3" s="1"/>
  <c r="AO7" i="3"/>
  <c r="BA7" i="3" s="1"/>
  <c r="CE7" i="3" s="1"/>
  <c r="DI7" i="3" s="1"/>
  <c r="AP6" i="3"/>
  <c r="BB6" i="3" s="1"/>
  <c r="CF6" i="3" s="1"/>
  <c r="DJ6" i="3" s="1"/>
  <c r="AO4" i="3"/>
  <c r="BA4" i="3" s="1"/>
  <c r="CE4" i="3" s="1"/>
  <c r="DI4" i="3" s="1"/>
  <c r="CG41" i="2"/>
  <c r="DK41" i="2" s="1"/>
  <c r="AQ38" i="3"/>
  <c r="BC38" i="3" s="1"/>
  <c r="CG38" i="3" s="1"/>
  <c r="DK38" i="3" s="1"/>
  <c r="AO29" i="3"/>
  <c r="BA29" i="3" s="1"/>
  <c r="CE29" i="3" s="1"/>
  <c r="DI29" i="3" s="1"/>
  <c r="AN28" i="3"/>
  <c r="AZ28" i="3" s="1"/>
  <c r="CD28" i="3" s="1"/>
  <c r="DH28" i="3" s="1"/>
  <c r="AP42" i="3"/>
  <c r="BB42" i="3" s="1"/>
  <c r="CF42" i="3" s="1"/>
  <c r="DJ42" i="3" s="1"/>
  <c r="AN35" i="3"/>
  <c r="AZ35" i="3" s="1"/>
  <c r="CD35" i="3" s="1"/>
  <c r="DH35" i="3" s="1"/>
  <c r="AP32" i="3"/>
  <c r="BB32" i="3" s="1"/>
  <c r="CF32" i="3" s="1"/>
  <c r="DJ32" i="3" s="1"/>
  <c r="AL32" i="3"/>
  <c r="AX32" i="3" s="1"/>
  <c r="CB32" i="3" s="1"/>
  <c r="EK32" i="3" s="1"/>
  <c r="AQ31" i="3"/>
  <c r="BC31" i="3" s="1"/>
  <c r="CG31" i="3" s="1"/>
  <c r="DK31" i="3" s="1"/>
  <c r="AM28" i="3"/>
  <c r="AY28" i="3" s="1"/>
  <c r="CC28" i="3" s="1"/>
  <c r="EL28" i="3" s="1"/>
  <c r="AO26" i="3"/>
  <c r="BA26" i="3" s="1"/>
  <c r="CE26" i="3" s="1"/>
  <c r="DI26" i="3" s="1"/>
  <c r="AN24" i="3"/>
  <c r="AZ24" i="3" s="1"/>
  <c r="CD24" i="3" s="1"/>
  <c r="DH24" i="3" s="1"/>
  <c r="AP19" i="3"/>
  <c r="BB19" i="3" s="1"/>
  <c r="CF19" i="3" s="1"/>
  <c r="DJ19" i="3" s="1"/>
  <c r="CD16" i="3"/>
  <c r="DH16" i="3" s="1"/>
  <c r="AN44" i="2"/>
  <c r="AZ44" i="2" s="1"/>
  <c r="CD44" i="2" s="1"/>
  <c r="DH44" i="2" s="1"/>
  <c r="AM8" i="3"/>
  <c r="AY8" i="3" s="1"/>
  <c r="CC8" i="3" s="1"/>
  <c r="EL8" i="3" s="1"/>
  <c r="AO6" i="3"/>
  <c r="BA6" i="3" s="1"/>
  <c r="CE6" i="3" s="1"/>
  <c r="DI6" i="3" s="1"/>
  <c r="CC43" i="2"/>
  <c r="DG43" i="2" s="1"/>
  <c r="AN43" i="2"/>
  <c r="AZ43" i="2" s="1"/>
  <c r="CD43" i="2" s="1"/>
  <c r="DH43" i="2" s="1"/>
  <c r="AQ42" i="2"/>
  <c r="BC42" i="2" s="1"/>
  <c r="CG42" i="2" s="1"/>
  <c r="DK42" i="2" s="1"/>
  <c r="AM42" i="2"/>
  <c r="AY42" i="2" s="1"/>
  <c r="CC42" i="2" s="1"/>
  <c r="DG42" i="2" s="1"/>
  <c r="AO42" i="2"/>
  <c r="BA42" i="2" s="1"/>
  <c r="CE42" i="2" s="1"/>
  <c r="DI42" i="2" s="1"/>
  <c r="AQ39" i="2"/>
  <c r="BC39" i="2" s="1"/>
  <c r="CG39" i="2" s="1"/>
  <c r="DK39" i="2" s="1"/>
  <c r="AM39" i="2"/>
  <c r="AY39" i="2" s="1"/>
  <c r="CC39" i="2" s="1"/>
  <c r="DG39" i="2" s="1"/>
  <c r="AQ38" i="2"/>
  <c r="BC38" i="2" s="1"/>
  <c r="CG38" i="2" s="1"/>
  <c r="DK38" i="2" s="1"/>
  <c r="AM38" i="2"/>
  <c r="AY38" i="2" s="1"/>
  <c r="CC38" i="2" s="1"/>
  <c r="AM37" i="2"/>
  <c r="AY37" i="2" s="1"/>
  <c r="AO36" i="2"/>
  <c r="BA36" i="2" s="1"/>
  <c r="CE36" i="2" s="1"/>
  <c r="DI36" i="2" s="1"/>
  <c r="AO32" i="2"/>
  <c r="BA32" i="2" s="1"/>
  <c r="CE32" i="2" s="1"/>
  <c r="DI32" i="2" s="1"/>
  <c r="AQ31" i="2"/>
  <c r="BC31" i="2" s="1"/>
  <c r="CG31" i="2" s="1"/>
  <c r="DK31" i="2" s="1"/>
  <c r="AM31" i="2"/>
  <c r="AY31" i="2" s="1"/>
  <c r="CC31" i="2" s="1"/>
  <c r="CG30" i="2"/>
  <c r="DK30" i="2" s="1"/>
  <c r="AO23" i="2"/>
  <c r="BA23" i="2" s="1"/>
  <c r="CE23" i="2" s="1"/>
  <c r="DI23" i="2" s="1"/>
  <c r="AO22" i="2"/>
  <c r="BA22" i="2" s="1"/>
  <c r="CE22" i="2" s="1"/>
  <c r="DI22" i="2" s="1"/>
  <c r="AN21" i="2"/>
  <c r="AZ21" i="2" s="1"/>
  <c r="CD21" i="2" s="1"/>
  <c r="DH21" i="2" s="1"/>
  <c r="CG19" i="2"/>
  <c r="DK19" i="2" s="1"/>
  <c r="AP15" i="2"/>
  <c r="BB15" i="2" s="1"/>
  <c r="CF15" i="2" s="1"/>
  <c r="DJ15" i="2" s="1"/>
  <c r="AO14" i="2"/>
  <c r="BA14" i="2" s="1"/>
  <c r="CE14" i="2" s="1"/>
  <c r="DI14" i="2" s="1"/>
  <c r="AM14" i="2"/>
  <c r="AY14" i="2" s="1"/>
  <c r="CC14" i="2" s="1"/>
  <c r="AN13" i="2"/>
  <c r="AZ13" i="2" s="1"/>
  <c r="CD13" i="2" s="1"/>
  <c r="DH13" i="2" s="1"/>
  <c r="AQ11" i="2"/>
  <c r="BC11" i="2" s="1"/>
  <c r="CG11" i="2" s="1"/>
  <c r="DK11" i="2" s="1"/>
  <c r="AM11" i="2"/>
  <c r="AY11" i="2" s="1"/>
  <c r="CC11" i="2" s="1"/>
  <c r="DG11" i="2" s="1"/>
  <c r="AM10" i="2"/>
  <c r="AY10" i="2" s="1"/>
  <c r="AN9" i="2"/>
  <c r="AZ9" i="2" s="1"/>
  <c r="CD9" i="2" s="1"/>
  <c r="DH9" i="2" s="1"/>
  <c r="AP6" i="2"/>
  <c r="BB6" i="2" s="1"/>
  <c r="CF6" i="2" s="1"/>
  <c r="DJ6" i="2" s="1"/>
  <c r="AL43" i="1"/>
  <c r="AX43" i="1" s="1"/>
  <c r="CB43" i="1" s="1"/>
  <c r="AM42" i="1"/>
  <c r="AY42" i="1" s="1"/>
  <c r="CC42" i="1" s="1"/>
  <c r="CC40" i="1"/>
  <c r="AM36" i="1"/>
  <c r="AY36" i="1" s="1"/>
  <c r="CC36" i="1" s="1"/>
  <c r="AL6" i="3"/>
  <c r="AX6" i="3" s="1"/>
  <c r="CB6" i="3" s="1"/>
  <c r="EK6" i="3" s="1"/>
  <c r="DI44" i="2"/>
  <c r="CG44" i="2"/>
  <c r="DK44" i="2" s="1"/>
  <c r="AQ43" i="2"/>
  <c r="BC43" i="2" s="1"/>
  <c r="AP41" i="2"/>
  <c r="BB41" i="2" s="1"/>
  <c r="CF41" i="2" s="1"/>
  <c r="DJ41" i="2" s="1"/>
  <c r="AQ40" i="2"/>
  <c r="BC40" i="2" s="1"/>
  <c r="CG40" i="2" s="1"/>
  <c r="DK40" i="2" s="1"/>
  <c r="AP37" i="2"/>
  <c r="BB37" i="2" s="1"/>
  <c r="CF37" i="2" s="1"/>
  <c r="DJ37" i="2" s="1"/>
  <c r="AN37" i="2"/>
  <c r="AZ37" i="2" s="1"/>
  <c r="CD37" i="2" s="1"/>
  <c r="DH37" i="2" s="1"/>
  <c r="AQ26" i="2"/>
  <c r="BC26" i="2" s="1"/>
  <c r="CG26" i="2" s="1"/>
  <c r="DK26" i="2" s="1"/>
  <c r="AM26" i="2"/>
  <c r="AY26" i="2" s="1"/>
  <c r="CC26" i="2" s="1"/>
  <c r="DG26" i="2" s="1"/>
  <c r="DF22" i="2"/>
  <c r="AP21" i="2"/>
  <c r="BB21" i="2" s="1"/>
  <c r="CF21" i="2" s="1"/>
  <c r="DJ21" i="2" s="1"/>
  <c r="DI11" i="2"/>
  <c r="AO10" i="2"/>
  <c r="BA10" i="2" s="1"/>
  <c r="CE10" i="2" s="1"/>
  <c r="DI10" i="2" s="1"/>
  <c r="CE5" i="2"/>
  <c r="DI5" i="2" s="1"/>
  <c r="O45" i="2"/>
  <c r="BT45" i="2"/>
  <c r="CG43" i="1"/>
  <c r="DK43" i="1" s="1"/>
  <c r="DH33" i="2"/>
  <c r="CG25" i="2"/>
  <c r="DK25" i="2" s="1"/>
  <c r="AN24" i="2"/>
  <c r="AZ24" i="2" s="1"/>
  <c r="CD24" i="2" s="1"/>
  <c r="DH24" i="2" s="1"/>
  <c r="CE18" i="2"/>
  <c r="DI18" i="2" s="1"/>
  <c r="DJ17" i="2"/>
  <c r="DF5" i="2"/>
  <c r="CF42" i="1"/>
  <c r="DJ42" i="1" s="1"/>
  <c r="AQ36" i="1"/>
  <c r="BC36" i="1" s="1"/>
  <c r="CG36" i="1" s="1"/>
  <c r="DK36" i="1" s="1"/>
  <c r="AN39" i="2"/>
  <c r="AZ39" i="2" s="1"/>
  <c r="CD39" i="2" s="1"/>
  <c r="DH39" i="2" s="1"/>
  <c r="CF36" i="2"/>
  <c r="DJ36" i="2" s="1"/>
  <c r="AP34" i="2"/>
  <c r="BB34" i="2" s="1"/>
  <c r="CF34" i="2" s="1"/>
  <c r="DJ34" i="2" s="1"/>
  <c r="CE31" i="2"/>
  <c r="DI31" i="2" s="1"/>
  <c r="CG28" i="2"/>
  <c r="DK28" i="2" s="1"/>
  <c r="AM25" i="2"/>
  <c r="AY25" i="2" s="1"/>
  <c r="CC25" i="2" s="1"/>
  <c r="AQ23" i="2"/>
  <c r="BC23" i="2" s="1"/>
  <c r="CG23" i="2" s="1"/>
  <c r="DK23" i="2" s="1"/>
  <c r="AQ16" i="2"/>
  <c r="BC16" i="2" s="1"/>
  <c r="CG16" i="2" s="1"/>
  <c r="DK16" i="2" s="1"/>
  <c r="AM16" i="2"/>
  <c r="AY16" i="2" s="1"/>
  <c r="CC16" i="2" s="1"/>
  <c r="AO16" i="2"/>
  <c r="BA16" i="2" s="1"/>
  <c r="CE16" i="2" s="1"/>
  <c r="DI16" i="2" s="1"/>
  <c r="AM15" i="2"/>
  <c r="AY15" i="2" s="1"/>
  <c r="CC15" i="2" s="1"/>
  <c r="CG13" i="2"/>
  <c r="DK13" i="2" s="1"/>
  <c r="CC10" i="2"/>
  <c r="AM9" i="2"/>
  <c r="AY9" i="2" s="1"/>
  <c r="CC9" i="2" s="1"/>
  <c r="AO9" i="2"/>
  <c r="BA9" i="2" s="1"/>
  <c r="CE9" i="2" s="1"/>
  <c r="DI9" i="2" s="1"/>
  <c r="AM7" i="2"/>
  <c r="AY7" i="2" s="1"/>
  <c r="CC7" i="2" s="1"/>
  <c r="AO39" i="1"/>
  <c r="BA39" i="1" s="1"/>
  <c r="CE39" i="1" s="1"/>
  <c r="DI39" i="1" s="1"/>
  <c r="DC45" i="1"/>
  <c r="AO37" i="1"/>
  <c r="BA37" i="1" s="1"/>
  <c r="CE37" i="1" s="1"/>
  <c r="DI37" i="1" s="1"/>
  <c r="AO34" i="1"/>
  <c r="BA34" i="1" s="1"/>
  <c r="CE34" i="1" s="1"/>
  <c r="DI34" i="1" s="1"/>
  <c r="AP33" i="1"/>
  <c r="BB33" i="1" s="1"/>
  <c r="CF33" i="1" s="1"/>
  <c r="DJ33" i="1" s="1"/>
  <c r="CE32" i="1"/>
  <c r="DI32" i="1" s="1"/>
  <c r="AP29" i="1"/>
  <c r="BB29" i="1" s="1"/>
  <c r="CF29" i="1" s="1"/>
  <c r="DJ29" i="1" s="1"/>
  <c r="AP28" i="1"/>
  <c r="BB28" i="1" s="1"/>
  <c r="CF28" i="1" s="1"/>
  <c r="AP27" i="1"/>
  <c r="BB27" i="1" s="1"/>
  <c r="CF27" i="1" s="1"/>
  <c r="DJ27" i="1" s="1"/>
  <c r="AL27" i="1"/>
  <c r="AX27" i="1" s="1"/>
  <c r="CB27" i="1" s="1"/>
  <c r="P45" i="1"/>
  <c r="AN26" i="1"/>
  <c r="AZ26" i="1" s="1"/>
  <c r="CD26" i="1" s="1"/>
  <c r="DH26" i="1" s="1"/>
  <c r="AL24" i="1"/>
  <c r="AX24" i="1" s="1"/>
  <c r="CB24" i="1" s="1"/>
  <c r="AM20" i="1"/>
  <c r="AY20" i="1" s="1"/>
  <c r="CC20" i="1" s="1"/>
  <c r="DG20" i="1" s="1"/>
  <c r="AO19" i="1"/>
  <c r="BA19" i="1" s="1"/>
  <c r="CE19" i="1" s="1"/>
  <c r="DI19" i="1" s="1"/>
  <c r="AO18" i="1"/>
  <c r="BA18" i="1" s="1"/>
  <c r="CE18" i="1" s="1"/>
  <c r="DI18" i="1" s="1"/>
  <c r="AL16" i="1"/>
  <c r="AX16" i="1" s="1"/>
  <c r="CB16" i="1" s="1"/>
  <c r="AM15" i="1"/>
  <c r="AY15" i="1" s="1"/>
  <c r="CC15" i="1" s="1"/>
  <c r="AP14" i="1"/>
  <c r="BB14" i="1" s="1"/>
  <c r="CF14" i="1" s="1"/>
  <c r="DJ14" i="1" s="1"/>
  <c r="AP8" i="1"/>
  <c r="BB8" i="1" s="1"/>
  <c r="CF8" i="1" s="1"/>
  <c r="DJ8" i="1" s="1"/>
  <c r="AL7" i="1"/>
  <c r="AX7" i="1" s="1"/>
  <c r="CB7" i="1" s="1"/>
  <c r="AN5" i="1"/>
  <c r="AZ5" i="1" s="1"/>
  <c r="CD5" i="1" s="1"/>
  <c r="DH5" i="1" s="1"/>
  <c r="AQ34" i="1"/>
  <c r="BC34" i="1" s="1"/>
  <c r="CG34" i="1" s="1"/>
  <c r="DK34" i="1" s="1"/>
  <c r="AM34" i="1"/>
  <c r="AY34" i="1" s="1"/>
  <c r="CC34" i="1" s="1"/>
  <c r="DI33" i="1"/>
  <c r="AL33" i="1"/>
  <c r="AX33" i="1" s="1"/>
  <c r="CB33" i="1" s="1"/>
  <c r="AN33" i="1"/>
  <c r="AZ33" i="1" s="1"/>
  <c r="CD33" i="1" s="1"/>
  <c r="DH33" i="1" s="1"/>
  <c r="AM31" i="1"/>
  <c r="AY31" i="1" s="1"/>
  <c r="CC31" i="1" s="1"/>
  <c r="AL28" i="1"/>
  <c r="AX28" i="1" s="1"/>
  <c r="CB28" i="1" s="1"/>
  <c r="AO27" i="1"/>
  <c r="BA27" i="1" s="1"/>
  <c r="CE27" i="1" s="1"/>
  <c r="DI27" i="1" s="1"/>
  <c r="AN25" i="1"/>
  <c r="AZ25" i="1" s="1"/>
  <c r="CD25" i="1" s="1"/>
  <c r="DH25" i="1" s="1"/>
  <c r="AN24" i="1"/>
  <c r="AZ24" i="1" s="1"/>
  <c r="CD24" i="1" s="1"/>
  <c r="DH24" i="1" s="1"/>
  <c r="AQ23" i="1"/>
  <c r="BC23" i="1" s="1"/>
  <c r="CG23" i="1" s="1"/>
  <c r="DK23" i="1" s="1"/>
  <c r="AL20" i="1"/>
  <c r="AX20" i="1" s="1"/>
  <c r="CB20" i="1" s="1"/>
  <c r="AN15" i="1"/>
  <c r="AZ15" i="1" s="1"/>
  <c r="CD15" i="1" s="1"/>
  <c r="DH15" i="1" s="1"/>
  <c r="AL15" i="1"/>
  <c r="AX15" i="1" s="1"/>
  <c r="CB15" i="1" s="1"/>
  <c r="AM13" i="1"/>
  <c r="AY13" i="1" s="1"/>
  <c r="CC13" i="1" s="1"/>
  <c r="AM11" i="1"/>
  <c r="AY11" i="1" s="1"/>
  <c r="CC11" i="1" s="1"/>
  <c r="AO11" i="1"/>
  <c r="BA11" i="1" s="1"/>
  <c r="CE11" i="1" s="1"/>
  <c r="DI11" i="1" s="1"/>
  <c r="AM10" i="1"/>
  <c r="AY10" i="1" s="1"/>
  <c r="CC10" i="1" s="1"/>
  <c r="CE5" i="1"/>
  <c r="DI5" i="1" s="1"/>
  <c r="AM5" i="1"/>
  <c r="AY5" i="1" s="1"/>
  <c r="CC5" i="1" s="1"/>
  <c r="AL44" i="2"/>
  <c r="AX44" i="2" s="1"/>
  <c r="CB44" i="2" s="1"/>
  <c r="DF44" i="2" s="1"/>
  <c r="AL36" i="2"/>
  <c r="AX36" i="2" s="1"/>
  <c r="CB36" i="2" s="1"/>
  <c r="AL20" i="2"/>
  <c r="AX20" i="2" s="1"/>
  <c r="CB20" i="2" s="1"/>
  <c r="AL8" i="2"/>
  <c r="AX8" i="2" s="1"/>
  <c r="CB8" i="2" s="1"/>
  <c r="DF8" i="2" s="1"/>
  <c r="CF22" i="1"/>
  <c r="DJ22" i="1" s="1"/>
  <c r="AL22" i="1"/>
  <c r="AX22" i="1" s="1"/>
  <c r="CB22" i="1" s="1"/>
  <c r="CF21" i="1"/>
  <c r="DJ21" i="1" s="1"/>
  <c r="AQ18" i="1"/>
  <c r="BC18" i="1" s="1"/>
  <c r="CG18" i="1" s="1"/>
  <c r="DK18" i="1" s="1"/>
  <c r="DK16" i="1"/>
  <c r="CE14" i="1"/>
  <c r="DI14" i="1" s="1"/>
  <c r="AN4" i="1"/>
  <c r="AZ4" i="1" s="1"/>
  <c r="CD4" i="1" s="1"/>
  <c r="DH4" i="1" s="1"/>
  <c r="AL27" i="2"/>
  <c r="AX27" i="2" s="1"/>
  <c r="CB27" i="2" s="1"/>
  <c r="AL19" i="2"/>
  <c r="AX19" i="2" s="1"/>
  <c r="CB19" i="2" s="1"/>
  <c r="AL15" i="2"/>
  <c r="AX15" i="2" s="1"/>
  <c r="CB15" i="2" s="1"/>
  <c r="AL11" i="2"/>
  <c r="AX11" i="2" s="1"/>
  <c r="CB11" i="2" s="1"/>
  <c r="AM29" i="1"/>
  <c r="AY29" i="1" s="1"/>
  <c r="CC29" i="1" s="1"/>
  <c r="AQ28" i="1"/>
  <c r="BC28" i="1" s="1"/>
  <c r="CG28" i="1" s="1"/>
  <c r="DK28" i="1" s="1"/>
  <c r="AN16" i="1"/>
  <c r="AZ16" i="1" s="1"/>
  <c r="CD16" i="1" s="1"/>
  <c r="DH16" i="1" s="1"/>
  <c r="AN14" i="1"/>
  <c r="AZ14" i="1" s="1"/>
  <c r="CD14" i="1" s="1"/>
  <c r="DH14" i="1" s="1"/>
  <c r="CE9" i="1"/>
  <c r="DI9" i="1" s="1"/>
  <c r="AO8" i="1"/>
  <c r="BA8" i="1" s="1"/>
  <c r="CE8" i="1" s="1"/>
  <c r="DI8" i="1" s="1"/>
  <c r="CF7" i="1"/>
  <c r="DJ7" i="1" s="1"/>
  <c r="DF18" i="3"/>
  <c r="DC45" i="3"/>
  <c r="O45" i="3"/>
  <c r="DF32" i="2"/>
  <c r="AJ45" i="3"/>
  <c r="AN28" i="2"/>
  <c r="AZ28" i="2" s="1"/>
  <c r="CD28" i="2" s="1"/>
  <c r="DH28" i="2" s="1"/>
  <c r="AL24" i="2"/>
  <c r="AX24" i="2" s="1"/>
  <c r="CB24" i="2" s="1"/>
  <c r="AF45" i="2"/>
  <c r="AG45" i="2"/>
  <c r="S45" i="3"/>
  <c r="DH37" i="3"/>
  <c r="BT45" i="3"/>
  <c r="BP45" i="3"/>
  <c r="DG40" i="2"/>
  <c r="R45" i="2"/>
  <c r="AG45" i="3"/>
  <c r="AM12" i="3"/>
  <c r="AY12" i="3" s="1"/>
  <c r="CC12" i="3" s="1"/>
  <c r="EL12" i="3" s="1"/>
  <c r="BS45" i="3"/>
  <c r="AO35" i="2"/>
  <c r="BA35" i="2" s="1"/>
  <c r="CE35" i="2" s="1"/>
  <c r="DI35" i="2" s="1"/>
  <c r="AI45" i="2"/>
  <c r="DG27" i="2"/>
  <c r="AH45" i="3"/>
  <c r="AL19" i="3"/>
  <c r="AX19" i="3" s="1"/>
  <c r="CB19" i="3" s="1"/>
  <c r="EK19" i="3" s="1"/>
  <c r="AF45" i="3"/>
  <c r="DD45" i="3"/>
  <c r="DF25" i="2"/>
  <c r="DF14" i="2"/>
  <c r="DG41" i="1"/>
  <c r="AI45" i="3"/>
  <c r="AO20" i="3"/>
  <c r="BA20" i="3" s="1"/>
  <c r="CE20" i="3" s="1"/>
  <c r="DI20" i="3" s="1"/>
  <c r="DE45" i="3"/>
  <c r="DF41" i="2"/>
  <c r="DF17" i="2"/>
  <c r="S45" i="2"/>
  <c r="AQ5" i="2"/>
  <c r="DC45" i="2"/>
  <c r="BQ45" i="2"/>
  <c r="AY4" i="2"/>
  <c r="AP30" i="3"/>
  <c r="BB30" i="3" s="1"/>
  <c r="CF30" i="3" s="1"/>
  <c r="DJ30" i="3" s="1"/>
  <c r="R45" i="3"/>
  <c r="AL10" i="3"/>
  <c r="AX10" i="3" s="1"/>
  <c r="CB10" i="3" s="1"/>
  <c r="EK10" i="3" s="1"/>
  <c r="N45" i="3"/>
  <c r="BU45" i="3"/>
  <c r="BQ45" i="3"/>
  <c r="DB45" i="2"/>
  <c r="AQ11" i="1"/>
  <c r="AO4" i="1"/>
  <c r="Q45" i="1"/>
  <c r="N45" i="2"/>
  <c r="DF23" i="2"/>
  <c r="DG30" i="2"/>
  <c r="AK45" i="3"/>
  <c r="DG22" i="2"/>
  <c r="AO30" i="3"/>
  <c r="BA30" i="3" s="1"/>
  <c r="CE30" i="3" s="1"/>
  <c r="DI30" i="3" s="1"/>
  <c r="AN27" i="3"/>
  <c r="AZ27" i="3" s="1"/>
  <c r="CD27" i="3" s="1"/>
  <c r="DH27" i="3" s="1"/>
  <c r="AQ15" i="3"/>
  <c r="BC15" i="3" s="1"/>
  <c r="CG15" i="3" s="1"/>
  <c r="DK15" i="3" s="1"/>
  <c r="AN13" i="3"/>
  <c r="AZ13" i="3" s="1"/>
  <c r="CD13" i="3" s="1"/>
  <c r="DH13" i="3" s="1"/>
  <c r="AM4" i="3"/>
  <c r="Q45" i="3"/>
  <c r="DE45" i="2"/>
  <c r="CG43" i="2"/>
  <c r="DK43" i="2" s="1"/>
  <c r="BR45" i="2"/>
  <c r="AQ36" i="3"/>
  <c r="BC36" i="3" s="1"/>
  <c r="CG36" i="3" s="1"/>
  <c r="DK36" i="3" s="1"/>
  <c r="AP34" i="3"/>
  <c r="BB34" i="3" s="1"/>
  <c r="CF34" i="3" s="1"/>
  <c r="DJ34" i="3" s="1"/>
  <c r="DK7" i="2"/>
  <c r="DA45" i="2"/>
  <c r="BS45" i="2"/>
  <c r="AM15" i="3"/>
  <c r="AY15" i="3" s="1"/>
  <c r="CC15" i="3" s="1"/>
  <c r="EL15" i="3" s="1"/>
  <c r="AN6" i="3"/>
  <c r="CC37" i="2"/>
  <c r="CG35" i="2"/>
  <c r="DK35" i="2" s="1"/>
  <c r="CF28" i="2"/>
  <c r="DJ28" i="2" s="1"/>
  <c r="AP19" i="2"/>
  <c r="BB19" i="2" s="1"/>
  <c r="CF19" i="2" s="1"/>
  <c r="DJ19" i="2" s="1"/>
  <c r="DH15" i="2"/>
  <c r="AM13" i="2"/>
  <c r="AY13" i="2" s="1"/>
  <c r="CC13" i="2" s="1"/>
  <c r="AP4" i="2"/>
  <c r="AJ45" i="2"/>
  <c r="AP37" i="1"/>
  <c r="BB37" i="1" s="1"/>
  <c r="CF37" i="1" s="1"/>
  <c r="DJ37" i="1" s="1"/>
  <c r="DA45" i="1"/>
  <c r="DG17" i="1"/>
  <c r="DD45" i="1"/>
  <c r="CD11" i="1"/>
  <c r="DH11" i="1" s="1"/>
  <c r="AM13" i="3"/>
  <c r="AY13" i="3" s="1"/>
  <c r="CC13" i="3" s="1"/>
  <c r="EL13" i="3" s="1"/>
  <c r="AO12" i="3"/>
  <c r="BA12" i="3" s="1"/>
  <c r="CE12" i="3" s="1"/>
  <c r="DI12" i="3" s="1"/>
  <c r="DA45" i="3"/>
  <c r="CD32" i="2"/>
  <c r="DH32" i="2" s="1"/>
  <c r="CE6" i="2"/>
  <c r="AM23" i="1"/>
  <c r="AY23" i="1" s="1"/>
  <c r="CC23" i="1" s="1"/>
  <c r="AQ4" i="3"/>
  <c r="AP40" i="2"/>
  <c r="BB40" i="2" s="1"/>
  <c r="CF40" i="2" s="1"/>
  <c r="DJ40" i="2" s="1"/>
  <c r="CF33" i="2"/>
  <c r="DJ33" i="2" s="1"/>
  <c r="AO26" i="2"/>
  <c r="BA26" i="2" s="1"/>
  <c r="CE26" i="2" s="1"/>
  <c r="DI26" i="2" s="1"/>
  <c r="AQ20" i="2"/>
  <c r="BC20" i="2" s="1"/>
  <c r="CG20" i="2" s="1"/>
  <c r="DK20" i="2" s="1"/>
  <c r="CD19" i="2"/>
  <c r="DH19" i="2" s="1"/>
  <c r="AP16" i="2"/>
  <c r="BB16" i="2" s="1"/>
  <c r="CF16" i="2" s="1"/>
  <c r="DJ16" i="2" s="1"/>
  <c r="AL16" i="2"/>
  <c r="AX16" i="2" s="1"/>
  <c r="CB16" i="2" s="1"/>
  <c r="DF10" i="2"/>
  <c r="CD44" i="1"/>
  <c r="DH44" i="1" s="1"/>
  <c r="DH34" i="1"/>
  <c r="CC24" i="1"/>
  <c r="DF21" i="1"/>
  <c r="AL4" i="3"/>
  <c r="AP44" i="2"/>
  <c r="BB44" i="2" s="1"/>
  <c r="CF44" i="2" s="1"/>
  <c r="DJ44" i="2" s="1"/>
  <c r="AM41" i="2"/>
  <c r="AY41" i="2" s="1"/>
  <c r="CC41" i="2" s="1"/>
  <c r="AO39" i="2"/>
  <c r="BA39" i="2" s="1"/>
  <c r="CE39" i="2" s="1"/>
  <c r="DI39" i="2" s="1"/>
  <c r="AP29" i="2"/>
  <c r="BB29" i="2" s="1"/>
  <c r="CF29" i="2" s="1"/>
  <c r="DJ29" i="2" s="1"/>
  <c r="AL28" i="2"/>
  <c r="AX28" i="2" s="1"/>
  <c r="CB28" i="2" s="1"/>
  <c r="CE24" i="2"/>
  <c r="DI24" i="2" s="1"/>
  <c r="AP20" i="2"/>
  <c r="BB20" i="2" s="1"/>
  <c r="CF20" i="2" s="1"/>
  <c r="DJ20" i="2" s="1"/>
  <c r="AM20" i="2"/>
  <c r="AY20" i="2" s="1"/>
  <c r="CC20" i="2" s="1"/>
  <c r="AO13" i="2"/>
  <c r="BA13" i="2" s="1"/>
  <c r="CF10" i="2"/>
  <c r="DJ10" i="2" s="1"/>
  <c r="CG4" i="2"/>
  <c r="AN4" i="2"/>
  <c r="AH45" i="2"/>
  <c r="CE43" i="1"/>
  <c r="DI43" i="1" s="1"/>
  <c r="AQ15" i="2"/>
  <c r="BC15" i="2" s="1"/>
  <c r="CG15" i="2" s="1"/>
  <c r="DK15" i="2" s="1"/>
  <c r="AL4" i="2"/>
  <c r="AP44" i="1"/>
  <c r="BB44" i="1" s="1"/>
  <c r="CF44" i="1" s="1"/>
  <c r="DJ44" i="1" s="1"/>
  <c r="AM43" i="1"/>
  <c r="AY43" i="1" s="1"/>
  <c r="CC43" i="1" s="1"/>
  <c r="CE28" i="1"/>
  <c r="DI28" i="1" s="1"/>
  <c r="DJ28" i="1"/>
  <c r="DF25" i="1"/>
  <c r="DH18" i="1"/>
  <c r="CD17" i="1"/>
  <c r="DH17" i="1" s="1"/>
  <c r="CG15" i="1"/>
  <c r="DK15" i="1" s="1"/>
  <c r="AL12" i="2"/>
  <c r="AX12" i="2" s="1"/>
  <c r="CB12" i="2" s="1"/>
  <c r="AM8" i="2"/>
  <c r="AY8" i="2" s="1"/>
  <c r="CC8" i="2" s="1"/>
  <c r="CC44" i="1"/>
  <c r="DK38" i="1"/>
  <c r="DH36" i="1"/>
  <c r="DF23" i="1"/>
  <c r="AQ29" i="1"/>
  <c r="BC29" i="1" s="1"/>
  <c r="CG29" i="1" s="1"/>
  <c r="DK29" i="1" s="1"/>
  <c r="AN29" i="1"/>
  <c r="AZ29" i="1" s="1"/>
  <c r="CD29" i="1" s="1"/>
  <c r="DH29" i="1" s="1"/>
  <c r="AP26" i="1"/>
  <c r="BB26" i="1" s="1"/>
  <c r="CF26" i="1" s="1"/>
  <c r="DJ26" i="1" s="1"/>
  <c r="CG25" i="1"/>
  <c r="DK25" i="1" s="1"/>
  <c r="AP24" i="1"/>
  <c r="BB24" i="1" s="1"/>
  <c r="CF24" i="1" s="1"/>
  <c r="DJ24" i="1" s="1"/>
  <c r="AQ21" i="1"/>
  <c r="BC21" i="1" s="1"/>
  <c r="CG21" i="1" s="1"/>
  <c r="DK21" i="1" s="1"/>
  <c r="DE45" i="1"/>
  <c r="CZ45" i="1"/>
  <c r="AL39" i="1"/>
  <c r="AX39" i="1" s="1"/>
  <c r="CB39" i="1" s="1"/>
  <c r="AM38" i="1"/>
  <c r="AY38" i="1" s="1"/>
  <c r="CC38" i="1" s="1"/>
  <c r="AL38" i="1"/>
  <c r="AX38" i="1" s="1"/>
  <c r="CB38" i="1" s="1"/>
  <c r="AN30" i="1"/>
  <c r="AZ30" i="1" s="1"/>
  <c r="CD30" i="1" s="1"/>
  <c r="DH30" i="1" s="1"/>
  <c r="AN27" i="1"/>
  <c r="AP19" i="1"/>
  <c r="DJ12" i="1"/>
  <c r="AQ19" i="1"/>
  <c r="BC19" i="1" s="1"/>
  <c r="CG19" i="1" s="1"/>
  <c r="DK19" i="1" s="1"/>
  <c r="AM18" i="1"/>
  <c r="AL9" i="1"/>
  <c r="AX9" i="1" s="1"/>
  <c r="CB9" i="1" s="1"/>
  <c r="AL8" i="1"/>
  <c r="EQ47" i="3" l="1"/>
  <c r="EU45" i="3"/>
  <c r="EV10" i="3" s="1"/>
  <c r="DG30" i="3"/>
  <c r="DF38" i="3"/>
  <c r="DG16" i="3"/>
  <c r="DG38" i="3"/>
  <c r="DF40" i="3"/>
  <c r="DG34" i="3"/>
  <c r="EL34" i="3"/>
  <c r="DG35" i="3"/>
  <c r="EL35" i="3"/>
  <c r="DG36" i="3"/>
  <c r="EL36" i="3"/>
  <c r="DF11" i="3"/>
  <c r="DF20" i="3"/>
  <c r="EK20" i="3"/>
  <c r="DG26" i="3"/>
  <c r="EL26" i="3"/>
  <c r="DF41" i="3"/>
  <c r="EK41" i="3"/>
  <c r="DF44" i="3"/>
  <c r="EK44" i="3"/>
  <c r="DG20" i="3"/>
  <c r="EL20" i="3"/>
  <c r="DF39" i="3"/>
  <c r="EK39" i="3"/>
  <c r="EV26" i="3"/>
  <c r="EV31" i="3"/>
  <c r="EV30" i="3"/>
  <c r="EV42" i="3"/>
  <c r="EV20" i="3"/>
  <c r="EV41" i="3"/>
  <c r="EV6" i="3"/>
  <c r="EV22" i="3"/>
  <c r="EV37" i="3"/>
  <c r="EV4" i="3"/>
  <c r="EV17" i="3"/>
  <c r="EV12" i="3"/>
  <c r="EV18" i="3"/>
  <c r="EV23" i="3"/>
  <c r="EV36" i="3"/>
  <c r="EV40" i="3"/>
  <c r="EV21" i="3"/>
  <c r="DG39" i="3"/>
  <c r="EL39" i="3"/>
  <c r="DG6" i="3"/>
  <c r="EL6" i="3"/>
  <c r="DF42" i="3"/>
  <c r="EK42" i="3"/>
  <c r="ES45" i="3"/>
  <c r="EP47" i="3"/>
  <c r="EN21" i="2"/>
  <c r="EP47" i="2"/>
  <c r="DF41" i="1"/>
  <c r="AF35" i="1"/>
  <c r="AF45" i="1" s="1"/>
  <c r="EU45" i="2"/>
  <c r="EQ47" i="2"/>
  <c r="EN26" i="2"/>
  <c r="DF43" i="2"/>
  <c r="ET45" i="2"/>
  <c r="ET24" i="2"/>
  <c r="ET11" i="2"/>
  <c r="ET40" i="2"/>
  <c r="ET14" i="2"/>
  <c r="ET13" i="2"/>
  <c r="ET33" i="2"/>
  <c r="ET18" i="2"/>
  <c r="ET43" i="2"/>
  <c r="ET22" i="2"/>
  <c r="ET36" i="2"/>
  <c r="ET21" i="2"/>
  <c r="ET7" i="2"/>
  <c r="ET30" i="2"/>
  <c r="ET8" i="2"/>
  <c r="ET34" i="2"/>
  <c r="ET38" i="2"/>
  <c r="ET42" i="2"/>
  <c r="ET5" i="2"/>
  <c r="ET23" i="2"/>
  <c r="ET44" i="2"/>
  <c r="ET15" i="2"/>
  <c r="ET16" i="2"/>
  <c r="ET12" i="2"/>
  <c r="ET35" i="2"/>
  <c r="ET10" i="2"/>
  <c r="ET27" i="2"/>
  <c r="ET25" i="2"/>
  <c r="ET20" i="2"/>
  <c r="ET17" i="2"/>
  <c r="ET31" i="2"/>
  <c r="ET32" i="2"/>
  <c r="ET6" i="2"/>
  <c r="ET28" i="2"/>
  <c r="ET4" i="2"/>
  <c r="ET37" i="2"/>
  <c r="ET41" i="2"/>
  <c r="ET26" i="2"/>
  <c r="ET9" i="2"/>
  <c r="ET39" i="2"/>
  <c r="ET19" i="2"/>
  <c r="ET29" i="2"/>
  <c r="AB45" i="1"/>
  <c r="EQ35" i="1"/>
  <c r="AA45" i="1"/>
  <c r="EQ45" i="1" s="1"/>
  <c r="EU45" i="1" s="1"/>
  <c r="X45" i="1"/>
  <c r="AD35" i="1"/>
  <c r="AQ35" i="1"/>
  <c r="AE45" i="1"/>
  <c r="AH35" i="1"/>
  <c r="AH45" i="1" s="1"/>
  <c r="V45" i="1"/>
  <c r="AL35" i="1"/>
  <c r="W45" i="1"/>
  <c r="EN12" i="1"/>
  <c r="AC35" i="1"/>
  <c r="AI35" i="1" s="1"/>
  <c r="AG35" i="1"/>
  <c r="EP35" i="1"/>
  <c r="U45" i="1"/>
  <c r="EP45" i="1" s="1"/>
  <c r="ES45" i="1" s="1"/>
  <c r="ER8" i="1"/>
  <c r="EN8" i="1"/>
  <c r="ER12" i="1"/>
  <c r="EN37" i="1"/>
  <c r="ER37" i="1"/>
  <c r="EN16" i="1"/>
  <c r="ER16" i="1"/>
  <c r="EN41" i="1"/>
  <c r="ER41" i="1"/>
  <c r="EN20" i="1"/>
  <c r="ER20" i="1"/>
  <c r="EN6" i="1"/>
  <c r="ER6" i="1"/>
  <c r="EN17" i="1"/>
  <c r="ER17" i="1"/>
  <c r="ER40" i="2"/>
  <c r="EN40" i="2"/>
  <c r="ER23" i="3"/>
  <c r="EN23" i="3"/>
  <c r="ER30" i="2"/>
  <c r="EN30" i="2"/>
  <c r="ER28" i="3"/>
  <c r="EN28" i="3"/>
  <c r="EN19" i="3"/>
  <c r="ER19" i="3"/>
  <c r="EN28" i="2"/>
  <c r="ER28" i="2"/>
  <c r="ER29" i="3"/>
  <c r="EN29" i="3"/>
  <c r="EN10" i="3"/>
  <c r="ER10" i="3"/>
  <c r="EN11" i="3"/>
  <c r="ER11" i="3"/>
  <c r="ER36" i="2"/>
  <c r="EN36" i="2"/>
  <c r="ER26" i="2"/>
  <c r="EN17" i="2"/>
  <c r="ER17" i="2"/>
  <c r="EN31" i="2"/>
  <c r="ER31" i="2"/>
  <c r="EN14" i="3"/>
  <c r="ER14" i="3"/>
  <c r="EN30" i="3"/>
  <c r="ER30" i="3"/>
  <c r="EN5" i="3"/>
  <c r="ER5" i="3"/>
  <c r="ER16" i="3"/>
  <c r="EN16" i="3"/>
  <c r="EN43" i="2"/>
  <c r="ER43" i="2"/>
  <c r="EN27" i="2"/>
  <c r="ER27" i="2"/>
  <c r="ER22" i="2"/>
  <c r="EN22" i="2"/>
  <c r="EN25" i="3"/>
  <c r="ER25" i="3"/>
  <c r="ER31" i="3"/>
  <c r="EN31" i="3"/>
  <c r="EN38" i="3"/>
  <c r="ER38" i="3"/>
  <c r="EN43" i="3"/>
  <c r="ER43" i="3"/>
  <c r="EN7" i="2"/>
  <c r="ER7" i="2"/>
  <c r="EN9" i="3"/>
  <c r="ER9" i="3"/>
  <c r="EN35" i="2"/>
  <c r="ER35" i="2"/>
  <c r="ER37" i="3"/>
  <c r="EN37" i="3"/>
  <c r="EN44" i="3"/>
  <c r="ER44" i="3"/>
  <c r="ER36" i="3"/>
  <c r="EN36" i="3"/>
  <c r="EN25" i="2"/>
  <c r="ER25" i="2"/>
  <c r="EN18" i="3"/>
  <c r="ER18" i="3"/>
  <c r="EN33" i="3"/>
  <c r="ER33" i="3"/>
  <c r="ER40" i="3"/>
  <c r="EN40" i="3"/>
  <c r="DG29" i="2"/>
  <c r="DG35" i="2"/>
  <c r="DF34" i="2"/>
  <c r="DG17" i="2"/>
  <c r="DF26" i="2"/>
  <c r="DF9" i="2"/>
  <c r="DF26" i="3"/>
  <c r="DF37" i="3"/>
  <c r="DF43" i="3"/>
  <c r="DG27" i="3"/>
  <c r="DG41" i="3"/>
  <c r="DG40" i="3"/>
  <c r="DG10" i="3"/>
  <c r="DG11" i="3"/>
  <c r="DG33" i="3"/>
  <c r="DF14" i="1"/>
  <c r="DF4" i="1"/>
  <c r="DF10" i="1"/>
  <c r="DF7" i="3"/>
  <c r="DF5" i="3"/>
  <c r="DG5" i="3"/>
  <c r="DF16" i="3"/>
  <c r="DG43" i="3"/>
  <c r="DG37" i="3"/>
  <c r="DG31" i="3"/>
  <c r="DG18" i="3"/>
  <c r="DF28" i="3"/>
  <c r="DF12" i="3"/>
  <c r="DF35" i="3"/>
  <c r="DG44" i="3"/>
  <c r="DF21" i="2"/>
  <c r="DG23" i="3"/>
  <c r="DF32" i="3"/>
  <c r="DF14" i="3"/>
  <c r="DF34" i="3"/>
  <c r="DF23" i="3"/>
  <c r="DF26" i="1"/>
  <c r="DF37" i="2"/>
  <c r="DG31" i="2"/>
  <c r="DF24" i="3"/>
  <c r="DG25" i="3"/>
  <c r="DG44" i="2"/>
  <c r="DF42" i="1"/>
  <c r="DF40" i="1"/>
  <c r="DG39" i="1"/>
  <c r="DG37" i="1"/>
  <c r="DF37" i="1"/>
  <c r="DF36" i="3"/>
  <c r="DG36" i="2"/>
  <c r="DF36" i="2"/>
  <c r="DF36" i="1"/>
  <c r="DG34" i="2"/>
  <c r="DF34" i="1"/>
  <c r="DF33" i="3"/>
  <c r="DG33" i="2"/>
  <c r="DG33" i="1"/>
  <c r="DG32" i="3"/>
  <c r="DG32" i="2"/>
  <c r="DG32" i="1"/>
  <c r="DF32" i="1"/>
  <c r="DF31" i="3"/>
  <c r="DF31" i="1"/>
  <c r="DG30" i="1"/>
  <c r="DF30" i="1"/>
  <c r="DG29" i="3"/>
  <c r="DF29" i="3"/>
  <c r="DG28" i="3"/>
  <c r="DG28" i="2"/>
  <c r="DG28" i="1"/>
  <c r="DF27" i="1"/>
  <c r="DG26" i="1"/>
  <c r="DF25" i="3"/>
  <c r="DG25" i="2"/>
  <c r="DG25" i="1"/>
  <c r="DG24" i="3"/>
  <c r="DG24" i="2"/>
  <c r="DG23" i="2"/>
  <c r="DF22" i="1"/>
  <c r="DG21" i="3"/>
  <c r="DG19" i="1"/>
  <c r="DF19" i="1"/>
  <c r="DG18" i="2"/>
  <c r="DF17" i="3"/>
  <c r="DF15" i="3"/>
  <c r="DG14" i="3"/>
  <c r="DF13" i="3"/>
  <c r="DF13" i="1"/>
  <c r="DG12" i="2"/>
  <c r="DF12" i="1"/>
  <c r="DF11" i="1"/>
  <c r="DG9" i="3"/>
  <c r="DF9" i="3"/>
  <c r="DG9" i="1"/>
  <c r="DG7" i="2"/>
  <c r="DG29" i="1"/>
  <c r="DF15" i="2"/>
  <c r="DG13" i="1"/>
  <c r="DF20" i="1"/>
  <c r="DG31" i="1"/>
  <c r="DG4" i="1"/>
  <c r="DF24" i="1"/>
  <c r="DG15" i="2"/>
  <c r="DG40" i="1"/>
  <c r="DG22" i="3"/>
  <c r="DG42" i="3"/>
  <c r="DG17" i="3"/>
  <c r="DF22" i="3"/>
  <c r="DF27" i="3"/>
  <c r="DI45" i="3"/>
  <c r="DF19" i="2"/>
  <c r="DG10" i="1"/>
  <c r="DF15" i="1"/>
  <c r="DG9" i="2"/>
  <c r="DG42" i="1"/>
  <c r="DG14" i="2"/>
  <c r="DF8" i="3"/>
  <c r="DF27" i="2"/>
  <c r="DG5" i="1"/>
  <c r="DG22" i="1"/>
  <c r="DF33" i="1"/>
  <c r="DF7" i="1"/>
  <c r="DG6" i="2"/>
  <c r="DG10" i="2"/>
  <c r="DG16" i="2"/>
  <c r="DF43" i="1"/>
  <c r="DF30" i="3"/>
  <c r="DG7" i="3"/>
  <c r="DF21" i="3"/>
  <c r="DF11" i="2"/>
  <c r="DF20" i="2"/>
  <c r="DG11" i="1"/>
  <c r="DF28" i="1"/>
  <c r="DF16" i="1"/>
  <c r="DF6" i="3"/>
  <c r="DG38" i="2"/>
  <c r="DG8" i="3"/>
  <c r="DG19" i="3"/>
  <c r="DG20" i="2"/>
  <c r="DG24" i="1"/>
  <c r="AM45" i="2"/>
  <c r="AO45" i="3"/>
  <c r="DF9" i="1"/>
  <c r="DG15" i="1"/>
  <c r="DK4" i="2"/>
  <c r="DF16" i="2"/>
  <c r="AQ45" i="3"/>
  <c r="BC4" i="3"/>
  <c r="DG13" i="3"/>
  <c r="AP45" i="2"/>
  <c r="BB4" i="2"/>
  <c r="AZ6" i="3"/>
  <c r="AN45" i="3"/>
  <c r="DF10" i="3"/>
  <c r="BC5" i="2"/>
  <c r="AQ45" i="2"/>
  <c r="CF4" i="3"/>
  <c r="BB45" i="3"/>
  <c r="AY18" i="1"/>
  <c r="BB19" i="1"/>
  <c r="DG38" i="1"/>
  <c r="DG8" i="2"/>
  <c r="DG41" i="2"/>
  <c r="DG34" i="1"/>
  <c r="DG13" i="2"/>
  <c r="DG36" i="1"/>
  <c r="BC11" i="1"/>
  <c r="AQ45" i="1"/>
  <c r="DF24" i="2"/>
  <c r="AX8" i="1"/>
  <c r="AL45" i="1"/>
  <c r="AZ4" i="2"/>
  <c r="AN45" i="2"/>
  <c r="AX4" i="3"/>
  <c r="AL45" i="3"/>
  <c r="DI6" i="2"/>
  <c r="DG37" i="2"/>
  <c r="BA4" i="1"/>
  <c r="AP45" i="3"/>
  <c r="CE45" i="3"/>
  <c r="DG14" i="1"/>
  <c r="DF38" i="1"/>
  <c r="DG44" i="1"/>
  <c r="DG43" i="1"/>
  <c r="CC4" i="2"/>
  <c r="AY45" i="2"/>
  <c r="DF19" i="3"/>
  <c r="DG7" i="1"/>
  <c r="AZ27" i="1"/>
  <c r="DF39" i="1"/>
  <c r="DF12" i="2"/>
  <c r="AX4" i="2"/>
  <c r="AL45" i="2"/>
  <c r="CE13" i="2"/>
  <c r="DI13" i="2" s="1"/>
  <c r="BA45" i="2"/>
  <c r="DF28" i="2"/>
  <c r="DG23" i="1"/>
  <c r="DG15" i="3"/>
  <c r="AY4" i="3"/>
  <c r="AM45" i="3"/>
  <c r="BA45" i="3"/>
  <c r="AO45" i="2"/>
  <c r="DG12" i="3"/>
  <c r="EV9" i="3" l="1"/>
  <c r="EV7" i="3"/>
  <c r="EV34" i="3"/>
  <c r="EV28" i="3"/>
  <c r="EV16" i="3"/>
  <c r="EV14" i="3"/>
  <c r="EV32" i="3"/>
  <c r="EV39" i="3"/>
  <c r="EV5" i="3"/>
  <c r="EV33" i="3"/>
  <c r="EV35" i="3"/>
  <c r="EV11" i="3"/>
  <c r="EV27" i="3"/>
  <c r="EV19" i="3"/>
  <c r="EV38" i="3"/>
  <c r="EV44" i="3"/>
  <c r="EV8" i="3"/>
  <c r="EV25" i="3"/>
  <c r="EV13" i="3"/>
  <c r="EV29" i="3"/>
  <c r="EV45" i="3"/>
  <c r="EV15" i="3"/>
  <c r="Q45" i="4" s="1"/>
  <c r="EV43" i="3"/>
  <c r="EV24" i="3"/>
  <c r="Q31" i="4" s="1"/>
  <c r="EN6" i="3"/>
  <c r="ER6" i="3"/>
  <c r="Q43" i="4"/>
  <c r="Q41" i="4"/>
  <c r="Q39" i="4"/>
  <c r="Q37" i="4"/>
  <c r="Q35" i="4"/>
  <c r="Q33" i="4"/>
  <c r="Q29" i="4"/>
  <c r="Q27" i="4"/>
  <c r="Q25" i="4"/>
  <c r="Q23" i="4"/>
  <c r="Q21" i="4"/>
  <c r="Q19" i="4"/>
  <c r="Q17" i="4"/>
  <c r="Q15" i="4"/>
  <c r="Q13" i="4"/>
  <c r="Q11" i="4"/>
  <c r="Q9" i="4"/>
  <c r="Q7" i="4"/>
  <c r="Q5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ET5" i="3"/>
  <c r="ET12" i="3"/>
  <c r="ET31" i="3"/>
  <c r="ET22" i="3"/>
  <c r="ET15" i="3"/>
  <c r="ET21" i="3"/>
  <c r="ET20" i="3"/>
  <c r="ET11" i="3"/>
  <c r="ET19" i="3"/>
  <c r="ET27" i="3"/>
  <c r="ET26" i="3"/>
  <c r="ET35" i="3"/>
  <c r="ET23" i="3"/>
  <c r="ET13" i="3"/>
  <c r="ET41" i="3"/>
  <c r="ET39" i="3"/>
  <c r="ET33" i="3"/>
  <c r="ET42" i="3"/>
  <c r="ET7" i="3"/>
  <c r="ET9" i="3"/>
  <c r="ET43" i="3"/>
  <c r="ET16" i="3"/>
  <c r="ET34" i="3"/>
  <c r="ET6" i="3"/>
  <c r="ET38" i="3"/>
  <c r="ET4" i="3"/>
  <c r="ET29" i="3"/>
  <c r="ET45" i="3"/>
  <c r="ET32" i="3"/>
  <c r="ET10" i="3"/>
  <c r="ET14" i="3"/>
  <c r="ET44" i="3"/>
  <c r="ET40" i="3"/>
  <c r="ET24" i="3"/>
  <c r="ET30" i="3"/>
  <c r="ET25" i="3"/>
  <c r="ET8" i="3"/>
  <c r="ET36" i="3"/>
  <c r="ET28" i="3"/>
  <c r="ET18" i="3"/>
  <c r="ET37" i="3"/>
  <c r="ET17" i="3"/>
  <c r="AR35" i="1"/>
  <c r="AR45" i="1" s="1"/>
  <c r="EV45" i="2"/>
  <c r="EV41" i="2"/>
  <c r="EV19" i="2"/>
  <c r="EV39" i="2"/>
  <c r="EV44" i="2"/>
  <c r="EV24" i="2"/>
  <c r="EV11" i="2"/>
  <c r="EV23" i="2"/>
  <c r="EV16" i="2"/>
  <c r="EV9" i="2"/>
  <c r="EV29" i="2"/>
  <c r="EV31" i="2"/>
  <c r="EV22" i="2"/>
  <c r="EV4" i="2"/>
  <c r="EV13" i="2"/>
  <c r="EV38" i="2"/>
  <c r="EV43" i="2"/>
  <c r="EV10" i="2"/>
  <c r="EV5" i="2"/>
  <c r="EV14" i="2"/>
  <c r="EV33" i="2"/>
  <c r="EV18" i="2"/>
  <c r="EV30" i="2"/>
  <c r="EV34" i="2"/>
  <c r="EV15" i="2"/>
  <c r="EV25" i="2"/>
  <c r="EV6" i="2"/>
  <c r="EV20" i="2"/>
  <c r="EV32" i="2"/>
  <c r="EV28" i="2"/>
  <c r="EV12" i="2"/>
  <c r="EV35" i="2"/>
  <c r="EV17" i="2"/>
  <c r="EV37" i="2"/>
  <c r="EV8" i="2"/>
  <c r="EV27" i="2"/>
  <c r="EV7" i="2"/>
  <c r="EV26" i="2"/>
  <c r="EV36" i="2"/>
  <c r="EV42" i="2"/>
  <c r="EV40" i="2"/>
  <c r="EV21" i="2"/>
  <c r="AI45" i="1"/>
  <c r="AD45" i="1"/>
  <c r="AJ35" i="1"/>
  <c r="AP35" i="1" s="1"/>
  <c r="ES35" i="1"/>
  <c r="EP46" i="1"/>
  <c r="EP47" i="1" s="1"/>
  <c r="AG45" i="1"/>
  <c r="EU35" i="1"/>
  <c r="EQ46" i="1"/>
  <c r="EQ47" i="1" s="1"/>
  <c r="AO35" i="1"/>
  <c r="AU35" i="1" s="1"/>
  <c r="AC45" i="1"/>
  <c r="AM35" i="1"/>
  <c r="AS35" i="1" s="1"/>
  <c r="AW35" i="1"/>
  <c r="BC35" i="1" s="1"/>
  <c r="BC45" i="1" s="1"/>
  <c r="AN35" i="1"/>
  <c r="EN11" i="1"/>
  <c r="ER11" i="1"/>
  <c r="ER31" i="1"/>
  <c r="EN31" i="1"/>
  <c r="EN38" i="1"/>
  <c r="ER38" i="1"/>
  <c r="EN33" i="1"/>
  <c r="ER33" i="1"/>
  <c r="EN23" i="1"/>
  <c r="ER23" i="1"/>
  <c r="EN25" i="1"/>
  <c r="ER25" i="1"/>
  <c r="EN28" i="1"/>
  <c r="ER28" i="1"/>
  <c r="EN34" i="1"/>
  <c r="ER34" i="1"/>
  <c r="EN13" i="1"/>
  <c r="ER13" i="1"/>
  <c r="ER32" i="1"/>
  <c r="EN32" i="1"/>
  <c r="EN39" i="1"/>
  <c r="ER39" i="1"/>
  <c r="ER14" i="1"/>
  <c r="EN14" i="1"/>
  <c r="EN43" i="1"/>
  <c r="ER43" i="1"/>
  <c r="ER40" i="1"/>
  <c r="EN40" i="1"/>
  <c r="EN19" i="1"/>
  <c r="ER19" i="1"/>
  <c r="EN30" i="1"/>
  <c r="ER30" i="1"/>
  <c r="ER21" i="1"/>
  <c r="EN21" i="1"/>
  <c r="EN9" i="1"/>
  <c r="ER9" i="1"/>
  <c r="ER24" i="1"/>
  <c r="EN24" i="1"/>
  <c r="EN10" i="1"/>
  <c r="ER10" i="1"/>
  <c r="EN4" i="1"/>
  <c r="ER4" i="1"/>
  <c r="EN26" i="1"/>
  <c r="ER26" i="1"/>
  <c r="EN7" i="1"/>
  <c r="ER7" i="1"/>
  <c r="EN44" i="1"/>
  <c r="ER44" i="1"/>
  <c r="ER15" i="1"/>
  <c r="EN15" i="1"/>
  <c r="ER5" i="1"/>
  <c r="EN5" i="1"/>
  <c r="EN42" i="1"/>
  <c r="ER42" i="1"/>
  <c r="ER29" i="1"/>
  <c r="EN29" i="1"/>
  <c r="EN27" i="1"/>
  <c r="ER27" i="1"/>
  <c r="EN36" i="1"/>
  <c r="ER36" i="1"/>
  <c r="ER22" i="1"/>
  <c r="EN22" i="1"/>
  <c r="EN33" i="2"/>
  <c r="ER33" i="2"/>
  <c r="EN19" i="2"/>
  <c r="ER19" i="2"/>
  <c r="ER39" i="2"/>
  <c r="EN39" i="2"/>
  <c r="EN41" i="2"/>
  <c r="ER41" i="2"/>
  <c r="EN38" i="2"/>
  <c r="ER38" i="2"/>
  <c r="ER16" i="2"/>
  <c r="EN16" i="2"/>
  <c r="ER24" i="2"/>
  <c r="EN24" i="2"/>
  <c r="ER32" i="2"/>
  <c r="EN32" i="2"/>
  <c r="EN39" i="3"/>
  <c r="ER39" i="3"/>
  <c r="EN44" i="2"/>
  <c r="ER44" i="2"/>
  <c r="ER37" i="2"/>
  <c r="EN37" i="2"/>
  <c r="EN42" i="2"/>
  <c r="ER42" i="2"/>
  <c r="EN8" i="3"/>
  <c r="ER8" i="3"/>
  <c r="EN22" i="3"/>
  <c r="ER22" i="3"/>
  <c r="EN11" i="2"/>
  <c r="ER11" i="2"/>
  <c r="EN41" i="3"/>
  <c r="ER41" i="3"/>
  <c r="ER29" i="2"/>
  <c r="EN29" i="2"/>
  <c r="ER8" i="2"/>
  <c r="EN8" i="2"/>
  <c r="EN7" i="3"/>
  <c r="ER7" i="3"/>
  <c r="EN15" i="3"/>
  <c r="ER15" i="3"/>
  <c r="EN10" i="2"/>
  <c r="ER10" i="2"/>
  <c r="ER14" i="2"/>
  <c r="EN14" i="2"/>
  <c r="EN15" i="2"/>
  <c r="ER15" i="2"/>
  <c r="ER20" i="3"/>
  <c r="EN20" i="3"/>
  <c r="EN24" i="3"/>
  <c r="ER24" i="3"/>
  <c r="EN26" i="3"/>
  <c r="ER26" i="3"/>
  <c r="EN9" i="2"/>
  <c r="ER9" i="2"/>
  <c r="EN23" i="2"/>
  <c r="ER23" i="2"/>
  <c r="EN12" i="2"/>
  <c r="ER12" i="2"/>
  <c r="EN32" i="3"/>
  <c r="ER32" i="3"/>
  <c r="EN27" i="3"/>
  <c r="ER27" i="3"/>
  <c r="ER13" i="2"/>
  <c r="EN13" i="2"/>
  <c r="ER20" i="2"/>
  <c r="EN20" i="2"/>
  <c r="EN17" i="3"/>
  <c r="ER17" i="3"/>
  <c r="EN34" i="2"/>
  <c r="ER34" i="2"/>
  <c r="ER13" i="3"/>
  <c r="EN13" i="3"/>
  <c r="EN6" i="2"/>
  <c r="ER6" i="2"/>
  <c r="EN42" i="3"/>
  <c r="ER42" i="3"/>
  <c r="EN5" i="2"/>
  <c r="ER5" i="2"/>
  <c r="EN18" i="2"/>
  <c r="ER18" i="2"/>
  <c r="EN21" i="3"/>
  <c r="ER21" i="3"/>
  <c r="EN35" i="3"/>
  <c r="ER35" i="3"/>
  <c r="EN34" i="3"/>
  <c r="ER34" i="3"/>
  <c r="ER12" i="3"/>
  <c r="EN12" i="3"/>
  <c r="DI45" i="2"/>
  <c r="CE4" i="1"/>
  <c r="CD4" i="2"/>
  <c r="AZ45" i="2"/>
  <c r="CG4" i="3"/>
  <c r="BC45" i="3"/>
  <c r="CF19" i="1"/>
  <c r="DJ4" i="3"/>
  <c r="DJ45" i="3" s="1"/>
  <c r="CF45" i="3"/>
  <c r="CB4" i="2"/>
  <c r="AX45" i="2"/>
  <c r="AX45" i="3"/>
  <c r="CB4" i="3"/>
  <c r="CD27" i="1"/>
  <c r="CF4" i="2"/>
  <c r="BB45" i="2"/>
  <c r="CC4" i="3"/>
  <c r="EL4" i="3" s="1"/>
  <c r="AY45" i="3"/>
  <c r="CC45" i="2"/>
  <c r="DG4" i="2"/>
  <c r="DG45" i="2" s="1"/>
  <c r="CE45" i="2"/>
  <c r="CB8" i="1"/>
  <c r="CG11" i="1"/>
  <c r="CC18" i="1"/>
  <c r="CG5" i="2"/>
  <c r="BC45" i="2"/>
  <c r="CD6" i="3"/>
  <c r="AZ45" i="3"/>
  <c r="EN4" i="3" l="1"/>
  <c r="ER4" i="3"/>
  <c r="K38" i="4"/>
  <c r="K32" i="4"/>
  <c r="K20" i="4"/>
  <c r="K12" i="4"/>
  <c r="K44" i="4"/>
  <c r="K34" i="4"/>
  <c r="K24" i="4"/>
  <c r="K14" i="4"/>
  <c r="K40" i="4"/>
  <c r="K22" i="4"/>
  <c r="K10" i="4"/>
  <c r="K45" i="4"/>
  <c r="K43" i="4"/>
  <c r="K41" i="4"/>
  <c r="K39" i="4"/>
  <c r="K37" i="4"/>
  <c r="K35" i="4"/>
  <c r="K33" i="4"/>
  <c r="K31" i="4"/>
  <c r="K29" i="4"/>
  <c r="K27" i="4"/>
  <c r="K25" i="4"/>
  <c r="K23" i="4"/>
  <c r="K21" i="4"/>
  <c r="K19" i="4"/>
  <c r="K17" i="4"/>
  <c r="K15" i="4"/>
  <c r="K13" i="4"/>
  <c r="K11" i="4"/>
  <c r="K9" i="4"/>
  <c r="K7" i="4"/>
  <c r="K5" i="4"/>
  <c r="K42" i="4"/>
  <c r="K30" i="4"/>
  <c r="K18" i="4"/>
  <c r="K6" i="4"/>
  <c r="K28" i="4"/>
  <c r="K8" i="4"/>
  <c r="K46" i="4"/>
  <c r="K36" i="4"/>
  <c r="K26" i="4"/>
  <c r="K16" i="4"/>
  <c r="DF4" i="3"/>
  <c r="AX35" i="1"/>
  <c r="AX45" i="1" s="1"/>
  <c r="AS45" i="1"/>
  <c r="AU45" i="1"/>
  <c r="AT35" i="1"/>
  <c r="AZ35" i="1" s="1"/>
  <c r="AN45" i="1"/>
  <c r="BI35" i="1"/>
  <c r="AW45" i="1"/>
  <c r="AP45" i="1"/>
  <c r="EV18" i="1"/>
  <c r="EV43" i="1"/>
  <c r="EV22" i="1"/>
  <c r="EV16" i="1"/>
  <c r="EV39" i="1"/>
  <c r="EV25" i="1"/>
  <c r="EV41" i="1"/>
  <c r="EV20" i="1"/>
  <c r="EV8" i="1"/>
  <c r="EV10" i="1"/>
  <c r="EV44" i="1"/>
  <c r="EV37" i="1"/>
  <c r="EV32" i="1"/>
  <c r="EV26" i="1"/>
  <c r="EV7" i="1"/>
  <c r="EV12" i="1"/>
  <c r="EV17" i="1"/>
  <c r="EV23" i="1"/>
  <c r="EV35" i="1"/>
  <c r="EV21" i="1"/>
  <c r="EV36" i="1"/>
  <c r="EV4" i="1"/>
  <c r="EV31" i="1"/>
  <c r="EV11" i="1"/>
  <c r="EV19" i="1"/>
  <c r="EV34" i="1"/>
  <c r="EV30" i="1"/>
  <c r="EV24" i="1"/>
  <c r="EV14" i="1"/>
  <c r="EV13" i="1"/>
  <c r="EV42" i="1"/>
  <c r="EV9" i="1"/>
  <c r="EV6" i="1"/>
  <c r="EV33" i="1"/>
  <c r="EV15" i="1"/>
  <c r="EV40" i="1"/>
  <c r="EV28" i="1"/>
  <c r="EV29" i="1"/>
  <c r="EV38" i="1"/>
  <c r="EV5" i="1"/>
  <c r="EV27" i="1"/>
  <c r="AY35" i="1"/>
  <c r="AM45" i="1"/>
  <c r="ET12" i="1"/>
  <c r="ET20" i="1"/>
  <c r="ET33" i="1"/>
  <c r="ET10" i="1"/>
  <c r="ET22" i="1"/>
  <c r="ET16" i="1"/>
  <c r="ET11" i="1"/>
  <c r="ET26" i="1"/>
  <c r="ET40" i="1"/>
  <c r="ET32" i="1"/>
  <c r="ET21" i="1"/>
  <c r="ET15" i="1"/>
  <c r="ET41" i="1"/>
  <c r="ET29" i="1"/>
  <c r="ET30" i="1"/>
  <c r="ET42" i="1"/>
  <c r="ET18" i="1"/>
  <c r="ET23" i="1"/>
  <c r="ET28" i="1"/>
  <c r="ET13" i="1"/>
  <c r="ET38" i="1"/>
  <c r="ET4" i="1"/>
  <c r="ET17" i="1"/>
  <c r="ET27" i="1"/>
  <c r="ET39" i="1"/>
  <c r="ET44" i="1"/>
  <c r="ET8" i="1"/>
  <c r="ET37" i="1"/>
  <c r="ET14" i="1"/>
  <c r="ET31" i="1"/>
  <c r="ET35" i="1"/>
  <c r="ET5" i="1"/>
  <c r="ET24" i="1"/>
  <c r="ET34" i="1"/>
  <c r="ET43" i="1"/>
  <c r="ET9" i="1"/>
  <c r="ET19" i="1"/>
  <c r="ET6" i="1"/>
  <c r="ET36" i="1"/>
  <c r="ET25" i="1"/>
  <c r="ET7" i="1"/>
  <c r="AV35" i="1"/>
  <c r="BB35" i="1" s="1"/>
  <c r="AJ45" i="1"/>
  <c r="ET45" i="1"/>
  <c r="BA35" i="1"/>
  <c r="AO45" i="1"/>
  <c r="CB35" i="1"/>
  <c r="CB45" i="1" s="1"/>
  <c r="EV45" i="1"/>
  <c r="EL45" i="2"/>
  <c r="EN4" i="2"/>
  <c r="ER4" i="2"/>
  <c r="ER46" i="2" s="1"/>
  <c r="DG18" i="1"/>
  <c r="DF8" i="1"/>
  <c r="DJ19" i="1"/>
  <c r="DK5" i="2"/>
  <c r="DK45" i="2" s="1"/>
  <c r="CG45" i="2"/>
  <c r="DK11" i="1"/>
  <c r="DH6" i="3"/>
  <c r="DH45" i="3" s="1"/>
  <c r="CD45" i="3"/>
  <c r="CB45" i="3"/>
  <c r="DF45" i="3"/>
  <c r="CB45" i="2"/>
  <c r="EK45" i="2"/>
  <c r="DF4" i="2"/>
  <c r="DF45" i="2" s="1"/>
  <c r="DJ4" i="2"/>
  <c r="DJ45" i="2" s="1"/>
  <c r="CF45" i="2"/>
  <c r="DH4" i="2"/>
  <c r="DH45" i="2" s="1"/>
  <c r="CD45" i="2"/>
  <c r="CC45" i="3"/>
  <c r="DG4" i="3"/>
  <c r="DG45" i="3" s="1"/>
  <c r="DH27" i="1"/>
  <c r="DK4" i="3"/>
  <c r="DK45" i="3" s="1"/>
  <c r="CG45" i="3"/>
  <c r="DI4" i="1"/>
  <c r="BD35" i="1" l="1"/>
  <c r="BB45" i="1"/>
  <c r="BO35" i="1"/>
  <c r="BO45" i="1" s="1"/>
  <c r="BI45" i="1"/>
  <c r="BU35" i="1"/>
  <c r="EK45" i="1"/>
  <c r="DF35" i="1"/>
  <c r="AY45" i="1"/>
  <c r="AZ45" i="1"/>
  <c r="BF35" i="1"/>
  <c r="AT45" i="1"/>
  <c r="BA45" i="1"/>
  <c r="BG35" i="1"/>
  <c r="BM35" i="1" s="1"/>
  <c r="BM45" i="1" s="1"/>
  <c r="DF45" i="1"/>
  <c r="BH35" i="1"/>
  <c r="AV45" i="1"/>
  <c r="BE35" i="1"/>
  <c r="EN18" i="1"/>
  <c r="ER18" i="1"/>
  <c r="EN45" i="2"/>
  <c r="EO45" i="2" s="1"/>
  <c r="ER45" i="2"/>
  <c r="ER47" i="2" s="1"/>
  <c r="EL45" i="3"/>
  <c r="ER46" i="3"/>
  <c r="BD45" i="1" l="1"/>
  <c r="BJ35" i="1"/>
  <c r="BU45" i="1"/>
  <c r="CG35" i="1"/>
  <c r="BH45" i="1"/>
  <c r="BL35" i="1"/>
  <c r="BL45" i="1" s="1"/>
  <c r="BF45" i="1"/>
  <c r="BE45" i="1"/>
  <c r="BK35" i="1"/>
  <c r="BK45" i="1" s="1"/>
  <c r="BS35" i="1"/>
  <c r="BG45" i="1"/>
  <c r="BN35" i="1"/>
  <c r="BN45" i="1" s="1"/>
  <c r="EO19" i="2"/>
  <c r="EO39" i="2"/>
  <c r="EO26" i="2"/>
  <c r="EO17" i="2"/>
  <c r="EO20" i="2"/>
  <c r="EO9" i="2"/>
  <c r="EO34" i="2"/>
  <c r="EO13" i="2"/>
  <c r="EO43" i="2"/>
  <c r="EO31" i="2"/>
  <c r="EO41" i="2"/>
  <c r="EO18" i="2"/>
  <c r="EO38" i="2"/>
  <c r="EO30" i="2"/>
  <c r="EO21" i="2"/>
  <c r="EO23" i="2"/>
  <c r="EO32" i="2"/>
  <c r="EO22" i="2"/>
  <c r="EO4" i="2"/>
  <c r="EO37" i="2"/>
  <c r="EO12" i="2"/>
  <c r="EO5" i="2"/>
  <c r="EO33" i="2"/>
  <c r="EO35" i="2"/>
  <c r="EO42" i="2"/>
  <c r="EO44" i="2"/>
  <c r="EO15" i="2"/>
  <c r="EO28" i="2"/>
  <c r="EO7" i="2"/>
  <c r="EO29" i="2"/>
  <c r="EO6" i="2"/>
  <c r="EO16" i="2"/>
  <c r="EO25" i="2"/>
  <c r="EO36" i="2"/>
  <c r="EO24" i="2"/>
  <c r="EO14" i="2"/>
  <c r="EO8" i="2"/>
  <c r="EN45" i="3"/>
  <c r="ER45" i="3"/>
  <c r="ER47" i="3" s="1"/>
  <c r="EO40" i="2"/>
  <c r="EO27" i="2"/>
  <c r="EO11" i="2"/>
  <c r="EO10" i="2"/>
  <c r="EH4" i="3"/>
  <c r="DR45" i="3"/>
  <c r="EO45" i="3" l="1"/>
  <c r="EH45" i="3"/>
  <c r="EK4" i="3"/>
  <c r="EK45" i="3" s="1"/>
  <c r="BP35" i="1"/>
  <c r="BP45" i="1" s="1"/>
  <c r="BJ45" i="1"/>
  <c r="BQ35" i="1"/>
  <c r="BQ45" i="1" s="1"/>
  <c r="BR35" i="1"/>
  <c r="BR45" i="1"/>
  <c r="CD35" i="1"/>
  <c r="BS45" i="1"/>
  <c r="CE35" i="1"/>
  <c r="BT35" i="1"/>
  <c r="DK35" i="1"/>
  <c r="DK45" i="1" s="1"/>
  <c r="CG45" i="1"/>
  <c r="EO35" i="3"/>
  <c r="EO12" i="3"/>
  <c r="EO38" i="3"/>
  <c r="EO16" i="3"/>
  <c r="EO6" i="3"/>
  <c r="EO20" i="3"/>
  <c r="EO27" i="3"/>
  <c r="EO9" i="3"/>
  <c r="EO25" i="3"/>
  <c r="EO5" i="3"/>
  <c r="EO24" i="3"/>
  <c r="EO21" i="3"/>
  <c r="EO23" i="3"/>
  <c r="EO37" i="3"/>
  <c r="EO28" i="3"/>
  <c r="EO17" i="3"/>
  <c r="EO26" i="3"/>
  <c r="EO19" i="3"/>
  <c r="EO11" i="3"/>
  <c r="EO40" i="3"/>
  <c r="EO7" i="3"/>
  <c r="EO34" i="3"/>
  <c r="EO30" i="3"/>
  <c r="EO18" i="3"/>
  <c r="EO36" i="3"/>
  <c r="EO39" i="3"/>
  <c r="EO32" i="3"/>
  <c r="EO13" i="3"/>
  <c r="EO29" i="3"/>
  <c r="EO44" i="3"/>
  <c r="EO4" i="3"/>
  <c r="EO41" i="3"/>
  <c r="EO8" i="3"/>
  <c r="EO42" i="3"/>
  <c r="EO10" i="3"/>
  <c r="EO33" i="3"/>
  <c r="EO22" i="3"/>
  <c r="EO15" i="3"/>
  <c r="EO43" i="3"/>
  <c r="EO14" i="3"/>
  <c r="EO31" i="3"/>
  <c r="CC35" i="1" l="1"/>
  <c r="BT45" i="1"/>
  <c r="CF35" i="1"/>
  <c r="DI35" i="1"/>
  <c r="DI45" i="1" s="1"/>
  <c r="CE45" i="1"/>
  <c r="DH35" i="1"/>
  <c r="DH45" i="1" s="1"/>
  <c r="CD45" i="1"/>
  <c r="DG35" i="1"/>
  <c r="DG45" i="1" s="1"/>
  <c r="CC45" i="1"/>
  <c r="H46" i="4"/>
  <c r="B42" i="4"/>
  <c r="C42" i="4" s="1"/>
  <c r="D41" i="4"/>
  <c r="E40" i="4"/>
  <c r="F39" i="4"/>
  <c r="H38" i="4"/>
  <c r="B34" i="4"/>
  <c r="C34" i="4" s="1"/>
  <c r="D33" i="4"/>
  <c r="E32" i="4"/>
  <c r="F31" i="4"/>
  <c r="H30" i="4"/>
  <c r="B26" i="4"/>
  <c r="C26" i="4" s="1"/>
  <c r="D25" i="4"/>
  <c r="E24" i="4"/>
  <c r="F23" i="4"/>
  <c r="H22" i="4"/>
  <c r="B18" i="4"/>
  <c r="C18" i="4" s="1"/>
  <c r="D17" i="4"/>
  <c r="E16" i="4"/>
  <c r="F15" i="4"/>
  <c r="H14" i="4"/>
  <c r="B10" i="4"/>
  <c r="C10" i="4" s="1"/>
  <c r="D9" i="4"/>
  <c r="E8" i="4"/>
  <c r="F7" i="4"/>
  <c r="H6" i="4"/>
  <c r="F46" i="4"/>
  <c r="H45" i="4"/>
  <c r="B41" i="4"/>
  <c r="C41" i="4" s="1"/>
  <c r="D40" i="4"/>
  <c r="E39" i="4"/>
  <c r="F38" i="4"/>
  <c r="H37" i="4"/>
  <c r="B33" i="4"/>
  <c r="C33" i="4" s="1"/>
  <c r="D32" i="4"/>
  <c r="E31" i="4"/>
  <c r="F30" i="4"/>
  <c r="H29" i="4"/>
  <c r="B25" i="4"/>
  <c r="C25" i="4" s="1"/>
  <c r="D24" i="4"/>
  <c r="E23" i="4"/>
  <c r="F22" i="4"/>
  <c r="H21" i="4"/>
  <c r="B17" i="4"/>
  <c r="C17" i="4" s="1"/>
  <c r="D16" i="4"/>
  <c r="E15" i="4"/>
  <c r="F14" i="4"/>
  <c r="H13" i="4"/>
  <c r="B9" i="4"/>
  <c r="C9" i="4" s="1"/>
  <c r="D8" i="4"/>
  <c r="E7" i="4"/>
  <c r="F6" i="4"/>
  <c r="H5" i="4"/>
  <c r="E46" i="4"/>
  <c r="F45" i="4"/>
  <c r="H44" i="4"/>
  <c r="B40" i="4"/>
  <c r="C40" i="4" s="1"/>
  <c r="D39" i="4"/>
  <c r="E38" i="4"/>
  <c r="F37" i="4"/>
  <c r="H36" i="4"/>
  <c r="B32" i="4"/>
  <c r="C32" i="4" s="1"/>
  <c r="D31" i="4"/>
  <c r="E30" i="4"/>
  <c r="F29" i="4"/>
  <c r="H28" i="4"/>
  <c r="B24" i="4"/>
  <c r="C24" i="4" s="1"/>
  <c r="D23" i="4"/>
  <c r="E22" i="4"/>
  <c r="F21" i="4"/>
  <c r="H20" i="4"/>
  <c r="B16" i="4"/>
  <c r="C16" i="4" s="1"/>
  <c r="D15" i="4"/>
  <c r="E14" i="4"/>
  <c r="F13" i="4"/>
  <c r="H12" i="4"/>
  <c r="B8" i="4"/>
  <c r="C8" i="4" s="1"/>
  <c r="D7" i="4"/>
  <c r="E6" i="4"/>
  <c r="F5" i="4"/>
  <c r="D46" i="4"/>
  <c r="E45" i="4"/>
  <c r="F44" i="4"/>
  <c r="H43" i="4"/>
  <c r="B39" i="4"/>
  <c r="C39" i="4" s="1"/>
  <c r="D38" i="4"/>
  <c r="E37" i="4"/>
  <c r="F36" i="4"/>
  <c r="H35" i="4"/>
  <c r="B31" i="4"/>
  <c r="C31" i="4" s="1"/>
  <c r="D30" i="4"/>
  <c r="E29" i="4"/>
  <c r="F28" i="4"/>
  <c r="H27" i="4"/>
  <c r="B23" i="4"/>
  <c r="C23" i="4" s="1"/>
  <c r="D22" i="4"/>
  <c r="E21" i="4"/>
  <c r="F20" i="4"/>
  <c r="H19" i="4"/>
  <c r="B15" i="4"/>
  <c r="C15" i="4" s="1"/>
  <c r="D14" i="4"/>
  <c r="E13" i="4"/>
  <c r="F12" i="4"/>
  <c r="H11" i="4"/>
  <c r="B7" i="4"/>
  <c r="C7" i="4" s="1"/>
  <c r="D6" i="4"/>
  <c r="E5" i="4"/>
  <c r="B46" i="4"/>
  <c r="C46" i="4" s="1"/>
  <c r="D45" i="4"/>
  <c r="E44" i="4"/>
  <c r="F43" i="4"/>
  <c r="H42" i="4"/>
  <c r="B38" i="4"/>
  <c r="C38" i="4" s="1"/>
  <c r="D37" i="4"/>
  <c r="E36" i="4"/>
  <c r="F35" i="4"/>
  <c r="H34" i="4"/>
  <c r="B30" i="4"/>
  <c r="C30" i="4" s="1"/>
  <c r="D29" i="4"/>
  <c r="E28" i="4"/>
  <c r="F27" i="4"/>
  <c r="H26" i="4"/>
  <c r="B22" i="4"/>
  <c r="C22" i="4" s="1"/>
  <c r="D21" i="4"/>
  <c r="E20" i="4"/>
  <c r="F19" i="4"/>
  <c r="H18" i="4"/>
  <c r="B14" i="4"/>
  <c r="C14" i="4" s="1"/>
  <c r="D13" i="4"/>
  <c r="E12" i="4"/>
  <c r="F11" i="4"/>
  <c r="H10" i="4"/>
  <c r="B6" i="4"/>
  <c r="C6" i="4" s="1"/>
  <c r="D5" i="4"/>
  <c r="B45" i="4"/>
  <c r="C45" i="4" s="1"/>
  <c r="D44" i="4"/>
  <c r="E43" i="4"/>
  <c r="F42" i="4"/>
  <c r="H41" i="4"/>
  <c r="B37" i="4"/>
  <c r="C37" i="4" s="1"/>
  <c r="D36" i="4"/>
  <c r="E35" i="4"/>
  <c r="F34" i="4"/>
  <c r="H33" i="4"/>
  <c r="B29" i="4"/>
  <c r="C29" i="4" s="1"/>
  <c r="D28" i="4"/>
  <c r="E27" i="4"/>
  <c r="F26" i="4"/>
  <c r="H25" i="4"/>
  <c r="B21" i="4"/>
  <c r="C21" i="4" s="1"/>
  <c r="D20" i="4"/>
  <c r="E19" i="4"/>
  <c r="F18" i="4"/>
  <c r="H17" i="4"/>
  <c r="B13" i="4"/>
  <c r="C13" i="4" s="1"/>
  <c r="D12" i="4"/>
  <c r="E11" i="4"/>
  <c r="F10" i="4"/>
  <c r="H9" i="4"/>
  <c r="B5" i="4"/>
  <c r="C5" i="4" s="1"/>
  <c r="B44" i="4"/>
  <c r="C44" i="4" s="1"/>
  <c r="D43" i="4"/>
  <c r="E42" i="4"/>
  <c r="F41" i="4"/>
  <c r="H40" i="4"/>
  <c r="B36" i="4"/>
  <c r="C36" i="4" s="1"/>
  <c r="D35" i="4"/>
  <c r="E34" i="4"/>
  <c r="F33" i="4"/>
  <c r="H32" i="4"/>
  <c r="B28" i="4"/>
  <c r="C28" i="4" s="1"/>
  <c r="D27" i="4"/>
  <c r="E26" i="4"/>
  <c r="F25" i="4"/>
  <c r="H24" i="4"/>
  <c r="B20" i="4"/>
  <c r="C20" i="4" s="1"/>
  <c r="D19" i="4"/>
  <c r="E18" i="4"/>
  <c r="F17" i="4"/>
  <c r="H16" i="4"/>
  <c r="B12" i="4"/>
  <c r="C12" i="4" s="1"/>
  <c r="D11" i="4"/>
  <c r="E10" i="4"/>
  <c r="F9" i="4"/>
  <c r="H8" i="4"/>
  <c r="B43" i="4"/>
  <c r="C43" i="4" s="1"/>
  <c r="D42" i="4"/>
  <c r="E41" i="4"/>
  <c r="F40" i="4"/>
  <c r="H39" i="4"/>
  <c r="B35" i="4"/>
  <c r="C35" i="4" s="1"/>
  <c r="D34" i="4"/>
  <c r="E33" i="4"/>
  <c r="F32" i="4"/>
  <c r="H31" i="4"/>
  <c r="B27" i="4"/>
  <c r="C27" i="4" s="1"/>
  <c r="D26" i="4"/>
  <c r="E25" i="4"/>
  <c r="F24" i="4"/>
  <c r="H23" i="4"/>
  <c r="B19" i="4"/>
  <c r="C19" i="4" s="1"/>
  <c r="D18" i="4"/>
  <c r="E17" i="4"/>
  <c r="F16" i="4"/>
  <c r="H15" i="4"/>
  <c r="B11" i="4"/>
  <c r="C11" i="4" s="1"/>
  <c r="D10" i="4"/>
  <c r="E9" i="4"/>
  <c r="F8" i="4"/>
  <c r="H7" i="4"/>
  <c r="G38" i="4" l="1"/>
  <c r="G7" i="4"/>
  <c r="G5" i="4"/>
  <c r="G30" i="4"/>
  <c r="G28" i="4"/>
  <c r="G29" i="4"/>
  <c r="G26" i="4"/>
  <c r="G42" i="4"/>
  <c r="G22" i="4"/>
  <c r="G20" i="4"/>
  <c r="G31" i="4"/>
  <c r="G10" i="4"/>
  <c r="G35" i="4"/>
  <c r="EN35" i="1"/>
  <c r="ER35" i="1"/>
  <c r="ER46" i="1" s="1"/>
  <c r="EL45" i="1"/>
  <c r="G36" i="4"/>
  <c r="G27" i="4"/>
  <c r="G21" i="4"/>
  <c r="G13" i="4"/>
  <c r="G46" i="4"/>
  <c r="G15" i="4"/>
  <c r="DJ35" i="1"/>
  <c r="DJ45" i="1" s="1"/>
  <c r="CF45" i="1"/>
  <c r="G19" i="4"/>
  <c r="G44" i="4"/>
  <c r="G9" i="4"/>
  <c r="G18" i="4"/>
  <c r="G34" i="4"/>
  <c r="L29" i="4"/>
  <c r="S27" i="4"/>
  <c r="S21" i="4"/>
  <c r="M24" i="4"/>
  <c r="S23" i="4"/>
  <c r="M19" i="4"/>
  <c r="S26" i="4"/>
  <c r="R45" i="4"/>
  <c r="L14" i="4"/>
  <c r="L46" i="4"/>
  <c r="L21" i="4"/>
  <c r="L12" i="4"/>
  <c r="L28" i="4"/>
  <c r="L44" i="4"/>
  <c r="S16" i="4"/>
  <c r="M36" i="4"/>
  <c r="S44" i="4"/>
  <c r="S31" i="4"/>
  <c r="S6" i="4"/>
  <c r="L25" i="4"/>
  <c r="L41" i="4"/>
  <c r="M9" i="4"/>
  <c r="M38" i="4"/>
  <c r="S35" i="4"/>
  <c r="M27" i="4"/>
  <c r="M18" i="4"/>
  <c r="L7" i="4"/>
  <c r="S29" i="4"/>
  <c r="L24" i="4"/>
  <c r="M8" i="4"/>
  <c r="R18" i="4"/>
  <c r="M16" i="4"/>
  <c r="L45" i="4"/>
  <c r="M13" i="4"/>
  <c r="M29" i="4"/>
  <c r="N29" i="4" s="1"/>
  <c r="R27" i="4"/>
  <c r="L19" i="4"/>
  <c r="S40" i="4"/>
  <c r="R6" i="4"/>
  <c r="L34" i="4"/>
  <c r="L9" i="4"/>
  <c r="M26" i="4"/>
  <c r="M6" i="4"/>
  <c r="R44" i="4"/>
  <c r="M31" i="4"/>
  <c r="R31" i="4"/>
  <c r="M23" i="4"/>
  <c r="M33" i="4"/>
  <c r="R39" i="4"/>
  <c r="L15" i="4"/>
  <c r="L22" i="4"/>
  <c r="S20" i="4"/>
  <c r="R11" i="4"/>
  <c r="R16" i="4"/>
  <c r="R32" i="4"/>
  <c r="R43" i="4"/>
  <c r="M20" i="4"/>
  <c r="L43" i="4"/>
  <c r="L10" i="4"/>
  <c r="M35" i="4"/>
  <c r="M10" i="4"/>
  <c r="R29" i="4"/>
  <c r="S37" i="4"/>
  <c r="S34" i="4"/>
  <c r="S42" i="4"/>
  <c r="S45" i="4"/>
  <c r="T45" i="4" s="1"/>
  <c r="S7" i="4"/>
  <c r="L35" i="4"/>
  <c r="M15" i="4"/>
  <c r="N15" i="4" s="1"/>
  <c r="S19" i="4"/>
  <c r="M45" i="4"/>
  <c r="N45" i="4" s="1"/>
  <c r="L32" i="4"/>
  <c r="S28" i="4"/>
  <c r="R26" i="4"/>
  <c r="S36" i="4"/>
  <c r="L31" i="4"/>
  <c r="S17" i="4"/>
  <c r="S33" i="4"/>
  <c r="R7" i="4"/>
  <c r="R23" i="4"/>
  <c r="M44" i="4"/>
  <c r="N44" i="4" s="1"/>
  <c r="R14" i="4"/>
  <c r="R38" i="4"/>
  <c r="R13" i="4"/>
  <c r="S30" i="4"/>
  <c r="M41" i="4"/>
  <c r="R20" i="4"/>
  <c r="R28" i="4"/>
  <c r="M43" i="4"/>
  <c r="M39" i="4"/>
  <c r="M25" i="4"/>
  <c r="N25" i="4" s="1"/>
  <c r="R25" i="4"/>
  <c r="M7" i="4"/>
  <c r="L37" i="4"/>
  <c r="M32" i="4"/>
  <c r="L30" i="4"/>
  <c r="L5" i="4"/>
  <c r="R35" i="4"/>
  <c r="L20" i="4"/>
  <c r="L36" i="4"/>
  <c r="S8" i="4"/>
  <c r="S24" i="4"/>
  <c r="S12" i="4"/>
  <c r="L18" i="4"/>
  <c r="S39" i="4"/>
  <c r="T39" i="4" s="1"/>
  <c r="S14" i="4"/>
  <c r="T14" i="4" s="1"/>
  <c r="L33" i="4"/>
  <c r="M42" i="4"/>
  <c r="M14" i="4"/>
  <c r="N14" i="4" s="1"/>
  <c r="M11" i="4"/>
  <c r="S46" i="4"/>
  <c r="S43" i="4"/>
  <c r="T43" i="4" s="1"/>
  <c r="L40" i="4"/>
  <c r="R41" i="4"/>
  <c r="L6" i="4"/>
  <c r="R34" i="4"/>
  <c r="R9" i="4"/>
  <c r="M40" i="4"/>
  <c r="M21" i="4"/>
  <c r="M37" i="4"/>
  <c r="N37" i="4" s="1"/>
  <c r="L11" i="4"/>
  <c r="L27" i="4"/>
  <c r="R19" i="4"/>
  <c r="R22" i="4"/>
  <c r="L42" i="4"/>
  <c r="L17" i="4"/>
  <c r="M34" i="4"/>
  <c r="N34" i="4" s="1"/>
  <c r="S5" i="4"/>
  <c r="M30" i="4"/>
  <c r="N30" i="4" s="1"/>
  <c r="M22" i="4"/>
  <c r="S15" i="4"/>
  <c r="M5" i="4"/>
  <c r="S11" i="4"/>
  <c r="T11" i="4" s="1"/>
  <c r="R12" i="4"/>
  <c r="L8" i="4"/>
  <c r="L38" i="4"/>
  <c r="L13" i="4"/>
  <c r="R8" i="4"/>
  <c r="R24" i="4"/>
  <c r="R40" i="4"/>
  <c r="M12" i="4"/>
  <c r="N12" i="4" s="1"/>
  <c r="M28" i="4"/>
  <c r="L23" i="4"/>
  <c r="L26" i="4"/>
  <c r="R46" i="4"/>
  <c r="R21" i="4"/>
  <c r="R37" i="4"/>
  <c r="R36" i="4"/>
  <c r="M46" i="4"/>
  <c r="N46" i="4" s="1"/>
  <c r="S13" i="4"/>
  <c r="T13" i="4" s="1"/>
  <c r="L16" i="4"/>
  <c r="M17" i="4"/>
  <c r="N17" i="4" s="1"/>
  <c r="S10" i="4"/>
  <c r="T10" i="4" s="1"/>
  <c r="S18" i="4"/>
  <c r="T18" i="4" s="1"/>
  <c r="R33" i="4"/>
  <c r="R10" i="4"/>
  <c r="R42" i="4"/>
  <c r="R17" i="4"/>
  <c r="S9" i="4"/>
  <c r="S25" i="4"/>
  <c r="T25" i="4" s="1"/>
  <c r="S41" i="4"/>
  <c r="R15" i="4"/>
  <c r="S32" i="4"/>
  <c r="T32" i="4" s="1"/>
  <c r="L39" i="4"/>
  <c r="R30" i="4"/>
  <c r="R5" i="4"/>
  <c r="S22" i="4"/>
  <c r="T22" i="4" s="1"/>
  <c r="S38" i="4"/>
  <c r="G24" i="4"/>
  <c r="G33" i="4"/>
  <c r="G11" i="4"/>
  <c r="G40" i="4"/>
  <c r="G45" i="4"/>
  <c r="G14" i="4"/>
  <c r="G16" i="4"/>
  <c r="G25" i="4"/>
  <c r="G12" i="4"/>
  <c r="G23" i="4"/>
  <c r="G32" i="4"/>
  <c r="G41" i="4"/>
  <c r="G43" i="4"/>
  <c r="G37" i="4"/>
  <c r="G6" i="4"/>
  <c r="G39" i="4"/>
  <c r="G8" i="4"/>
  <c r="G17" i="4"/>
  <c r="N43" i="4" l="1"/>
  <c r="T9" i="4"/>
  <c r="N32" i="4"/>
  <c r="T41" i="4"/>
  <c r="N28" i="4"/>
  <c r="N41" i="4"/>
  <c r="N22" i="4"/>
  <c r="N21" i="4"/>
  <c r="T38" i="4"/>
  <c r="N7" i="4"/>
  <c r="N10" i="4"/>
  <c r="T15" i="4"/>
  <c r="T36" i="4"/>
  <c r="T7" i="4"/>
  <c r="N6" i="4"/>
  <c r="T6" i="4"/>
  <c r="T21" i="4"/>
  <c r="N39" i="4"/>
  <c r="N26" i="4"/>
  <c r="N13" i="4"/>
  <c r="N18" i="4"/>
  <c r="T31" i="4"/>
  <c r="T27" i="4"/>
  <c r="T28" i="4"/>
  <c r="T42" i="4"/>
  <c r="N20" i="4"/>
  <c r="N27" i="4"/>
  <c r="T44" i="4"/>
  <c r="T5" i="4"/>
  <c r="T34" i="4"/>
  <c r="N33" i="4"/>
  <c r="N16" i="4"/>
  <c r="T35" i="4"/>
  <c r="N36" i="4"/>
  <c r="T46" i="4"/>
  <c r="T12" i="4"/>
  <c r="T37" i="4"/>
  <c r="N23" i="4"/>
  <c r="N38" i="4"/>
  <c r="T16" i="4"/>
  <c r="T26" i="4"/>
  <c r="N40" i="4"/>
  <c r="N11" i="4"/>
  <c r="T24" i="4"/>
  <c r="T33" i="4"/>
  <c r="T19" i="4"/>
  <c r="T40" i="4"/>
  <c r="N8" i="4"/>
  <c r="N9" i="4"/>
  <c r="N19" i="4"/>
  <c r="T8" i="4"/>
  <c r="T30" i="4"/>
  <c r="T17" i="4"/>
  <c r="N31" i="4"/>
  <c r="T23" i="4"/>
  <c r="N5" i="4"/>
  <c r="N42" i="4"/>
  <c r="N35" i="4"/>
  <c r="T20" i="4"/>
  <c r="T29" i="4"/>
  <c r="N24" i="4"/>
  <c r="ER45" i="1"/>
  <c r="ER47" i="1" s="1"/>
  <c r="EN45" i="1"/>
  <c r="EO45" i="1" s="1"/>
  <c r="EO16" i="1" l="1"/>
  <c r="EO9" i="1"/>
  <c r="EO33" i="1"/>
  <c r="EO37" i="1"/>
  <c r="EO18" i="1"/>
  <c r="EO41" i="1"/>
  <c r="EO23" i="1"/>
  <c r="EO14" i="1"/>
  <c r="EO24" i="1"/>
  <c r="EO11" i="1"/>
  <c r="EO35" i="1"/>
  <c r="EO17" i="1"/>
  <c r="EO29" i="1"/>
  <c r="EO4" i="1"/>
  <c r="EO27" i="1"/>
  <c r="EO32" i="1"/>
  <c r="EO10" i="1"/>
  <c r="EO43" i="1"/>
  <c r="EO31" i="1"/>
  <c r="EO19" i="1"/>
  <c r="EO36" i="1"/>
  <c r="EO26" i="1"/>
  <c r="EO6" i="1"/>
  <c r="EO34" i="1"/>
  <c r="EO13" i="1"/>
  <c r="EO7" i="1"/>
  <c r="EO44" i="1"/>
  <c r="EO42" i="1"/>
  <c r="EO30" i="1"/>
  <c r="EO8" i="1"/>
  <c r="EO5" i="1"/>
  <c r="EO40" i="1"/>
  <c r="EO21" i="1"/>
  <c r="EO25" i="1"/>
  <c r="EO38" i="1"/>
  <c r="EO28" i="1"/>
  <c r="EO22" i="1"/>
  <c r="EO20" i="1"/>
  <c r="EO39" i="1"/>
  <c r="EO15" i="1"/>
  <c r="EO12" i="1"/>
</calcChain>
</file>

<file path=xl/sharedStrings.xml><?xml version="1.0" encoding="utf-8"?>
<sst xmlns="http://schemas.openxmlformats.org/spreadsheetml/2006/main" count="896" uniqueCount="195">
  <si>
    <t>医科</t>
    <rPh sb="0" eb="2">
      <t>イカ</t>
    </rPh>
    <phoneticPr fontId="3"/>
  </si>
  <si>
    <t>歯科</t>
    <rPh sb="0" eb="2">
      <t>シカ</t>
    </rPh>
    <phoneticPr fontId="3"/>
  </si>
  <si>
    <t>小計</t>
    <rPh sb="0" eb="1">
      <t>ショウ</t>
    </rPh>
    <rPh sb="1" eb="2">
      <t>ケイ</t>
    </rPh>
    <phoneticPr fontId="3"/>
  </si>
  <si>
    <t>調剤報酬</t>
    <rPh sb="0" eb="2">
      <t>チョウザイ</t>
    </rPh>
    <rPh sb="2" eb="4">
      <t>ホウシュウ</t>
    </rPh>
    <phoneticPr fontId="3"/>
  </si>
  <si>
    <t>合計</t>
    <rPh sb="0" eb="1">
      <t>ゴウ</t>
    </rPh>
    <rPh sb="1" eb="2">
      <t>ケイ</t>
    </rPh>
    <phoneticPr fontId="3"/>
  </si>
  <si>
    <t>食事・生活療養費</t>
    <rPh sb="0" eb="2">
      <t>ショクジ</t>
    </rPh>
    <rPh sb="3" eb="5">
      <t>セイカツ</t>
    </rPh>
    <rPh sb="5" eb="8">
      <t>リョウヨウヒ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</si>
  <si>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3"/>
  </si>
  <si>
    <t>療養の給付計</t>
    <rPh sb="0" eb="2">
      <t>リョウヨウ</t>
    </rPh>
    <rPh sb="3" eb="5">
      <t>キュウフ</t>
    </rPh>
    <rPh sb="5" eb="6">
      <t>ケイ</t>
    </rPh>
    <phoneticPr fontId="3"/>
  </si>
  <si>
    <t>療養費支給分</t>
    <rPh sb="0" eb="3">
      <t>リョウヨウヒ</t>
    </rPh>
    <rPh sb="3" eb="5">
      <t>シキュウ</t>
    </rPh>
    <rPh sb="5" eb="6">
      <t>ブン</t>
    </rPh>
    <phoneticPr fontId="3"/>
  </si>
  <si>
    <t>特別療養費</t>
    <rPh sb="0" eb="2">
      <t>トクベツ</t>
    </rPh>
    <rPh sb="2" eb="5">
      <t>リョウヨウヒ</t>
    </rPh>
    <phoneticPr fontId="3"/>
  </si>
  <si>
    <t>療養費計</t>
    <rPh sb="0" eb="3">
      <t>リョウヨウヒ</t>
    </rPh>
    <rPh sb="3" eb="4">
      <t>ケイ</t>
    </rPh>
    <phoneticPr fontId="3"/>
  </si>
  <si>
    <t>総合計</t>
    <rPh sb="0" eb="1">
      <t>ソウ</t>
    </rPh>
    <rPh sb="1" eb="3">
      <t>ゴウケイ</t>
    </rPh>
    <phoneticPr fontId="3"/>
  </si>
  <si>
    <t>高額件数欄</t>
    <rPh sb="0" eb="2">
      <t>コウガク</t>
    </rPh>
    <rPh sb="2" eb="4">
      <t>ケンスウ</t>
    </rPh>
    <rPh sb="4" eb="5">
      <t>ラン</t>
    </rPh>
    <phoneticPr fontId="3"/>
  </si>
  <si>
    <t>入院</t>
    <rPh sb="0" eb="2">
      <t>ニュウイン</t>
    </rPh>
    <phoneticPr fontId="3"/>
  </si>
  <si>
    <t>入院外</t>
    <rPh sb="0" eb="2">
      <t>ニュウイン</t>
    </rPh>
    <rPh sb="2" eb="3">
      <t>ガイ</t>
    </rPh>
    <phoneticPr fontId="3"/>
  </si>
  <si>
    <t>計</t>
    <rPh sb="0" eb="1">
      <t>ケイ</t>
    </rPh>
    <phoneticPr fontId="3"/>
  </si>
  <si>
    <t>柔道整復</t>
    <rPh sb="0" eb="2">
      <t>ジュウドウ</t>
    </rPh>
    <rPh sb="2" eb="4">
      <t>セイフク</t>
    </rPh>
    <phoneticPr fontId="3"/>
  </si>
  <si>
    <t>その他療養費</t>
    <rPh sb="2" eb="3">
      <t>タ</t>
    </rPh>
    <rPh sb="3" eb="6">
      <t>リョウヨウヒ</t>
    </rPh>
    <phoneticPr fontId="3"/>
  </si>
  <si>
    <t>市町村</t>
    <rPh sb="0" eb="3">
      <t>シチョウソン</t>
    </rPh>
    <phoneticPr fontId="3"/>
  </si>
  <si>
    <t>件数</t>
    <rPh sb="0" eb="2">
      <t>ケンスウ</t>
    </rPh>
    <phoneticPr fontId="3"/>
  </si>
  <si>
    <t>費用額</t>
    <rPh sb="0" eb="2">
      <t>ヒヨウ</t>
    </rPh>
    <rPh sb="2" eb="3">
      <t>ガク</t>
    </rPh>
    <phoneticPr fontId="3"/>
  </si>
  <si>
    <t>保険者
負担額</t>
    <rPh sb="0" eb="3">
      <t>ホケンシャ</t>
    </rPh>
    <rPh sb="4" eb="6">
      <t>フタン</t>
    </rPh>
    <rPh sb="6" eb="7">
      <t>ガク</t>
    </rPh>
    <phoneticPr fontId="3"/>
  </si>
  <si>
    <t>高額</t>
    <rPh sb="0" eb="2">
      <t>コウガク</t>
    </rPh>
    <phoneticPr fontId="3"/>
  </si>
  <si>
    <t>長期高額
（再掲）</t>
    <rPh sb="0" eb="2">
      <t>チョウキ</t>
    </rPh>
    <rPh sb="2" eb="4">
      <t>コウガク</t>
    </rPh>
    <rPh sb="6" eb="8">
      <t>サイケイ</t>
    </rPh>
    <phoneticPr fontId="3"/>
  </si>
  <si>
    <t>多数該当
（再掲）</t>
    <rPh sb="0" eb="2">
      <t>タスウ</t>
    </rPh>
    <rPh sb="2" eb="4">
      <t>ガイトウ</t>
    </rPh>
    <rPh sb="6" eb="8">
      <t>サイケイ</t>
    </rPh>
    <phoneticPr fontId="3"/>
  </si>
  <si>
    <t>高額療養費</t>
    <rPh sb="0" eb="2">
      <t>コウガク</t>
    </rPh>
    <rPh sb="2" eb="5">
      <t>リョウヨウヒ</t>
    </rPh>
    <phoneticPr fontId="3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</si>
  <si>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</si>
  <si>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</si>
  <si>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</si>
  <si>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</si>
  <si>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</si>
  <si>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</si>
  <si>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</si>
  <si>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</si>
  <si>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</si>
  <si>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</si>
  <si>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</si>
  <si>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</si>
  <si>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</si>
  <si>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</si>
  <si>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</si>
  <si>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</si>
  <si>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</si>
  <si>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</si>
  <si>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</si>
  <si>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嘉手納町</t>
  </si>
  <si>
    <t>北谷町</t>
  </si>
  <si>
    <t>北中城村</t>
  </si>
  <si>
    <t>中城村</t>
  </si>
  <si>
    <t>西原町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</si>
  <si>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</si>
  <si>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</si>
  <si>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</si>
  <si>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</si>
  <si>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</si>
  <si>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</si>
  <si>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</si>
  <si>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久米島町</t>
  </si>
  <si>
    <t>八重瀬町</t>
  </si>
  <si>
    <t>合計</t>
    <rPh sb="0" eb="2">
      <t>ゴウケイ</t>
    </rPh>
    <phoneticPr fontId="3"/>
  </si>
  <si>
    <t>国頭村</t>
    <phoneticPr fontId="0"/>
  </si>
  <si>
    <t>読谷村</t>
    <phoneticPr fontId="0"/>
  </si>
  <si>
    <t>与那原町</t>
    <phoneticPr fontId="0"/>
  </si>
  <si>
    <t>伊平屋村</t>
    <phoneticPr fontId="0"/>
  </si>
  <si>
    <t>伊是名村</t>
    <phoneticPr fontId="0"/>
  </si>
  <si>
    <t>多良間村</t>
    <phoneticPr fontId="0"/>
  </si>
  <si>
    <t>竹富町</t>
    <phoneticPr fontId="0"/>
  </si>
  <si>
    <t>与那国町</t>
    <phoneticPr fontId="0"/>
  </si>
  <si>
    <t>現金給付</t>
    <rPh sb="0" eb="2">
      <t>ゲンキン</t>
    </rPh>
    <rPh sb="2" eb="4">
      <t>キュウフ</t>
    </rPh>
    <phoneticPr fontId="3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</si>
  <si>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3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</si>
  <si>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3"/>
  </si>
  <si>
    <t>一般診療</t>
    <rPh sb="0" eb="2">
      <t>イッパン</t>
    </rPh>
    <rPh sb="2" eb="4">
      <t>シンリョウ</t>
    </rPh>
    <phoneticPr fontId="3"/>
  </si>
  <si>
    <t>補装具</t>
    <rPh sb="0" eb="3">
      <t>ホソウグ</t>
    </rPh>
    <phoneticPr fontId="3"/>
  </si>
  <si>
    <t>あんま・マッサージ</t>
    <phoneticPr fontId="3"/>
  </si>
  <si>
    <t>はり・きゅう</t>
    <phoneticPr fontId="3"/>
  </si>
  <si>
    <t>その他</t>
    <rPh sb="2" eb="3">
      <t>タ</t>
    </rPh>
    <phoneticPr fontId="3"/>
  </si>
  <si>
    <t>他法負担分</t>
    <rPh sb="0" eb="2">
      <t>タホウ</t>
    </rPh>
    <rPh sb="2" eb="5">
      <t>フタンブン</t>
    </rPh>
    <phoneticPr fontId="3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</si>
  <si>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3"/>
  </si>
  <si>
    <t>海外診療</t>
    <rPh sb="0" eb="2">
      <t>カイガイ</t>
    </rPh>
    <rPh sb="2" eb="4">
      <t>シンリョウ</t>
    </rPh>
    <phoneticPr fontId="3"/>
  </si>
  <si>
    <t>移送費</t>
    <rPh sb="0" eb="3">
      <t>イソウヒ</t>
    </rPh>
    <phoneticPr fontId="3"/>
  </si>
  <si>
    <t>順位</t>
    <rPh sb="0" eb="2">
      <t>ジュンイ</t>
    </rPh>
    <phoneticPr fontId="3"/>
  </si>
  <si>
    <t>市町村名</t>
    <rPh sb="0" eb="3">
      <t>シチョウソン</t>
    </rPh>
    <rPh sb="3" eb="4">
      <t>メイ</t>
    </rPh>
    <phoneticPr fontId="3"/>
  </si>
  <si>
    <t>　平均
被保険者数
　　　　（人）</t>
    <rPh sb="1" eb="3">
      <t>ヘイキン</t>
    </rPh>
    <rPh sb="4" eb="8">
      <t>ヒホケンシャ</t>
    </rPh>
    <rPh sb="8" eb="9">
      <t>スウ</t>
    </rPh>
    <rPh sb="15" eb="16">
      <t>ニン</t>
    </rPh>
    <phoneticPr fontId="3"/>
  </si>
  <si>
    <t>入院
（医科及び歯科）
　医療費
　　　　　　　（円）</t>
    <rPh sb="0" eb="2">
      <t>ニュウイン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3"/>
  </si>
  <si>
    <t>外来
（医科及び歯科）
　医療費
　　　　　　　（円）</t>
    <rPh sb="0" eb="2">
      <t>ガイライ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3"/>
  </si>
  <si>
    <t xml:space="preserve">
その他医療費
　　　　　　（円）</t>
    <rPh sb="3" eb="4">
      <t>タ</t>
    </rPh>
    <rPh sb="4" eb="7">
      <t>イリョウヒ</t>
    </rPh>
    <rPh sb="18" eb="19">
      <t>エン</t>
    </rPh>
    <phoneticPr fontId="3"/>
  </si>
  <si>
    <t xml:space="preserve">
医療費
総額
　　　　　　（円）</t>
    <rPh sb="1" eb="4">
      <t>イリョウヒ</t>
    </rPh>
    <rPh sb="5" eb="7">
      <t>ソウガク</t>
    </rPh>
    <rPh sb="15" eb="16">
      <t>エン</t>
    </rPh>
    <phoneticPr fontId="3"/>
  </si>
  <si>
    <t>１人当たり
　医療費
　　　　（円）</t>
    <rPh sb="0" eb="2">
      <t>ヒトリ</t>
    </rPh>
    <rPh sb="2" eb="3">
      <t>ア</t>
    </rPh>
    <rPh sb="7" eb="10">
      <t>イリョウヒ</t>
    </rPh>
    <rPh sb="16" eb="17">
      <t>エン</t>
    </rPh>
    <phoneticPr fontId="3"/>
  </si>
  <si>
    <t>市町村名</t>
    <rPh sb="0" eb="3">
      <t>シチョウソン</t>
    </rPh>
    <rPh sb="3" eb="4">
      <t>メイ</t>
    </rPh>
    <phoneticPr fontId="11"/>
  </si>
  <si>
    <t>3月</t>
  </si>
  <si>
    <t>4月</t>
    <rPh sb="1" eb="2">
      <t>ガツ</t>
    </rPh>
    <phoneticPr fontId="11"/>
  </si>
  <si>
    <t>5月</t>
    <rPh sb="1" eb="2">
      <t>ガツ</t>
    </rPh>
    <phoneticPr fontId="1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</si>
  <si>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</si>
  <si>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</si>
  <si>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</si>
  <si>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</si>
  <si>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</si>
  <si>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</si>
  <si>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</si>
  <si>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</si>
  <si>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</si>
  <si>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計</t>
    <rPh sb="0" eb="1">
      <t>ケイ</t>
    </rPh>
    <phoneticPr fontId="11"/>
  </si>
  <si>
    <t>平均</t>
    <rPh sb="0" eb="2">
      <t>ヘイキン</t>
    </rPh>
    <phoneticPr fontId="11"/>
  </si>
  <si>
    <t>カ月の平均値</t>
    <rPh sb="1" eb="2">
      <t>ゲツ</t>
    </rPh>
    <rPh sb="3" eb="6">
      <t>ヘイキンチ</t>
    </rPh>
    <phoneticPr fontId="11"/>
  </si>
  <si>
    <t>那覇市</t>
    <rPh sb="0" eb="3">
      <t>ナハシ</t>
    </rPh>
    <phoneticPr fontId="3"/>
  </si>
  <si>
    <t>宜野湾市</t>
    <rPh sb="0" eb="4">
      <t>ギノワンシ</t>
    </rPh>
    <phoneticPr fontId="3"/>
  </si>
  <si>
    <t>石垣市</t>
    <rPh sb="0" eb="3">
      <t>イシガキシ</t>
    </rPh>
    <phoneticPr fontId="3"/>
  </si>
  <si>
    <t>浦添市</t>
    <rPh sb="0" eb="3">
      <t>ウラソエシ</t>
    </rPh>
    <phoneticPr fontId="3"/>
  </si>
  <si>
    <t>名護市</t>
    <rPh sb="0" eb="2">
      <t>ナゴ</t>
    </rPh>
    <rPh sb="2" eb="3">
      <t>シ</t>
    </rPh>
    <phoneticPr fontId="3"/>
  </si>
  <si>
    <t>糸満市</t>
    <rPh sb="0" eb="3">
      <t>イトマンシ</t>
    </rPh>
    <phoneticPr fontId="3"/>
  </si>
  <si>
    <t>沖縄市</t>
    <rPh sb="0" eb="2">
      <t>オキナワ</t>
    </rPh>
    <rPh sb="2" eb="3">
      <t>シ</t>
    </rPh>
    <phoneticPr fontId="3"/>
  </si>
  <si>
    <t>豊見城市</t>
    <rPh sb="0" eb="4">
      <t>トミグスクシ</t>
    </rPh>
    <phoneticPr fontId="3"/>
  </si>
  <si>
    <t>うるま市</t>
    <rPh sb="3" eb="4">
      <t>シ</t>
    </rPh>
    <phoneticPr fontId="3"/>
  </si>
  <si>
    <t>宮古島市</t>
    <rPh sb="0" eb="1">
      <t>ミヤ</t>
    </rPh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</si>
  <si>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</si>
  <si>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国頭村</t>
    <rPh sb="0" eb="2">
      <t>クニガミ</t>
    </rPh>
    <rPh sb="2" eb="3">
      <t>ソン</t>
    </rPh>
    <phoneticPr fontId="3"/>
  </si>
  <si>
    <t>大宜味村</t>
    <rPh sb="0" eb="3">
      <t>オオギミ</t>
    </rPh>
    <rPh sb="3" eb="4">
      <t>ソン</t>
    </rPh>
    <phoneticPr fontId="3"/>
  </si>
  <si>
    <t>東村</t>
    <rPh sb="0" eb="1">
      <t>ヒガシ</t>
    </rPh>
    <rPh sb="1" eb="2">
      <t>ソン</t>
    </rPh>
    <phoneticPr fontId="3"/>
  </si>
  <si>
    <t>今帰仁村</t>
    <rPh sb="0" eb="3">
      <t>ナキジン</t>
    </rPh>
    <rPh sb="3" eb="4">
      <t>ソン</t>
    </rPh>
    <phoneticPr fontId="3"/>
  </si>
  <si>
    <t>本部町</t>
    <rPh sb="0" eb="2">
      <t>モトブ</t>
    </rPh>
    <rPh sb="2" eb="3">
      <t>チョウ</t>
    </rPh>
    <phoneticPr fontId="3"/>
  </si>
  <si>
    <t>恩納村</t>
    <rPh sb="0" eb="2">
      <t>オンナ</t>
    </rPh>
    <rPh sb="2" eb="3">
      <t>ソン</t>
    </rPh>
    <phoneticPr fontId="3"/>
  </si>
  <si>
    <t>宜野座村</t>
    <rPh sb="0" eb="3">
      <t>ギノザ</t>
    </rPh>
    <rPh sb="3" eb="4">
      <t>ソン</t>
    </rPh>
    <phoneticPr fontId="3"/>
  </si>
  <si>
    <t>金武町</t>
    <rPh sb="0" eb="2">
      <t>キン</t>
    </rPh>
    <rPh sb="2" eb="3">
      <t>チョウ</t>
    </rPh>
    <phoneticPr fontId="3"/>
  </si>
  <si>
    <t>伊江村</t>
    <rPh sb="0" eb="2">
      <t>イエ</t>
    </rPh>
    <rPh sb="2" eb="3">
      <t>ソン</t>
    </rPh>
    <phoneticPr fontId="3"/>
  </si>
  <si>
    <t>読谷村</t>
    <rPh sb="0" eb="2">
      <t>ヨミタン</t>
    </rPh>
    <rPh sb="2" eb="3">
      <t>ソン</t>
    </rPh>
    <phoneticPr fontId="3"/>
  </si>
  <si>
    <t>嘉手納町</t>
    <rPh sb="0" eb="3">
      <t>カデナ</t>
    </rPh>
    <rPh sb="3" eb="4">
      <t>マチ</t>
    </rPh>
    <phoneticPr fontId="3"/>
  </si>
  <si>
    <t>北谷町</t>
    <rPh sb="0" eb="2">
      <t>チャタン</t>
    </rPh>
    <rPh sb="2" eb="3">
      <t>チョウ</t>
    </rPh>
    <phoneticPr fontId="3"/>
  </si>
  <si>
    <t>北中城村</t>
    <rPh sb="0" eb="1">
      <t>キタ</t>
    </rPh>
    <rPh sb="1" eb="3">
      <t>ナカグスク</t>
    </rPh>
    <rPh sb="3" eb="4">
      <t>ソン</t>
    </rPh>
    <phoneticPr fontId="3"/>
  </si>
  <si>
    <t>中城村</t>
    <rPh sb="0" eb="2">
      <t>ナカグスク</t>
    </rPh>
    <rPh sb="2" eb="3">
      <t>ソン</t>
    </rPh>
    <phoneticPr fontId="3"/>
  </si>
  <si>
    <t>西原町</t>
    <rPh sb="0" eb="2">
      <t>ニシハラ</t>
    </rPh>
    <rPh sb="2" eb="3">
      <t>マチ</t>
    </rPh>
    <phoneticPr fontId="3"/>
  </si>
  <si>
    <t>与那原町</t>
    <rPh sb="0" eb="3">
      <t>ヨナバル</t>
    </rPh>
    <rPh sb="3" eb="4">
      <t>チョウ</t>
    </rPh>
    <phoneticPr fontId="3"/>
  </si>
  <si>
    <t>南風原町</t>
    <rPh sb="0" eb="3">
      <t>ハエバル</t>
    </rPh>
    <rPh sb="3" eb="4">
      <t>チョウ</t>
    </rPh>
    <phoneticPr fontId="3"/>
  </si>
  <si>
    <t>渡嘉敷村</t>
    <rPh sb="0" eb="3">
      <t>トカシキ</t>
    </rPh>
    <rPh sb="3" eb="4">
      <t>ソン</t>
    </rPh>
    <phoneticPr fontId="3"/>
  </si>
  <si>
    <t>座間味村</t>
    <rPh sb="0" eb="3">
      <t>ザマミ</t>
    </rPh>
    <rPh sb="3" eb="4">
      <t>ソン</t>
    </rPh>
    <phoneticPr fontId="3"/>
  </si>
  <si>
    <t>粟国村</t>
    <rPh sb="0" eb="2">
      <t>アグニ</t>
    </rPh>
    <rPh sb="2" eb="3">
      <t>ソン</t>
    </rPh>
    <phoneticPr fontId="3"/>
  </si>
  <si>
    <t>渡名喜村</t>
    <rPh sb="0" eb="3">
      <t>トナキ</t>
    </rPh>
    <rPh sb="3" eb="4">
      <t>ソン</t>
    </rPh>
    <phoneticPr fontId="3"/>
  </si>
  <si>
    <t>南大東村</t>
    <rPh sb="0" eb="3">
      <t>ミナミダイトウ</t>
    </rPh>
    <rPh sb="3" eb="4">
      <t>ソン</t>
    </rPh>
    <phoneticPr fontId="3"/>
  </si>
  <si>
    <t>北大東村</t>
    <rPh sb="0" eb="3">
      <t>キタダイトウ</t>
    </rPh>
    <rPh sb="3" eb="4">
      <t>ソン</t>
    </rPh>
    <phoneticPr fontId="3"/>
  </si>
  <si>
    <t>伊平屋村</t>
    <rPh sb="0" eb="3">
      <t>イヘヤ</t>
    </rPh>
    <rPh sb="3" eb="4">
      <t>ソン</t>
    </rPh>
    <phoneticPr fontId="3"/>
  </si>
  <si>
    <t>伊是名村</t>
    <rPh sb="0" eb="3">
      <t>イゼナ</t>
    </rPh>
    <rPh sb="3" eb="4">
      <t>ソン</t>
    </rPh>
    <phoneticPr fontId="3"/>
  </si>
  <si>
    <t>久米島町</t>
    <rPh sb="0" eb="3">
      <t>クメジマ</t>
    </rPh>
    <rPh sb="3" eb="4">
      <t>マチ</t>
    </rPh>
    <phoneticPr fontId="3"/>
  </si>
  <si>
    <t>八重瀬町</t>
    <rPh sb="0" eb="2">
      <t>ヤエ</t>
    </rPh>
    <rPh sb="2" eb="3">
      <t>セ</t>
    </rPh>
    <rPh sb="3" eb="4">
      <t>マチ</t>
    </rPh>
    <phoneticPr fontId="3"/>
  </si>
  <si>
    <t>多良間村</t>
    <rPh sb="0" eb="3">
      <t>タラマ</t>
    </rPh>
    <rPh sb="3" eb="4">
      <t>ソン</t>
    </rPh>
    <phoneticPr fontId="3"/>
  </si>
  <si>
    <t>竹富町</t>
    <rPh sb="0" eb="2">
      <t>タケトミ</t>
    </rPh>
    <rPh sb="2" eb="3">
      <t>マチ</t>
    </rPh>
    <phoneticPr fontId="3"/>
  </si>
  <si>
    <t>与那国町</t>
    <rPh sb="0" eb="3">
      <t>ヨナグニ</t>
    </rPh>
    <rPh sb="3" eb="4">
      <t>マチ</t>
    </rPh>
    <phoneticPr fontId="3"/>
  </si>
  <si>
    <t>沖縄県</t>
    <rPh sb="0" eb="3">
      <t>オキナワケン</t>
    </rPh>
    <phoneticPr fontId="3"/>
  </si>
  <si>
    <r>
      <t>65-75障害</t>
    </r>
    <r>
      <rPr>
        <sz val="11"/>
        <rFont val="ＭＳ Ｐゴシック"/>
        <family val="3"/>
        <charset val="128"/>
      </rPr>
      <t>(再掲）</t>
    </r>
    <rPh sb="5" eb="7">
      <t>ショウガイ</t>
    </rPh>
    <rPh sb="8" eb="10">
      <t>サイケイ</t>
    </rPh>
    <phoneticPr fontId="11"/>
  </si>
  <si>
    <t>被用者保険</t>
    <rPh sb="0" eb="1">
      <t>ヒ</t>
    </rPh>
    <rPh sb="3" eb="5">
      <t>ホケン</t>
    </rPh>
    <phoneticPr fontId="11"/>
  </si>
  <si>
    <t>令和３年度被保険者数</t>
    <rPh sb="0" eb="2">
      <t>レイワ</t>
    </rPh>
    <rPh sb="3" eb="5">
      <t>ネンド</t>
    </rPh>
    <rPh sb="5" eb="10">
      <t>ヒホケンシャスウ</t>
    </rPh>
    <phoneticPr fontId="8"/>
  </si>
  <si>
    <t>一人当たり医療費</t>
    <rPh sb="0" eb="3">
      <t>ヒトリア</t>
    </rPh>
    <rPh sb="5" eb="8">
      <t>イリョウヒ</t>
    </rPh>
    <phoneticPr fontId="8"/>
  </si>
  <si>
    <t>順位</t>
    <rPh sb="0" eb="2">
      <t>ジュンイ</t>
    </rPh>
    <phoneticPr fontId="8"/>
  </si>
  <si>
    <t>入院</t>
    <rPh sb="0" eb="2">
      <t>ニュウイン</t>
    </rPh>
    <phoneticPr fontId="8"/>
  </si>
  <si>
    <t>外来</t>
    <rPh sb="0" eb="2">
      <t>ガイライ</t>
    </rPh>
    <phoneticPr fontId="8"/>
  </si>
  <si>
    <t>入院・外来以外の医療費</t>
    <rPh sb="0" eb="2">
      <t>ニュウイン</t>
    </rPh>
    <rPh sb="3" eb="5">
      <t>ガイライ</t>
    </rPh>
    <rPh sb="5" eb="7">
      <t>イガイ</t>
    </rPh>
    <rPh sb="8" eb="11">
      <t>イリョウヒ</t>
    </rPh>
    <phoneticPr fontId="8"/>
  </si>
  <si>
    <t>一人当たり入院費</t>
    <rPh sb="0" eb="3">
      <t>ヒトリア</t>
    </rPh>
    <rPh sb="5" eb="8">
      <t>ニュウインヒ</t>
    </rPh>
    <phoneticPr fontId="8"/>
  </si>
  <si>
    <t>一人当たり外来費</t>
    <rPh sb="0" eb="3">
      <t>ヒトリア</t>
    </rPh>
    <rPh sb="5" eb="7">
      <t>ガイライ</t>
    </rPh>
    <rPh sb="7" eb="8">
      <t>ヒ</t>
    </rPh>
    <phoneticPr fontId="8"/>
  </si>
  <si>
    <t>後期高齢者医療療養費支給実績　令和３年度</t>
    <rPh sb="15" eb="17">
      <t>レイワ</t>
    </rPh>
    <rPh sb="18" eb="20">
      <t>ネンド</t>
    </rPh>
    <phoneticPr fontId="3"/>
  </si>
  <si>
    <t>保険者番号</t>
    <rPh sb="0" eb="3">
      <t>ホケンシャ</t>
    </rPh>
    <rPh sb="3" eb="5">
      <t>バンゴウ</t>
    </rPh>
    <phoneticPr fontId="3"/>
  </si>
  <si>
    <t>柔道整復</t>
    <rPh sb="0" eb="2">
      <t>ジュウドウ</t>
    </rPh>
    <rPh sb="2" eb="4">
      <t>セイフク</t>
    </rPh>
    <phoneticPr fontId="8"/>
  </si>
  <si>
    <t>はり・きゅう</t>
  </si>
  <si>
    <t>あんま・マッサージ</t>
  </si>
  <si>
    <t>高額療養費</t>
    <rPh sb="0" eb="2">
      <t>コウガク</t>
    </rPh>
    <rPh sb="2" eb="5">
      <t>リョウヨウヒ</t>
    </rPh>
    <phoneticPr fontId="8"/>
  </si>
  <si>
    <t>補装具</t>
    <rPh sb="0" eb="1">
      <t>ホ</t>
    </rPh>
    <rPh sb="1" eb="3">
      <t>ソウグ</t>
    </rPh>
    <phoneticPr fontId="8"/>
  </si>
  <si>
    <t>一般診療</t>
    <rPh sb="0" eb="2">
      <t>イッパン</t>
    </rPh>
    <rPh sb="2" eb="4">
      <t>シンリョウ</t>
    </rPh>
    <phoneticPr fontId="8"/>
  </si>
  <si>
    <t>海外診療</t>
    <rPh sb="0" eb="2">
      <t>カイガイ</t>
    </rPh>
    <rPh sb="2" eb="4">
      <t>シンリョウ</t>
    </rPh>
    <phoneticPr fontId="8"/>
  </si>
  <si>
    <t>介護合算療養費</t>
    <rPh sb="0" eb="2">
      <t>カイゴ</t>
    </rPh>
    <rPh sb="2" eb="4">
      <t>ガッサン</t>
    </rPh>
    <rPh sb="4" eb="7">
      <t>リョウヨウヒ</t>
    </rPh>
    <phoneticPr fontId="8"/>
  </si>
  <si>
    <t>その他療養費</t>
    <rPh sb="2" eb="3">
      <t>タ</t>
    </rPh>
    <rPh sb="3" eb="6">
      <t>リョウヨウヒ</t>
    </rPh>
    <phoneticPr fontId="8"/>
  </si>
  <si>
    <t>移送費</t>
    <rPh sb="0" eb="2">
      <t>イソウ</t>
    </rPh>
    <rPh sb="2" eb="3">
      <t>ヒ</t>
    </rPh>
    <phoneticPr fontId="3"/>
  </si>
  <si>
    <t>負担割合差額</t>
    <rPh sb="0" eb="2">
      <t>フタン</t>
    </rPh>
    <rPh sb="2" eb="4">
      <t>ワリアイ</t>
    </rPh>
    <rPh sb="4" eb="6">
      <t>サガク</t>
    </rPh>
    <phoneticPr fontId="3"/>
  </si>
  <si>
    <t>食事標準負担差額</t>
    <rPh sb="0" eb="2">
      <t>ショクジ</t>
    </rPh>
    <rPh sb="2" eb="4">
      <t>ヒョウジュン</t>
    </rPh>
    <rPh sb="4" eb="6">
      <t>フタン</t>
    </rPh>
    <rPh sb="6" eb="8">
      <t>サガク</t>
    </rPh>
    <phoneticPr fontId="3"/>
  </si>
  <si>
    <t>葬祭費（合計）</t>
    <rPh sb="0" eb="2">
      <t>ソウサイ</t>
    </rPh>
    <rPh sb="2" eb="3">
      <t>ヒ</t>
    </rPh>
    <rPh sb="4" eb="6">
      <t>ゴウケイ</t>
    </rPh>
    <phoneticPr fontId="3"/>
  </si>
  <si>
    <t>総計（葬祭費含む）</t>
    <rPh sb="0" eb="2">
      <t>ソウケイ</t>
    </rPh>
    <rPh sb="3" eb="5">
      <t>ソウサイ</t>
    </rPh>
    <rPh sb="5" eb="6">
      <t>ヒ</t>
    </rPh>
    <rPh sb="6" eb="7">
      <t>フク</t>
    </rPh>
    <phoneticPr fontId="3"/>
  </si>
  <si>
    <t>外来年間合算費（合計）</t>
    <rPh sb="0" eb="2">
      <t>ガイライ</t>
    </rPh>
    <rPh sb="2" eb="4">
      <t>ネンカン</t>
    </rPh>
    <rPh sb="4" eb="6">
      <t>ガッサン</t>
    </rPh>
    <rPh sb="6" eb="7">
      <t>ヒ</t>
    </rPh>
    <rPh sb="8" eb="10">
      <t>ゴウケイ</t>
    </rPh>
    <phoneticPr fontId="3"/>
  </si>
  <si>
    <t>全体支給実績</t>
    <rPh sb="0" eb="2">
      <t>ゼンタイ</t>
    </rPh>
    <rPh sb="2" eb="4">
      <t>シキュウ</t>
    </rPh>
    <rPh sb="4" eb="6">
      <t>ジッセキ</t>
    </rPh>
    <phoneticPr fontId="3"/>
  </si>
  <si>
    <t>１割負担者</t>
    <rPh sb="1" eb="2">
      <t>ワリ</t>
    </rPh>
    <rPh sb="2" eb="5">
      <t>フタンシャ</t>
    </rPh>
    <phoneticPr fontId="3"/>
  </si>
  <si>
    <t>１割負担者</t>
    <rPh sb="1" eb="5">
      <t>ワリフタンシャ</t>
    </rPh>
    <phoneticPr fontId="3"/>
  </si>
  <si>
    <t>全体支給実績</t>
    <rPh sb="0" eb="6">
      <t>ゼンタイシキュウジッセキ</t>
    </rPh>
    <phoneticPr fontId="3"/>
  </si>
  <si>
    <t>全体支給実績</t>
    <rPh sb="0" eb="2">
      <t>ゼンタイ</t>
    </rPh>
    <rPh sb="2" eb="4">
      <t>シキュウ</t>
    </rPh>
    <rPh sb="4" eb="6">
      <t>ジッセキ</t>
    </rPh>
    <phoneticPr fontId="8"/>
  </si>
  <si>
    <t>１割負担者</t>
    <rPh sb="1" eb="2">
      <t>ワリ</t>
    </rPh>
    <rPh sb="2" eb="4">
      <t>フタン</t>
    </rPh>
    <rPh sb="4" eb="5">
      <t>シャ</t>
    </rPh>
    <phoneticPr fontId="8"/>
  </si>
  <si>
    <t>支給金額</t>
    <rPh sb="0" eb="2">
      <t>シキュウ</t>
    </rPh>
    <rPh sb="2" eb="4">
      <t>キンガク</t>
    </rPh>
    <phoneticPr fontId="3"/>
  </si>
  <si>
    <t>件数</t>
    <rPh sb="0" eb="2">
      <t>ケンスウ</t>
    </rPh>
    <phoneticPr fontId="8"/>
  </si>
  <si>
    <t>支給金額</t>
    <rPh sb="0" eb="2">
      <t>シキュウ</t>
    </rPh>
    <rPh sb="2" eb="4">
      <t>キンガク</t>
    </rPh>
    <phoneticPr fontId="8"/>
  </si>
  <si>
    <t>国頭村</t>
  </si>
  <si>
    <t>読谷村</t>
  </si>
  <si>
    <t>与那原町</t>
  </si>
  <si>
    <t>伊平屋村</t>
  </si>
  <si>
    <t>伊是名村</t>
  </si>
  <si>
    <t>多良間村</t>
  </si>
  <si>
    <t>竹富町</t>
  </si>
  <si>
    <t>与那国町</t>
  </si>
  <si>
    <t>合計　　</t>
    <rPh sb="0" eb="2">
      <t>ゴウケイ</t>
    </rPh>
    <phoneticPr fontId="3"/>
  </si>
  <si>
    <t>１．令和３年度　市町村別1人当たり医療費（総額）</t>
    <rPh sb="2" eb="4">
      <t>レイワ</t>
    </rPh>
    <rPh sb="5" eb="7">
      <t>ネンド</t>
    </rPh>
    <rPh sb="6" eb="7">
      <t>ド</t>
    </rPh>
    <rPh sb="7" eb="9">
      <t>ヘイネンド</t>
    </rPh>
    <rPh sb="8" eb="11">
      <t>シチョウソン</t>
    </rPh>
    <rPh sb="11" eb="12">
      <t>ベツ</t>
    </rPh>
    <rPh sb="13" eb="14">
      <t>ニン</t>
    </rPh>
    <rPh sb="14" eb="15">
      <t>ア</t>
    </rPh>
    <rPh sb="17" eb="20">
      <t>イリョウヒ</t>
    </rPh>
    <rPh sb="21" eb="23">
      <t>ソウガク</t>
    </rPh>
    <phoneticPr fontId="3"/>
  </si>
  <si>
    <t>２．令和３年度　入院の1人当たり医療費（総額）</t>
    <rPh sb="2" eb="4">
      <t>レイワ</t>
    </rPh>
    <rPh sb="5" eb="7">
      <t>ネンド</t>
    </rPh>
    <rPh sb="6" eb="7">
      <t>ガンネン</t>
    </rPh>
    <rPh sb="8" eb="10">
      <t>ニュウイン</t>
    </rPh>
    <rPh sb="12" eb="13">
      <t>ニン</t>
    </rPh>
    <rPh sb="13" eb="14">
      <t>ア</t>
    </rPh>
    <rPh sb="16" eb="19">
      <t>イリョウヒ</t>
    </rPh>
    <rPh sb="20" eb="22">
      <t>ソウガク</t>
    </rPh>
    <phoneticPr fontId="3"/>
  </si>
  <si>
    <t>３．令和３年度　外来の1人当たりの医療費</t>
    <rPh sb="2" eb="4">
      <t>レイワ</t>
    </rPh>
    <rPh sb="5" eb="7">
      <t>ネンド</t>
    </rPh>
    <rPh sb="6" eb="7">
      <t>ガンネン</t>
    </rPh>
    <rPh sb="8" eb="10">
      <t>ガイライ</t>
    </rPh>
    <rPh sb="12" eb="13">
      <t>ニン</t>
    </rPh>
    <rPh sb="13" eb="14">
      <t>ア</t>
    </rPh>
    <rPh sb="17" eb="20">
      <t>イリョウヒ</t>
    </rPh>
    <phoneticPr fontId="3"/>
  </si>
  <si>
    <t>※1人当たり医療費＝令和3年3月分～令和4年2月分の費用額合計÷令和3年3月～令和4年2月の平均被保険者数</t>
    <rPh sb="2" eb="3">
      <t>ニン</t>
    </rPh>
    <rPh sb="3" eb="4">
      <t>ア</t>
    </rPh>
    <rPh sb="6" eb="9">
      <t>イリョウヒ</t>
    </rPh>
    <rPh sb="10" eb="12">
      <t>レイワ</t>
    </rPh>
    <rPh sb="13" eb="14">
      <t>ネン</t>
    </rPh>
    <rPh sb="14" eb="15">
      <t>ヘイネン</t>
    </rPh>
    <rPh sb="15" eb="16">
      <t>ガツ</t>
    </rPh>
    <rPh sb="16" eb="17">
      <t>ブン</t>
    </rPh>
    <rPh sb="18" eb="20">
      <t>レイワ</t>
    </rPh>
    <rPh sb="21" eb="22">
      <t>ネン</t>
    </rPh>
    <rPh sb="23" eb="24">
      <t>ガツ</t>
    </rPh>
    <rPh sb="24" eb="25">
      <t>ブン</t>
    </rPh>
    <rPh sb="26" eb="29">
      <t>ヒヨウガク</t>
    </rPh>
    <rPh sb="29" eb="31">
      <t>ゴウケイ</t>
    </rPh>
    <rPh sb="32" eb="34">
      <t>レイワ</t>
    </rPh>
    <rPh sb="35" eb="36">
      <t>ネン</t>
    </rPh>
    <rPh sb="36" eb="37">
      <t>ヘイネン</t>
    </rPh>
    <rPh sb="37" eb="38">
      <t>ガツ</t>
    </rPh>
    <rPh sb="39" eb="41">
      <t>レイワ</t>
    </rPh>
    <rPh sb="42" eb="43">
      <t>ネン</t>
    </rPh>
    <rPh sb="44" eb="45">
      <t>ガツ</t>
    </rPh>
    <rPh sb="46" eb="48">
      <t>ヘイキン</t>
    </rPh>
    <rPh sb="48" eb="52">
      <t>ヒホケンシャ</t>
    </rPh>
    <rPh sb="52" eb="53">
      <t>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</si>
</sst>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double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auto="1"/>
      </right>
      <top style="double">
        <color indexed="64"/>
      </top>
      <bottom style="medium">
        <color indexed="64"/>
      </bottom>
      <diagonal/>
    </border>
    <border>
      <left style="dashed">
        <color auto="1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/>
  </cellStyleXfs>
  <cellXfs count="236">
    <xf numFmtId="0" fontId="0" fillId="0" borderId="0" xfId="0"/>
    <xf numFmtId="0" fontId="4" fillId="0" borderId="0" xfId="0" applyFont="1"/>
    <xf numFmtId="0" fontId="4" fillId="0" borderId="1" xfId="0" applyFont="1" applyFill="1" applyBorder="1"/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  <xf numFmtId="0" fontId="4" fillId="0" borderId="0" xfId="0" applyFont="1" applyFill="1"/>
    <xf numFmtId="38" fontId="4" fillId="0" borderId="2" xfId="1" applyFont="1" applyFill="1" applyBorder="1"/>
    <xf numFmtId="38" fontId="4" fillId="0" borderId="3" xfId="1" applyFont="1" applyFill="1" applyBorder="1"/>
    <xf numFmtId="0" fontId="4" fillId="0" borderId="4" xfId="0" applyFont="1" applyFill="1" applyBorder="1"/>
    <xf numFmtId="38" fontId="4" fillId="0" borderId="5" xfId="1" applyFont="1" applyFill="1" applyBorder="1"/>
    <xf numFmtId="38" fontId="4" fillId="0" borderId="6" xfId="1" applyFont="1" applyFill="1" applyBorder="1"/>
    <xf numFmtId="38" fontId="4" fillId="0" borderId="7" xfId="1" applyFont="1" applyFill="1" applyBorder="1"/>
    <xf numFmtId="38" fontId="4" fillId="0" borderId="8" xfId="1" applyFont="1" applyFill="1" applyBorder="1"/>
    <xf numFmtId="38" fontId="2" fillId="0" borderId="0" xfId="1"/>
    <xf numFmtId="38" fontId="0" fillId="0" borderId="0" xfId="0" applyNumberFormat="1"/>
    <xf numFmtId="38" fontId="4" fillId="0" borderId="9" xfId="1" applyFont="1" applyFill="1" applyBorder="1" applyAlignment="1">
      <alignment horizontal="center" vertical="center"/>
    </xf>
    <xf numFmtId="38" fontId="4" fillId="0" borderId="9" xfId="1" applyFont="1" applyFill="1" applyBorder="1"/>
    <xf numFmtId="38" fontId="4" fillId="0" borderId="10" xfId="1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3" xfId="2" applyFont="1" applyFill="1" applyBorder="1"/>
    <xf numFmtId="38" fontId="4" fillId="0" borderId="8" xfId="2" applyFont="1" applyFill="1" applyBorder="1"/>
    <xf numFmtId="176" fontId="0" fillId="0" borderId="0" xfId="0" applyNumberFormat="1" applyAlignment="1">
      <alignment vertical="center"/>
    </xf>
    <xf numFmtId="0" fontId="6" fillId="0" borderId="0" xfId="4" applyFont="1" applyAlignment="1">
      <alignment horizontal="left"/>
    </xf>
    <xf numFmtId="0" fontId="1" fillId="0" borderId="0" xfId="4" applyAlignment="1"/>
    <xf numFmtId="0" fontId="4" fillId="0" borderId="6" xfId="4" applyFont="1" applyBorder="1" applyAlignment="1"/>
    <xf numFmtId="0" fontId="4" fillId="0" borderId="6" xfId="4" applyFont="1" applyBorder="1" applyAlignment="1">
      <alignment horizontal="center" vertical="center"/>
    </xf>
    <xf numFmtId="38" fontId="0" fillId="0" borderId="6" xfId="5" applyFont="1" applyBorder="1" applyAlignment="1">
      <alignment horizontal="center" vertical="center" wrapText="1"/>
    </xf>
    <xf numFmtId="38" fontId="2" fillId="0" borderId="6" xfId="5" applyFont="1" applyFill="1" applyBorder="1" applyAlignment="1">
      <alignment horizontal="center" vertical="center" wrapText="1"/>
    </xf>
    <xf numFmtId="38" fontId="0" fillId="0" borderId="6" xfId="5" applyFont="1" applyFill="1" applyBorder="1" applyAlignment="1">
      <alignment horizontal="center" vertical="center" wrapText="1"/>
    </xf>
    <xf numFmtId="0" fontId="1" fillId="0" borderId="6" xfId="4" applyBorder="1" applyAlignment="1">
      <alignment horizontal="center" vertical="center" wrapText="1"/>
    </xf>
    <xf numFmtId="38" fontId="4" fillId="0" borderId="6" xfId="5" applyFont="1" applyBorder="1" applyAlignment="1">
      <alignment horizontal="center" wrapText="1"/>
    </xf>
    <xf numFmtId="0" fontId="4" fillId="0" borderId="13" xfId="4" applyFont="1" applyBorder="1" applyAlignment="1"/>
    <xf numFmtId="0" fontId="4" fillId="0" borderId="14" xfId="4" applyFont="1" applyBorder="1" applyAlignment="1"/>
    <xf numFmtId="177" fontId="4" fillId="0" borderId="14" xfId="5" applyNumberFormat="1" applyFont="1" applyFill="1" applyBorder="1" applyAlignment="1"/>
    <xf numFmtId="38" fontId="4" fillId="0" borderId="14" xfId="5" applyFont="1" applyFill="1" applyBorder="1" applyAlignment="1"/>
    <xf numFmtId="38" fontId="4" fillId="0" borderId="14" xfId="4" applyNumberFormat="1" applyFont="1" applyBorder="1" applyAlignment="1"/>
    <xf numFmtId="38" fontId="4" fillId="0" borderId="15" xfId="5" applyFont="1" applyFill="1" applyBorder="1" applyAlignment="1"/>
    <xf numFmtId="0" fontId="4" fillId="0" borderId="16" xfId="4" applyFont="1" applyBorder="1" applyAlignment="1"/>
    <xf numFmtId="0" fontId="4" fillId="0" borderId="3" xfId="4" applyFont="1" applyBorder="1" applyAlignment="1"/>
    <xf numFmtId="177" fontId="4" fillId="0" borderId="3" xfId="5" applyNumberFormat="1" applyFont="1" applyFill="1" applyBorder="1" applyAlignment="1"/>
    <xf numFmtId="38" fontId="4" fillId="0" borderId="3" xfId="5" applyFont="1" applyFill="1" applyBorder="1" applyAlignment="1"/>
    <xf numFmtId="38" fontId="4" fillId="0" borderId="3" xfId="4" applyNumberFormat="1" applyFont="1" applyBorder="1" applyAlignment="1"/>
    <xf numFmtId="38" fontId="4" fillId="0" borderId="17" xfId="5" applyFont="1" applyFill="1" applyBorder="1" applyAlignment="1"/>
    <xf numFmtId="0" fontId="4" fillId="0" borderId="18" xfId="4" applyFont="1" applyBorder="1" applyAlignment="1"/>
    <xf numFmtId="0" fontId="4" fillId="0" borderId="19" xfId="4" applyFont="1" applyBorder="1" applyAlignment="1"/>
    <xf numFmtId="177" fontId="4" fillId="0" borderId="19" xfId="5" applyNumberFormat="1" applyFont="1" applyFill="1" applyBorder="1" applyAlignment="1"/>
    <xf numFmtId="38" fontId="4" fillId="0" borderId="19" xfId="5" applyFont="1" applyFill="1" applyBorder="1" applyAlignment="1"/>
    <xf numFmtId="38" fontId="4" fillId="0" borderId="19" xfId="4" applyNumberFormat="1" applyFont="1" applyBorder="1" applyAlignment="1"/>
    <xf numFmtId="38" fontId="4" fillId="0" borderId="20" xfId="5" applyFont="1" applyFill="1" applyBorder="1" applyAlignment="1"/>
    <xf numFmtId="38" fontId="10" fillId="0" borderId="0" xfId="6" applyFont="1">
      <alignment vertical="center"/>
    </xf>
    <xf numFmtId="177" fontId="10" fillId="0" borderId="0" xfId="6" applyNumberFormat="1" applyFont="1">
      <alignment vertical="center"/>
    </xf>
    <xf numFmtId="10" fontId="10" fillId="0" borderId="0" xfId="6" applyNumberFormat="1" applyFont="1">
      <alignment vertical="center"/>
    </xf>
    <xf numFmtId="38" fontId="10" fillId="3" borderId="6" xfId="6" applyFont="1" applyFill="1" applyBorder="1" applyAlignment="1">
      <alignment horizontal="center" vertical="center"/>
    </xf>
    <xf numFmtId="38" fontId="10" fillId="0" borderId="6" xfId="6" applyFont="1" applyFill="1" applyBorder="1" applyAlignment="1">
      <alignment horizontal="center" vertical="center"/>
    </xf>
    <xf numFmtId="177" fontId="10" fillId="0" borderId="6" xfId="6" applyNumberFormat="1" applyFont="1" applyFill="1" applyBorder="1" applyAlignment="1">
      <alignment horizontal="center" vertical="center"/>
    </xf>
    <xf numFmtId="38" fontId="10" fillId="0" borderId="22" xfId="6" applyFont="1" applyFill="1" applyBorder="1" applyAlignment="1">
      <alignment horizontal="center" vertical="center"/>
    </xf>
    <xf numFmtId="38" fontId="10" fillId="3" borderId="23" xfId="6" applyFont="1" applyFill="1" applyBorder="1">
      <alignment vertical="center"/>
    </xf>
    <xf numFmtId="38" fontId="10" fillId="0" borderId="25" xfId="6" applyFont="1" applyFill="1" applyBorder="1" applyAlignment="1">
      <alignment horizontal="center" vertical="center"/>
    </xf>
    <xf numFmtId="177" fontId="10" fillId="0" borderId="25" xfId="6" applyNumberFormat="1" applyFont="1" applyFill="1" applyBorder="1" applyAlignment="1">
      <alignment horizontal="center" vertical="center"/>
    </xf>
    <xf numFmtId="38" fontId="12" fillId="0" borderId="25" xfId="6" applyFont="1" applyFill="1" applyBorder="1" applyAlignment="1">
      <alignment horizontal="center" vertical="center"/>
    </xf>
    <xf numFmtId="38" fontId="10" fillId="0" borderId="24" xfId="6" applyFont="1" applyBorder="1">
      <alignment vertical="center"/>
    </xf>
    <xf numFmtId="38" fontId="13" fillId="0" borderId="3" xfId="6" applyFont="1" applyFill="1" applyBorder="1" applyAlignment="1">
      <alignment horizontal="distributed" vertical="center" wrapText="1" justifyLastLine="1"/>
    </xf>
    <xf numFmtId="177" fontId="10" fillId="0" borderId="3" xfId="6" applyNumberFormat="1" applyFont="1" applyBorder="1">
      <alignment vertical="center"/>
    </xf>
    <xf numFmtId="176" fontId="10" fillId="0" borderId="3" xfId="7" applyNumberFormat="1" applyFont="1" applyBorder="1">
      <alignment vertical="center"/>
    </xf>
    <xf numFmtId="177" fontId="10" fillId="0" borderId="3" xfId="7" applyNumberFormat="1" applyFont="1" applyBorder="1">
      <alignment vertical="center"/>
    </xf>
    <xf numFmtId="38" fontId="13" fillId="4" borderId="3" xfId="6" applyFont="1" applyFill="1" applyBorder="1" applyAlignment="1">
      <alignment horizontal="distributed" vertical="center" wrapText="1" justifyLastLine="1"/>
    </xf>
    <xf numFmtId="38" fontId="15" fillId="4" borderId="3" xfId="6" applyFont="1" applyFill="1" applyBorder="1" applyAlignment="1">
      <alignment horizontal="distributed" vertical="center" justifyLastLine="1"/>
    </xf>
    <xf numFmtId="177" fontId="10" fillId="4" borderId="3" xfId="6" applyNumberFormat="1" applyFont="1" applyFill="1" applyBorder="1">
      <alignment vertical="center"/>
    </xf>
    <xf numFmtId="38" fontId="10" fillId="0" borderId="3" xfId="6" applyFont="1" applyBorder="1">
      <alignment vertical="center"/>
    </xf>
    <xf numFmtId="177" fontId="10" fillId="5" borderId="3" xfId="6" applyNumberFormat="1" applyFont="1" applyFill="1" applyBorder="1" applyAlignment="1">
      <alignment horizontal="right" vertical="center"/>
    </xf>
    <xf numFmtId="177" fontId="10" fillId="0" borderId="3" xfId="6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/>
    <xf numFmtId="178" fontId="0" fillId="0" borderId="0" xfId="0" applyNumberFormat="1" applyAlignment="1">
      <alignment vertical="center"/>
    </xf>
    <xf numFmtId="0" fontId="18" fillId="0" borderId="0" xfId="9" applyFont="1">
      <alignment vertical="center"/>
    </xf>
    <xf numFmtId="0" fontId="18" fillId="0" borderId="0" xfId="9" applyFont="1" applyAlignment="1">
      <alignment horizontal="center" vertical="center"/>
    </xf>
    <xf numFmtId="0" fontId="19" fillId="0" borderId="0" xfId="4" applyFont="1">
      <alignment vertical="center"/>
    </xf>
    <xf numFmtId="0" fontId="1" fillId="0" borderId="0" xfId="4">
      <alignment vertical="center"/>
    </xf>
    <xf numFmtId="0" fontId="18" fillId="0" borderId="0" xfId="8" applyFont="1" applyAlignment="1">
      <alignment horizontal="left" vertical="center"/>
    </xf>
    <xf numFmtId="0" fontId="23" fillId="0" borderId="47" xfId="10" applyFont="1" applyBorder="1" applyAlignment="1">
      <alignment horizontal="center" vertical="center" wrapText="1"/>
    </xf>
    <xf numFmtId="0" fontId="23" fillId="0" borderId="48" xfId="10" applyFont="1" applyBorder="1" applyAlignment="1">
      <alignment horizontal="center" vertical="center" wrapText="1"/>
    </xf>
    <xf numFmtId="0" fontId="23" fillId="6" borderId="49" xfId="10" applyFont="1" applyFill="1" applyBorder="1" applyAlignment="1">
      <alignment horizontal="center" vertical="center" wrapText="1"/>
    </xf>
    <xf numFmtId="0" fontId="23" fillId="6" borderId="50" xfId="10" applyFont="1" applyFill="1" applyBorder="1" applyAlignment="1">
      <alignment horizontal="center" vertical="center" wrapText="1"/>
    </xf>
    <xf numFmtId="0" fontId="23" fillId="0" borderId="49" xfId="10" applyFont="1" applyBorder="1" applyAlignment="1">
      <alignment horizontal="center" vertical="center" wrapText="1"/>
    </xf>
    <xf numFmtId="0" fontId="23" fillId="6" borderId="51" xfId="10" applyFont="1" applyFill="1" applyBorder="1" applyAlignment="1">
      <alignment horizontal="center" vertical="center" wrapText="1"/>
    </xf>
    <xf numFmtId="0" fontId="23" fillId="0" borderId="47" xfId="10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6" borderId="54" xfId="4" applyFont="1" applyFill="1" applyBorder="1" applyAlignment="1">
      <alignment horizontal="center" vertical="center"/>
    </xf>
    <xf numFmtId="0" fontId="24" fillId="6" borderId="55" xfId="4" applyFont="1" applyFill="1" applyBorder="1" applyAlignment="1">
      <alignment horizontal="center" vertical="center"/>
    </xf>
    <xf numFmtId="0" fontId="23" fillId="0" borderId="49" xfId="10" applyFont="1" applyBorder="1" applyAlignment="1">
      <alignment horizontal="center" vertical="center"/>
    </xf>
    <xf numFmtId="0" fontId="24" fillId="0" borderId="53" xfId="4" applyFont="1" applyBorder="1" applyAlignment="1">
      <alignment horizontal="center" vertical="center"/>
    </xf>
    <xf numFmtId="0" fontId="18" fillId="0" borderId="56" xfId="5" applyNumberFormat="1" applyFont="1" applyFill="1" applyBorder="1" applyAlignment="1">
      <alignment horizontal="center" vertical="center" wrapText="1"/>
    </xf>
    <xf numFmtId="0" fontId="18" fillId="0" borderId="8" xfId="5" applyNumberFormat="1" applyFont="1" applyFill="1" applyBorder="1" applyAlignment="1">
      <alignment horizontal="center" vertical="center" wrapText="1"/>
    </xf>
    <xf numFmtId="0" fontId="18" fillId="0" borderId="57" xfId="5" applyNumberFormat="1" applyFont="1" applyFill="1" applyBorder="1" applyAlignment="1">
      <alignment vertical="center" wrapText="1"/>
    </xf>
    <xf numFmtId="38" fontId="18" fillId="0" borderId="58" xfId="5" applyFont="1" applyFill="1" applyBorder="1" applyAlignment="1">
      <alignment horizontal="right" vertical="center" wrapText="1"/>
    </xf>
    <xf numFmtId="38" fontId="18" fillId="0" borderId="59" xfId="5" applyFont="1" applyFill="1" applyBorder="1" applyAlignment="1">
      <alignment horizontal="right" vertical="center" wrapText="1"/>
    </xf>
    <xf numFmtId="38" fontId="18" fillId="6" borderId="60" xfId="5" applyFont="1" applyFill="1" applyBorder="1" applyAlignment="1">
      <alignment horizontal="right" vertical="center" wrapText="1"/>
    </xf>
    <xf numFmtId="38" fontId="18" fillId="6" borderId="61" xfId="5" applyFont="1" applyFill="1" applyBorder="1" applyAlignment="1">
      <alignment horizontal="right" vertical="center" wrapText="1"/>
    </xf>
    <xf numFmtId="38" fontId="18" fillId="0" borderId="60" xfId="5" applyFont="1" applyFill="1" applyBorder="1" applyAlignment="1">
      <alignment horizontal="right" vertical="center" wrapText="1"/>
    </xf>
    <xf numFmtId="38" fontId="18" fillId="0" borderId="60" xfId="5" applyFont="1" applyFill="1" applyBorder="1" applyAlignment="1">
      <alignment horizontal="right" vertical="center" shrinkToFit="1"/>
    </xf>
    <xf numFmtId="38" fontId="19" fillId="0" borderId="59" xfId="5" applyFont="1" applyFill="1" applyBorder="1" applyAlignment="1">
      <alignment horizontal="right" vertical="center"/>
    </xf>
    <xf numFmtId="38" fontId="19" fillId="6" borderId="60" xfId="5" applyFont="1" applyFill="1" applyBorder="1" applyAlignment="1">
      <alignment horizontal="right" vertical="center"/>
    </xf>
    <xf numFmtId="38" fontId="19" fillId="6" borderId="61" xfId="5" applyFont="1" applyFill="1" applyBorder="1" applyAlignment="1">
      <alignment horizontal="right" vertical="center"/>
    </xf>
    <xf numFmtId="38" fontId="19" fillId="0" borderId="60" xfId="5" applyFont="1" applyFill="1" applyBorder="1" applyAlignment="1">
      <alignment horizontal="right" vertical="center"/>
    </xf>
    <xf numFmtId="38" fontId="19" fillId="0" borderId="58" xfId="5" applyFont="1" applyFill="1" applyBorder="1" applyAlignment="1">
      <alignment horizontal="right" vertical="center"/>
    </xf>
    <xf numFmtId="38" fontId="19" fillId="6" borderId="64" xfId="5" applyFont="1" applyFill="1" applyBorder="1" applyAlignment="1">
      <alignment horizontal="right" vertical="center"/>
    </xf>
    <xf numFmtId="38" fontId="19" fillId="6" borderId="65" xfId="5" applyFont="1" applyFill="1" applyBorder="1" applyAlignment="1">
      <alignment horizontal="right" vertical="center"/>
    </xf>
    <xf numFmtId="38" fontId="18" fillId="0" borderId="63" xfId="5" applyFont="1" applyFill="1" applyBorder="1" applyAlignment="1">
      <alignment horizontal="right" vertical="center" wrapText="1"/>
    </xf>
    <xf numFmtId="0" fontId="18" fillId="0" borderId="16" xfId="5" applyNumberFormat="1" applyFont="1" applyFill="1" applyBorder="1" applyAlignment="1">
      <alignment horizontal="center" vertical="center" wrapText="1"/>
    </xf>
    <xf numFmtId="0" fontId="18" fillId="0" borderId="3" xfId="5" applyNumberFormat="1" applyFont="1" applyFill="1" applyBorder="1" applyAlignment="1">
      <alignment horizontal="center" vertical="center" wrapText="1"/>
    </xf>
    <xf numFmtId="0" fontId="18" fillId="0" borderId="11" xfId="5" applyNumberFormat="1" applyFont="1" applyFill="1" applyBorder="1" applyAlignment="1">
      <alignment vertical="center" wrapText="1"/>
    </xf>
    <xf numFmtId="38" fontId="18" fillId="0" borderId="38" xfId="5" applyFont="1" applyFill="1" applyBorder="1" applyAlignment="1">
      <alignment horizontal="right" vertical="center" wrapText="1"/>
    </xf>
    <xf numFmtId="38" fontId="18" fillId="0" borderId="39" xfId="5" applyFont="1" applyFill="1" applyBorder="1" applyAlignment="1">
      <alignment horizontal="right" vertical="center" wrapText="1"/>
    </xf>
    <xf numFmtId="38" fontId="18" fillId="6" borderId="40" xfId="5" applyFont="1" applyFill="1" applyBorder="1" applyAlignment="1">
      <alignment horizontal="right" vertical="center" wrapText="1"/>
    </xf>
    <xf numFmtId="38" fontId="18" fillId="6" borderId="41" xfId="5" applyFont="1" applyFill="1" applyBorder="1" applyAlignment="1">
      <alignment horizontal="right" vertical="center" wrapText="1"/>
    </xf>
    <xf numFmtId="38" fontId="18" fillId="0" borderId="40" xfId="5" applyFont="1" applyFill="1" applyBorder="1" applyAlignment="1">
      <alignment horizontal="right" vertical="center" wrapText="1"/>
    </xf>
    <xf numFmtId="38" fontId="18" fillId="0" borderId="40" xfId="5" applyFont="1" applyFill="1" applyBorder="1" applyAlignment="1">
      <alignment horizontal="right" vertical="center" shrinkToFit="1"/>
    </xf>
    <xf numFmtId="38" fontId="19" fillId="0" borderId="39" xfId="5" applyFont="1" applyFill="1" applyBorder="1" applyAlignment="1">
      <alignment horizontal="right" vertical="center"/>
    </xf>
    <xf numFmtId="38" fontId="19" fillId="6" borderId="40" xfId="5" applyFont="1" applyFill="1" applyBorder="1" applyAlignment="1">
      <alignment horizontal="right" vertical="center"/>
    </xf>
    <xf numFmtId="38" fontId="19" fillId="6" borderId="41" xfId="5" applyFont="1" applyFill="1" applyBorder="1" applyAlignment="1">
      <alignment horizontal="right" vertical="center"/>
    </xf>
    <xf numFmtId="38" fontId="19" fillId="0" borderId="40" xfId="5" applyFont="1" applyFill="1" applyBorder="1" applyAlignment="1">
      <alignment horizontal="right" vertical="center"/>
    </xf>
    <xf numFmtId="38" fontId="19" fillId="0" borderId="38" xfId="5" applyFont="1" applyFill="1" applyBorder="1" applyAlignment="1">
      <alignment horizontal="right" vertical="center"/>
    </xf>
    <xf numFmtId="38" fontId="19" fillId="6" borderId="67" xfId="5" applyFont="1" applyFill="1" applyBorder="1" applyAlignment="1">
      <alignment horizontal="right" vertical="center"/>
    </xf>
    <xf numFmtId="38" fontId="19" fillId="6" borderId="45" xfId="5" applyFont="1" applyFill="1" applyBorder="1" applyAlignment="1">
      <alignment horizontal="right" vertical="center"/>
    </xf>
    <xf numFmtId="38" fontId="18" fillId="0" borderId="66" xfId="5" applyFont="1" applyFill="1" applyBorder="1" applyAlignment="1">
      <alignment horizontal="right" vertical="center" wrapText="1"/>
    </xf>
    <xf numFmtId="0" fontId="18" fillId="0" borderId="68" xfId="5" applyNumberFormat="1" applyFont="1" applyFill="1" applyBorder="1" applyAlignment="1">
      <alignment horizontal="center" vertical="center" wrapText="1"/>
    </xf>
    <xf numFmtId="0" fontId="18" fillId="0" borderId="69" xfId="5" applyNumberFormat="1" applyFont="1" applyFill="1" applyBorder="1" applyAlignment="1">
      <alignment horizontal="center" vertical="center" wrapText="1"/>
    </xf>
    <xf numFmtId="0" fontId="18" fillId="0" borderId="70" xfId="5" applyNumberFormat="1" applyFont="1" applyFill="1" applyBorder="1" applyAlignment="1">
      <alignment vertical="center" wrapText="1"/>
    </xf>
    <xf numFmtId="38" fontId="18" fillId="0" borderId="71" xfId="5" applyFont="1" applyFill="1" applyBorder="1" applyAlignment="1">
      <alignment horizontal="right" vertical="center" wrapText="1"/>
    </xf>
    <xf numFmtId="38" fontId="18" fillId="0" borderId="72" xfId="5" applyFont="1" applyFill="1" applyBorder="1" applyAlignment="1">
      <alignment horizontal="right" vertical="center" wrapText="1"/>
    </xf>
    <xf numFmtId="38" fontId="18" fillId="6" borderId="73" xfId="5" applyFont="1" applyFill="1" applyBorder="1" applyAlignment="1">
      <alignment horizontal="right" vertical="center" wrapText="1"/>
    </xf>
    <xf numFmtId="38" fontId="18" fillId="6" borderId="51" xfId="5" applyFont="1" applyFill="1" applyBorder="1" applyAlignment="1">
      <alignment horizontal="right" vertical="center" wrapText="1"/>
    </xf>
    <xf numFmtId="38" fontId="18" fillId="0" borderId="73" xfId="5" applyFont="1" applyFill="1" applyBorder="1" applyAlignment="1">
      <alignment horizontal="right" vertical="center" wrapText="1"/>
    </xf>
    <xf numFmtId="38" fontId="18" fillId="0" borderId="73" xfId="5" applyFont="1" applyFill="1" applyBorder="1" applyAlignment="1">
      <alignment horizontal="right" vertical="center" shrinkToFit="1"/>
    </xf>
    <xf numFmtId="38" fontId="19" fillId="0" borderId="72" xfId="5" applyFont="1" applyFill="1" applyBorder="1" applyAlignment="1">
      <alignment horizontal="right" vertical="center"/>
    </xf>
    <xf numFmtId="38" fontId="19" fillId="6" borderId="73" xfId="5" applyFont="1" applyFill="1" applyBorder="1" applyAlignment="1">
      <alignment horizontal="right" vertical="center"/>
    </xf>
    <xf numFmtId="38" fontId="19" fillId="6" borderId="51" xfId="5" applyFont="1" applyFill="1" applyBorder="1" applyAlignment="1">
      <alignment horizontal="right" vertical="center"/>
    </xf>
    <xf numFmtId="38" fontId="19" fillId="0" borderId="73" xfId="5" applyFont="1" applyFill="1" applyBorder="1" applyAlignment="1">
      <alignment horizontal="right" vertical="center"/>
    </xf>
    <xf numFmtId="38" fontId="19" fillId="0" borderId="47" xfId="5" applyFont="1" applyFill="1" applyBorder="1" applyAlignment="1">
      <alignment horizontal="right" vertical="center"/>
    </xf>
    <xf numFmtId="38" fontId="19" fillId="0" borderId="48" xfId="5" applyFont="1" applyFill="1" applyBorder="1" applyAlignment="1">
      <alignment horizontal="right" vertical="center"/>
    </xf>
    <xf numFmtId="38" fontId="19" fillId="6" borderId="54" xfId="5" applyFont="1" applyFill="1" applyBorder="1" applyAlignment="1">
      <alignment horizontal="right" vertical="center"/>
    </xf>
    <xf numFmtId="38" fontId="19" fillId="6" borderId="55" xfId="5" applyFont="1" applyFill="1" applyBorder="1" applyAlignment="1">
      <alignment horizontal="right" vertical="center"/>
    </xf>
    <xf numFmtId="38" fontId="18" fillId="0" borderId="75" xfId="5" applyFont="1" applyFill="1" applyBorder="1" applyAlignment="1">
      <alignment horizontal="right" vertical="center" wrapText="1"/>
    </xf>
    <xf numFmtId="0" fontId="25" fillId="7" borderId="78" xfId="4" applyFont="1" applyFill="1" applyBorder="1">
      <alignment vertical="center"/>
    </xf>
    <xf numFmtId="38" fontId="19" fillId="0" borderId="79" xfId="5" applyFont="1" applyFill="1" applyBorder="1" applyAlignment="1">
      <alignment horizontal="right" vertical="center"/>
    </xf>
    <xf numFmtId="38" fontId="19" fillId="0" borderId="80" xfId="5" applyFont="1" applyFill="1" applyBorder="1" applyAlignment="1">
      <alignment horizontal="right" vertical="center"/>
    </xf>
    <xf numFmtId="38" fontId="19" fillId="6" borderId="81" xfId="5" applyFont="1" applyFill="1" applyBorder="1" applyAlignment="1">
      <alignment horizontal="right" vertical="center"/>
    </xf>
    <xf numFmtId="38" fontId="19" fillId="6" borderId="82" xfId="5" applyFont="1" applyFill="1" applyBorder="1" applyAlignment="1">
      <alignment horizontal="right" vertical="center"/>
    </xf>
    <xf numFmtId="38" fontId="19" fillId="0" borderId="81" xfId="5" applyFont="1" applyFill="1" applyBorder="1" applyAlignment="1">
      <alignment horizontal="right" vertical="center"/>
    </xf>
    <xf numFmtId="38" fontId="19" fillId="0" borderId="84" xfId="5" applyFont="1" applyFill="1" applyBorder="1" applyAlignment="1">
      <alignment horizontal="right" vertical="center"/>
    </xf>
    <xf numFmtId="38" fontId="19" fillId="0" borderId="85" xfId="5" applyFont="1" applyFill="1" applyBorder="1" applyAlignment="1">
      <alignment horizontal="right" vertical="center"/>
    </xf>
    <xf numFmtId="38" fontId="19" fillId="0" borderId="86" xfId="5" applyFont="1" applyFill="1" applyBorder="1" applyAlignment="1">
      <alignment horizontal="right" vertical="center"/>
    </xf>
    <xf numFmtId="38" fontId="19" fillId="6" borderId="87" xfId="5" applyFont="1" applyFill="1" applyBorder="1" applyAlignment="1">
      <alignment horizontal="right" vertical="center"/>
    </xf>
    <xf numFmtId="38" fontId="19" fillId="6" borderId="78" xfId="5" applyFont="1" applyFill="1" applyBorder="1" applyAlignment="1">
      <alignment horizontal="right" vertical="center"/>
    </xf>
    <xf numFmtId="38" fontId="0" fillId="0" borderId="0" xfId="5" applyFont="1">
      <alignment vertical="center"/>
    </xf>
    <xf numFmtId="0" fontId="23" fillId="6" borderId="52" xfId="10" applyFont="1" applyFill="1" applyBorder="1" applyAlignment="1">
      <alignment horizontal="center" vertical="center" wrapText="1"/>
    </xf>
    <xf numFmtId="0" fontId="23" fillId="6" borderId="53" xfId="10" applyFont="1" applyFill="1" applyBorder="1" applyAlignment="1">
      <alignment horizontal="center" vertical="center" wrapText="1"/>
    </xf>
    <xf numFmtId="0" fontId="23" fillId="6" borderId="49" xfId="10" applyFont="1" applyFill="1" applyBorder="1" applyAlignment="1">
      <alignment horizontal="center" vertical="center"/>
    </xf>
    <xf numFmtId="0" fontId="24" fillId="6" borderId="53" xfId="4" applyFont="1" applyFill="1" applyBorder="1" applyAlignment="1">
      <alignment horizontal="center" vertical="center"/>
    </xf>
    <xf numFmtId="38" fontId="18" fillId="6" borderId="62" xfId="5" applyFont="1" applyFill="1" applyBorder="1" applyAlignment="1">
      <alignment horizontal="right" vertical="center" shrinkToFit="1"/>
    </xf>
    <xf numFmtId="38" fontId="18" fillId="6" borderId="63" xfId="5" applyFont="1" applyFill="1" applyBorder="1" applyAlignment="1">
      <alignment horizontal="right" vertical="center" shrinkToFit="1"/>
    </xf>
    <xf numFmtId="38" fontId="18" fillId="6" borderId="63" xfId="5" applyFont="1" applyFill="1" applyBorder="1" applyAlignment="1">
      <alignment horizontal="right" vertical="center" wrapText="1"/>
    </xf>
    <xf numFmtId="38" fontId="18" fillId="6" borderId="42" xfId="5" applyFont="1" applyFill="1" applyBorder="1" applyAlignment="1">
      <alignment horizontal="right" vertical="center" shrinkToFit="1"/>
    </xf>
    <xf numFmtId="38" fontId="18" fillId="6" borderId="66" xfId="5" applyFont="1" applyFill="1" applyBorder="1" applyAlignment="1">
      <alignment horizontal="right" vertical="center" shrinkToFit="1"/>
    </xf>
    <xf numFmtId="38" fontId="18" fillId="6" borderId="66" xfId="5" applyFont="1" applyFill="1" applyBorder="1" applyAlignment="1">
      <alignment horizontal="right" vertical="center" wrapText="1"/>
    </xf>
    <xf numFmtId="38" fontId="18" fillId="6" borderId="74" xfId="5" applyFont="1" applyFill="1" applyBorder="1" applyAlignment="1">
      <alignment horizontal="right" vertical="center" shrinkToFit="1"/>
    </xf>
    <xf numFmtId="38" fontId="18" fillId="6" borderId="75" xfId="5" applyFont="1" applyFill="1" applyBorder="1" applyAlignment="1">
      <alignment horizontal="right" vertical="center" shrinkToFit="1"/>
    </xf>
    <xf numFmtId="38" fontId="18" fillId="6" borderId="75" xfId="5" applyFont="1" applyFill="1" applyBorder="1" applyAlignment="1">
      <alignment horizontal="right" vertical="center" wrapText="1"/>
    </xf>
    <xf numFmtId="38" fontId="19" fillId="6" borderId="83" xfId="5" applyFont="1" applyFill="1" applyBorder="1" applyAlignment="1">
      <alignment horizontal="right" vertical="center"/>
    </xf>
    <xf numFmtId="38" fontId="19" fillId="6" borderId="84" xfId="5" applyFont="1" applyFill="1" applyBorder="1" applyAlignment="1">
      <alignment horizontal="right" vertical="center"/>
    </xf>
    <xf numFmtId="0" fontId="16" fillId="0" borderId="0" xfId="8" applyFont="1" applyAlignment="1">
      <alignment vertical="center"/>
    </xf>
    <xf numFmtId="0" fontId="23" fillId="0" borderId="47" xfId="10" applyFont="1" applyFill="1" applyBorder="1" applyAlignment="1">
      <alignment horizontal="center" vertical="center"/>
    </xf>
    <xf numFmtId="0" fontId="24" fillId="0" borderId="50" xfId="4" applyFont="1" applyFill="1" applyBorder="1" applyAlignment="1">
      <alignment horizontal="center" vertical="center"/>
    </xf>
    <xf numFmtId="38" fontId="19" fillId="0" borderId="61" xfId="5" applyFont="1" applyFill="1" applyBorder="1" applyAlignment="1">
      <alignment horizontal="right" vertical="center"/>
    </xf>
    <xf numFmtId="38" fontId="19" fillId="0" borderId="41" xfId="5" applyFont="1" applyFill="1" applyBorder="1" applyAlignment="1">
      <alignment horizontal="right" vertical="center"/>
    </xf>
    <xf numFmtId="38" fontId="19" fillId="0" borderId="71" xfId="5" applyFont="1" applyFill="1" applyBorder="1" applyAlignment="1">
      <alignment horizontal="right" vertical="center"/>
    </xf>
    <xf numFmtId="38" fontId="19" fillId="0" borderId="50" xfId="5" applyFont="1" applyFill="1" applyBorder="1" applyAlignment="1">
      <alignment horizontal="right" vertical="center"/>
    </xf>
    <xf numFmtId="38" fontId="19" fillId="0" borderId="88" xfId="5" applyFont="1" applyFill="1" applyBorder="1" applyAlignment="1">
      <alignment horizontal="right" vertical="center"/>
    </xf>
    <xf numFmtId="177" fontId="10" fillId="8" borderId="3" xfId="6" applyNumberFormat="1" applyFont="1" applyFill="1" applyBorder="1">
      <alignment vertical="center"/>
    </xf>
    <xf numFmtId="38" fontId="10" fillId="8" borderId="3" xfId="6" applyFont="1" applyFill="1" applyBorder="1">
      <alignment vertical="center"/>
    </xf>
    <xf numFmtId="38" fontId="10" fillId="0" borderId="21" xfId="6" applyFont="1" applyBorder="1" applyAlignment="1">
      <alignment horizontal="center" vertical="center"/>
    </xf>
    <xf numFmtId="38" fontId="10" fillId="0" borderId="6" xfId="6" applyFont="1" applyFill="1" applyBorder="1" applyAlignment="1">
      <alignment horizontal="center"/>
    </xf>
    <xf numFmtId="38" fontId="10" fillId="0" borderId="24" xfId="6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19" fillId="7" borderId="76" xfId="4" applyFont="1" applyFill="1" applyBorder="1" applyAlignment="1">
      <alignment horizontal="right" vertical="center"/>
    </xf>
    <xf numFmtId="0" fontId="19" fillId="7" borderId="77" xfId="4" applyFont="1" applyFill="1" applyBorder="1" applyAlignment="1">
      <alignment horizontal="right" vertical="center"/>
    </xf>
    <xf numFmtId="0" fontId="23" fillId="6" borderId="40" xfId="10" applyFont="1" applyFill="1" applyBorder="1" applyAlignment="1">
      <alignment horizontal="center" vertical="center"/>
    </xf>
    <xf numFmtId="0" fontId="23" fillId="6" borderId="41" xfId="10" applyFont="1" applyFill="1" applyBorder="1" applyAlignment="1">
      <alignment horizontal="center" vertical="center"/>
    </xf>
    <xf numFmtId="0" fontId="23" fillId="0" borderId="42" xfId="10" applyFont="1" applyBorder="1" applyAlignment="1">
      <alignment horizontal="center" vertical="center"/>
    </xf>
    <xf numFmtId="0" fontId="23" fillId="0" borderId="39" xfId="10" applyFont="1" applyBorder="1" applyAlignment="1">
      <alignment horizontal="center" vertical="center"/>
    </xf>
    <xf numFmtId="0" fontId="23" fillId="0" borderId="40" xfId="10" applyFont="1" applyBorder="1" applyAlignment="1">
      <alignment horizontal="center" vertical="center"/>
    </xf>
    <xf numFmtId="0" fontId="23" fillId="0" borderId="38" xfId="10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89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 shrinkToFit="1"/>
    </xf>
    <xf numFmtId="0" fontId="21" fillId="0" borderId="32" xfId="4" applyFont="1" applyBorder="1" applyAlignment="1">
      <alignment horizontal="center" vertical="center" shrinkToFit="1"/>
    </xf>
    <xf numFmtId="0" fontId="21" fillId="0" borderId="28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2" fillId="6" borderId="12" xfId="4" applyFont="1" applyFill="1" applyBorder="1" applyAlignment="1">
      <alignment horizontal="center" vertical="center"/>
    </xf>
    <xf numFmtId="0" fontId="22" fillId="6" borderId="45" xfId="4" applyFont="1" applyFill="1" applyBorder="1" applyAlignment="1">
      <alignment horizontal="center" vertical="center"/>
    </xf>
    <xf numFmtId="0" fontId="20" fillId="0" borderId="31" xfId="10" applyFont="1" applyBorder="1" applyAlignment="1">
      <alignment horizontal="center" vertical="center" shrinkToFit="1"/>
    </xf>
    <xf numFmtId="0" fontId="20" fillId="0" borderId="32" xfId="10" applyFont="1" applyBorder="1" applyAlignment="1">
      <alignment horizontal="center" vertical="center" shrinkToFit="1"/>
    </xf>
    <xf numFmtId="0" fontId="20" fillId="0" borderId="31" xfId="10" applyFont="1" applyBorder="1" applyAlignment="1">
      <alignment horizontal="center" vertical="center"/>
    </xf>
    <xf numFmtId="0" fontId="20" fillId="0" borderId="89" xfId="10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0" fontId="20" fillId="0" borderId="28" xfId="10" applyFont="1" applyBorder="1" applyAlignment="1">
      <alignment horizontal="center" vertical="center"/>
    </xf>
    <xf numFmtId="0" fontId="20" fillId="0" borderId="29" xfId="10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18" fillId="0" borderId="36" xfId="8" applyFont="1" applyBorder="1" applyAlignment="1">
      <alignment horizontal="center" vertical="center"/>
    </xf>
    <xf numFmtId="0" fontId="18" fillId="0" borderId="14" xfId="8" applyFont="1" applyBorder="1" applyAlignment="1">
      <alignment horizontal="center" vertical="center"/>
    </xf>
    <xf numFmtId="0" fontId="18" fillId="0" borderId="6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18" fillId="0" borderId="37" xfId="10" applyFont="1" applyBorder="1" applyAlignment="1">
      <alignment horizontal="center" vertical="center"/>
    </xf>
    <xf numFmtId="0" fontId="20" fillId="0" borderId="27" xfId="10" applyFont="1" applyBorder="1" applyAlignment="1">
      <alignment horizontal="center" vertical="center"/>
    </xf>
  </cellXfs>
  <cellStyles count="11">
    <cellStyle name="桁区切り" xfId="1" builtinId="6"/>
    <cellStyle name="桁区切り 2" xfId="5" xr:uid="{B6BC02E0-517E-4C7E-ABCB-B2180E74E5FD}"/>
    <cellStyle name="桁区切り 2 2" xfId="6" xr:uid="{206ABCBD-71B3-4AF6-AE3A-3443E5127BD6}"/>
    <cellStyle name="桁区切り 3" xfId="2" xr:uid="{12B7CD5B-7C2B-42B1-9636-32616D7C102A}"/>
    <cellStyle name="標準" xfId="0" builtinId="0"/>
    <cellStyle name="標準 2" xfId="3" xr:uid="{8A437810-9CD7-456D-A219-BAA4E8B4E10D}"/>
    <cellStyle name="標準 2 2" xfId="7" xr:uid="{A6D41A14-0DF0-48D0-A5E0-61E8D0EB1A9B}"/>
    <cellStyle name="標準 3" xfId="4" xr:uid="{8588AD3B-9076-4B2C-92D9-9E5F8B4BEAAB}"/>
    <cellStyle name="標準 3 2" xfId="9" xr:uid="{5282D5C3-33DC-4D13-A167-08C19C1E9852}"/>
    <cellStyle name="標準_14年度市町村別一人当たり医療費（費用額）" xfId="8" xr:uid="{D9D18343-E22F-47C8-BA92-EFAD8FE1363F}"/>
    <cellStyle name="標準_Sheet1" xfId="10" xr:uid="{5D2AA72E-ACA1-4658-A194-FEC476034A54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66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0550-E6D0-43BB-AAAD-4E38A4264B7B}">
  <sheetPr>
    <pageSetUpPr fitToPage="1"/>
  </sheetPr>
  <dimension ref="A2:BO48"/>
  <sheetViews>
    <sheetView tabSelected="1" view="pageBreakPreview" zoomScale="85" zoomScaleNormal="100" zoomScaleSheetLayoutView="85" workbookViewId="0">
      <selection activeCell="C5" sqref="C5"/>
    </sheetView>
  </sheetViews>
  <sheetFormatPr defaultColWidth="9" defaultRowHeight="13.5" x14ac:dyDescent="0.15"/>
  <cols>
    <col min="1" max="1" width="5.375" style="25" bestFit="1" customWidth="1"/>
    <col min="2" max="2" width="9.125" style="25" bestFit="1" customWidth="1"/>
    <col min="3" max="3" width="11.625" style="25" bestFit="1" customWidth="1"/>
    <col min="4" max="5" width="16" style="25" bestFit="1" customWidth="1"/>
    <col min="6" max="6" width="13.875" style="25" bestFit="1" customWidth="1"/>
    <col min="7" max="7" width="15" style="25" bestFit="1" customWidth="1"/>
    <col min="8" max="8" width="9.875" style="25" bestFit="1" customWidth="1"/>
    <col min="9" max="9" width="5" style="25" customWidth="1"/>
    <col min="10" max="10" width="5.375" style="25" bestFit="1" customWidth="1"/>
    <col min="11" max="11" width="9.125" style="25" bestFit="1" customWidth="1"/>
    <col min="12" max="12" width="11.625" style="25" bestFit="1" customWidth="1"/>
    <col min="13" max="13" width="16" style="25" bestFit="1" customWidth="1"/>
    <col min="14" max="14" width="9.875" style="25" bestFit="1" customWidth="1"/>
    <col min="15" max="15" width="5" style="25" customWidth="1"/>
    <col min="16" max="16" width="5.375" style="25" bestFit="1" customWidth="1"/>
    <col min="17" max="17" width="9.125" style="25" bestFit="1" customWidth="1"/>
    <col min="18" max="18" width="11.625" style="25" bestFit="1" customWidth="1"/>
    <col min="19" max="19" width="16" style="25" bestFit="1" customWidth="1"/>
    <col min="20" max="20" width="9.875" style="25" bestFit="1" customWidth="1"/>
    <col min="21" max="16384" width="9" style="25"/>
  </cols>
  <sheetData>
    <row r="2" spans="1:67" ht="14.25" x14ac:dyDescent="0.15">
      <c r="A2" s="24" t="s">
        <v>191</v>
      </c>
      <c r="B2" s="24"/>
      <c r="C2" s="24"/>
      <c r="D2" s="24"/>
      <c r="E2" s="24"/>
      <c r="F2" s="24"/>
      <c r="G2" s="24"/>
      <c r="H2" s="24"/>
      <c r="I2" s="24"/>
      <c r="J2" s="24" t="s">
        <v>192</v>
      </c>
      <c r="K2" s="24"/>
      <c r="L2" s="24"/>
      <c r="M2" s="24"/>
      <c r="N2" s="24"/>
      <c r="O2" s="24"/>
      <c r="P2" s="24" t="s">
        <v>193</v>
      </c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</row>
    <row r="4" spans="1:67" ht="54.75" thickBot="1" x14ac:dyDescent="0.2">
      <c r="A4" s="26" t="s">
        <v>80</v>
      </c>
      <c r="B4" s="27" t="s">
        <v>81</v>
      </c>
      <c r="C4" s="28" t="s">
        <v>82</v>
      </c>
      <c r="D4" s="29" t="s">
        <v>83</v>
      </c>
      <c r="E4" s="30" t="s">
        <v>84</v>
      </c>
      <c r="F4" s="30" t="s">
        <v>85</v>
      </c>
      <c r="G4" s="31" t="s">
        <v>86</v>
      </c>
      <c r="H4" s="32" t="s">
        <v>87</v>
      </c>
      <c r="J4" s="26" t="s">
        <v>80</v>
      </c>
      <c r="K4" s="27" t="s">
        <v>81</v>
      </c>
      <c r="L4" s="28" t="s">
        <v>82</v>
      </c>
      <c r="M4" s="29" t="s">
        <v>83</v>
      </c>
      <c r="N4" s="32" t="s">
        <v>87</v>
      </c>
      <c r="P4" s="26" t="s">
        <v>80</v>
      </c>
      <c r="Q4" s="27" t="s">
        <v>81</v>
      </c>
      <c r="R4" s="28" t="s">
        <v>82</v>
      </c>
      <c r="S4" s="30" t="s">
        <v>84</v>
      </c>
      <c r="T4" s="32" t="s">
        <v>87</v>
      </c>
    </row>
    <row r="5" spans="1:67" ht="18" customHeight="1" x14ac:dyDescent="0.15">
      <c r="A5" s="33">
        <v>1</v>
      </c>
      <c r="B5" s="34" t="str">
        <f>INDEX(医療費集約!A:A,MATCH(A5,医療費集約!EO:EO,0),1)</f>
        <v>本部町</v>
      </c>
      <c r="C5" s="35">
        <f>INDEX(被保険者数!$O$4:$O$45,MATCH(B5,被保険者数!$A$4:$A$45,0),1)</f>
        <v>1818</v>
      </c>
      <c r="D5" s="36">
        <f>INDEX(医療費集約!EP:EP,MATCH(A5,医療費集約!EO:EO,0),1)</f>
        <v>1333908570</v>
      </c>
      <c r="E5" s="36">
        <f>INDEX(医療費集約!EQ:EQ,MATCH(A5,医療費集約!EO:EO,0),1)</f>
        <v>454481620</v>
      </c>
      <c r="F5" s="36">
        <f>INDEX(医療費集約!ER:ER,MATCH(A5,医療費集約!EO:EO,0),1)</f>
        <v>345644639</v>
      </c>
      <c r="G5" s="37">
        <f>SUM(D5:F5)</f>
        <v>2134034829</v>
      </c>
      <c r="H5" s="38">
        <f>INDEX(医療費集約!EN:EN,MATCH(A5,医療費集約!EO:EO,0),1)</f>
        <v>1173837</v>
      </c>
      <c r="J5" s="33">
        <v>1</v>
      </c>
      <c r="K5" s="34" t="str">
        <f>INDEX(医療費集約!A:A,MATCH(J5,医療費集約!ET:ET,0),1)</f>
        <v>渡名喜村</v>
      </c>
      <c r="L5" s="35">
        <f>INDEX(C:C,MATCH(K5,B:B,0),1)</f>
        <v>84</v>
      </c>
      <c r="M5" s="36">
        <f>INDEX(D:D,MATCH(K5,B:B,0),1)</f>
        <v>62497790</v>
      </c>
      <c r="N5" s="38">
        <f>IF(ROUND(M5/L5,0)=INDEX(医療費集約!ES:ES,MATCH(J5,医療費集約!ET:ET,0),1),ROUND(M5/L5,0),"計算エラー")</f>
        <v>744021</v>
      </c>
      <c r="P5" s="33">
        <v>1</v>
      </c>
      <c r="Q5" s="34" t="str">
        <f>INDEX(医療費集約!A:A,MATCH(P5,医療費集約!EV:EV,0),1)</f>
        <v>粟国村</v>
      </c>
      <c r="R5" s="35">
        <f>INDEX(C:C,MATCH(Q5,B:B,0),1)</f>
        <v>130</v>
      </c>
      <c r="S5" s="36">
        <f>INDEX(E:E,MATCH(Q5,B:B,0),1)</f>
        <v>41325280</v>
      </c>
      <c r="T5" s="38">
        <f>IF(ROUND(S5/R5,0)=INDEX(医療費集約!EU:EU,MATCH(P5,医療費集約!EV:EV,0),1),ROUND(S5/R5,0),"計算エラー")</f>
        <v>317887</v>
      </c>
    </row>
    <row r="6" spans="1:67" ht="18" customHeight="1" x14ac:dyDescent="0.15">
      <c r="A6" s="39">
        <v>2</v>
      </c>
      <c r="B6" s="40" t="str">
        <f>INDEX(医療費集約!A:A,MATCH(A6,医療費集約!EO:EO,0),1)</f>
        <v>粟国村</v>
      </c>
      <c r="C6" s="41">
        <f>INDEX(被保険者数!$O$4:$O$45,MATCH(B6,被保険者数!$A$4:$A$45,0),1)</f>
        <v>130</v>
      </c>
      <c r="D6" s="42">
        <f>INDEX(医療費集約!EP:EP,MATCH(A6,医療費集約!EO:EO,0),1)</f>
        <v>91265490</v>
      </c>
      <c r="E6" s="42">
        <f>INDEX(医療費集約!EQ:EQ,MATCH(A6,医療費集約!EO:EO,0),1)</f>
        <v>41325280</v>
      </c>
      <c r="F6" s="42">
        <f>INDEX(医療費集約!ER:ER,MATCH(A6,医療費集約!EO:EO,0),1)</f>
        <v>11393912</v>
      </c>
      <c r="G6" s="43">
        <f t="shared" ref="G6:G46" si="0">SUM(D6:F6)</f>
        <v>143984682</v>
      </c>
      <c r="H6" s="44">
        <f>INDEX(医療費集約!EN:EN,MATCH(A6,医療費集約!EO:EO,0),1)</f>
        <v>1107574</v>
      </c>
      <c r="J6" s="39">
        <v>2</v>
      </c>
      <c r="K6" s="40" t="str">
        <f>INDEX(医療費集約!A:A,MATCH(J6,医療費集約!ET:ET,0),1)</f>
        <v>本部町</v>
      </c>
      <c r="L6" s="41">
        <f t="shared" ref="L6:L46" si="1">INDEX(C:C,MATCH(K6,B:B,0),1)</f>
        <v>1818</v>
      </c>
      <c r="M6" s="42">
        <f t="shared" ref="M6:M46" si="2">INDEX(D:D,MATCH(K6,B:B,0),1)</f>
        <v>1333908570</v>
      </c>
      <c r="N6" s="44">
        <f>IF(ROUND(M6/L6,0)=INDEX(医療費集約!ES:ES,MATCH(J6,医療費集約!ET:ET,0),1),ROUND(M6/L6,0),"計算エラー")</f>
        <v>733723</v>
      </c>
      <c r="P6" s="39">
        <v>2</v>
      </c>
      <c r="Q6" s="40" t="str">
        <f>INDEX(医療費集約!A:A,MATCH(P6,医療費集約!EV:EV,0),1)</f>
        <v>那覇市</v>
      </c>
      <c r="R6" s="41">
        <f t="shared" ref="R6:R46" si="3">INDEX(C:C,MATCH(Q6,B:B,0),1)</f>
        <v>32993</v>
      </c>
      <c r="S6" s="42">
        <f t="shared" ref="S6:S46" si="4">INDEX(E:E,MATCH(Q6,B:B,0),1)</f>
        <v>9504793190</v>
      </c>
      <c r="T6" s="44">
        <f>IF(ROUND(S6/R6,0)=INDEX(医療費集約!EU:EU,MATCH(P6,医療費集約!EV:EV,0),1),ROUND(S6/R6,0),"計算エラー")</f>
        <v>288085</v>
      </c>
    </row>
    <row r="7" spans="1:67" ht="18" customHeight="1" x14ac:dyDescent="0.15">
      <c r="A7" s="39">
        <v>3</v>
      </c>
      <c r="B7" s="40" t="str">
        <f>INDEX(医療費集約!A:A,MATCH(A7,医療費集約!EO:EO,0),1)</f>
        <v>渡名喜村</v>
      </c>
      <c r="C7" s="41">
        <f>INDEX(被保険者数!$O$4:$O$45,MATCH(B7,被保険者数!$A$4:$A$45,0),1)</f>
        <v>84</v>
      </c>
      <c r="D7" s="42">
        <f>INDEX(医療費集約!EP:EP,MATCH(A7,医療費集約!EO:EO,0),1)</f>
        <v>62497790</v>
      </c>
      <c r="E7" s="42">
        <f>INDEX(医療費集約!EQ:EQ,MATCH(A7,医療費集約!EO:EO,0),1)</f>
        <v>18072150</v>
      </c>
      <c r="F7" s="42">
        <f>INDEX(医療費集約!ER:ER,MATCH(A7,医療費集約!EO:EO,0),1)</f>
        <v>11287876</v>
      </c>
      <c r="G7" s="43">
        <f t="shared" si="0"/>
        <v>91857816</v>
      </c>
      <c r="H7" s="44">
        <f>INDEX(医療費集約!EN:EN,MATCH(A7,医療費集約!EO:EO,0),1)</f>
        <v>1093545</v>
      </c>
      <c r="J7" s="39">
        <v>3</v>
      </c>
      <c r="K7" s="40" t="str">
        <f>INDEX(医療費集約!A:A,MATCH(J7,医療費集約!ET:ET,0),1)</f>
        <v>粟国村</v>
      </c>
      <c r="L7" s="41">
        <f t="shared" si="1"/>
        <v>130</v>
      </c>
      <c r="M7" s="42">
        <f t="shared" si="2"/>
        <v>91265490</v>
      </c>
      <c r="N7" s="44">
        <f>IF(ROUND(M7/L7,0)=INDEX(医療費集約!ES:ES,MATCH(J7,医療費集約!ET:ET,0),1),ROUND(M7/L7,0),"計算エラー")</f>
        <v>702042</v>
      </c>
      <c r="P7" s="39">
        <v>3</v>
      </c>
      <c r="Q7" s="40" t="str">
        <f>INDEX(医療費集約!A:A,MATCH(P7,医療費集約!EV:EV,0),1)</f>
        <v>浦添市</v>
      </c>
      <c r="R7" s="41">
        <f t="shared" si="3"/>
        <v>9958</v>
      </c>
      <c r="S7" s="42">
        <f t="shared" si="4"/>
        <v>2861540700</v>
      </c>
      <c r="T7" s="44">
        <f>IF(ROUND(S7/R7,0)=INDEX(医療費集約!EU:EU,MATCH(P7,医療費集約!EV:EV,0),1),ROUND(S7/R7,0),"計算エラー")</f>
        <v>287361</v>
      </c>
    </row>
    <row r="8" spans="1:67" ht="18" customHeight="1" x14ac:dyDescent="0.15">
      <c r="A8" s="39">
        <v>4</v>
      </c>
      <c r="B8" s="40" t="str">
        <f>INDEX(医療費集約!A:A,MATCH(A8,医療費集約!EO:EO,0),1)</f>
        <v>糸満市</v>
      </c>
      <c r="C8" s="41">
        <f>INDEX(被保険者数!$O$4:$O$45,MATCH(B8,被保険者数!$A$4:$A$45,0),1)</f>
        <v>5530</v>
      </c>
      <c r="D8" s="42">
        <f>INDEX(医療費集約!EP:EP,MATCH(A8,医療費集約!EO:EO,0),1)</f>
        <v>3759392970</v>
      </c>
      <c r="E8" s="42">
        <f>INDEX(医療費集約!EQ:EQ,MATCH(A8,医療費集約!EO:EO,0),1)</f>
        <v>1328542040</v>
      </c>
      <c r="F8" s="42">
        <f>INDEX(医療費集約!ER:ER,MATCH(A8,医療費集約!EO:EO,0),1)</f>
        <v>957937406</v>
      </c>
      <c r="G8" s="43">
        <f t="shared" si="0"/>
        <v>6045872416</v>
      </c>
      <c r="H8" s="44">
        <f>INDEX(医療費集約!EN:EN,MATCH(A8,医療費集約!EO:EO,0),1)</f>
        <v>1093286</v>
      </c>
      <c r="J8" s="39">
        <v>4</v>
      </c>
      <c r="K8" s="40" t="str">
        <f>INDEX(医療費集約!A:A,MATCH(J8,医療費集約!ET:ET,0),1)</f>
        <v>与那国町</v>
      </c>
      <c r="L8" s="41">
        <f t="shared" si="1"/>
        <v>135</v>
      </c>
      <c r="M8" s="42">
        <f t="shared" si="2"/>
        <v>94553320</v>
      </c>
      <c r="N8" s="44">
        <f>IF(ROUND(M8/L8,0)=INDEX(医療費集約!ES:ES,MATCH(J8,医療費集約!ET:ET,0),1),ROUND(M8/L8,0),"計算エラー")</f>
        <v>700395</v>
      </c>
      <c r="P8" s="39">
        <v>4</v>
      </c>
      <c r="Q8" s="40" t="str">
        <f>INDEX(医療費集約!A:A,MATCH(P8,医療費集約!EV:EV,0),1)</f>
        <v>豊見城市</v>
      </c>
      <c r="R8" s="41">
        <f t="shared" si="3"/>
        <v>5309</v>
      </c>
      <c r="S8" s="42">
        <f t="shared" si="4"/>
        <v>1491497330</v>
      </c>
      <c r="T8" s="44">
        <f>IF(ROUND(S8/R8,0)=INDEX(医療費集約!EU:EU,MATCH(P8,医療費集約!EV:EV,0),1),ROUND(S8/R8,0),"計算エラー")</f>
        <v>280938</v>
      </c>
    </row>
    <row r="9" spans="1:67" ht="18" customHeight="1" x14ac:dyDescent="0.15">
      <c r="A9" s="39">
        <v>5</v>
      </c>
      <c r="B9" s="40" t="str">
        <f>INDEX(医療費集約!A:A,MATCH(A9,医療費集約!EO:EO,0),1)</f>
        <v>伊江村</v>
      </c>
      <c r="C9" s="41">
        <f>INDEX(被保険者数!$O$4:$O$45,MATCH(B9,被保険者数!$A$4:$A$45,0),1)</f>
        <v>736</v>
      </c>
      <c r="D9" s="42">
        <f>INDEX(医療費集約!EP:EP,MATCH(A9,医療費集約!EO:EO,0),1)</f>
        <v>472839930</v>
      </c>
      <c r="E9" s="42">
        <f>INDEX(医療費集約!EQ:EQ,MATCH(A9,医療費集約!EO:EO,0),1)</f>
        <v>164964140</v>
      </c>
      <c r="F9" s="42">
        <f>INDEX(医療費集約!ER:ER,MATCH(A9,医療費集約!EO:EO,0),1)</f>
        <v>157890592</v>
      </c>
      <c r="G9" s="43">
        <f t="shared" si="0"/>
        <v>795694662</v>
      </c>
      <c r="H9" s="44">
        <f>INDEX(医療費集約!EN:EN,MATCH(A9,医療費集約!EO:EO,0),1)</f>
        <v>1081107</v>
      </c>
      <c r="J9" s="39">
        <v>5</v>
      </c>
      <c r="K9" s="40" t="str">
        <f>INDEX(医療費集約!A:A,MATCH(J9,医療費集約!ET:ET,0),1)</f>
        <v>糸満市</v>
      </c>
      <c r="L9" s="41">
        <f t="shared" si="1"/>
        <v>5530</v>
      </c>
      <c r="M9" s="42">
        <f t="shared" si="2"/>
        <v>3759392970</v>
      </c>
      <c r="N9" s="44">
        <f>IF(ROUND(M9/L9,0)=INDEX(医療費集約!ES:ES,MATCH(J9,医療費集約!ET:ET,0),1),ROUND(M9/L9,0),"計算エラー")</f>
        <v>679818</v>
      </c>
      <c r="P9" s="39">
        <v>5</v>
      </c>
      <c r="Q9" s="40" t="str">
        <f>INDEX(医療費集約!A:A,MATCH(P9,医療費集約!EV:EV,0),1)</f>
        <v>金武町</v>
      </c>
      <c r="R9" s="41">
        <f t="shared" si="3"/>
        <v>1439</v>
      </c>
      <c r="S9" s="42">
        <f t="shared" si="4"/>
        <v>388520950</v>
      </c>
      <c r="T9" s="44">
        <f>IF(ROUND(S9/R9,0)=INDEX(医療費集約!EU:EU,MATCH(P9,医療費集約!EV:EV,0),1),ROUND(S9/R9,0),"計算エラー")</f>
        <v>269994</v>
      </c>
    </row>
    <row r="10" spans="1:67" ht="18" customHeight="1" x14ac:dyDescent="0.15">
      <c r="A10" s="39">
        <v>6</v>
      </c>
      <c r="B10" s="40" t="str">
        <f>INDEX(医療費集約!A:A,MATCH(A10,医療費集約!EO:EO,0),1)</f>
        <v>名護市</v>
      </c>
      <c r="C10" s="41">
        <f>INDEX(被保険者数!$O$4:$O$45,MATCH(B10,被保険者数!$A$4:$A$45,0),1)</f>
        <v>6054</v>
      </c>
      <c r="D10" s="42">
        <f>INDEX(医療費集約!EP:EP,MATCH(A10,医療費集約!EO:EO,0),1)</f>
        <v>3681975220</v>
      </c>
      <c r="E10" s="42">
        <f>INDEX(医療費集約!EQ:EQ,MATCH(A10,医療費集約!EO:EO,0),1)</f>
        <v>1622609660</v>
      </c>
      <c r="F10" s="42">
        <f>INDEX(医療費集約!ER:ER,MATCH(A10,医療費集約!EO:EO,0),1)</f>
        <v>1192374381</v>
      </c>
      <c r="G10" s="43">
        <f t="shared" si="0"/>
        <v>6496959261</v>
      </c>
      <c r="H10" s="44">
        <f>INDEX(医療費集約!EN:EN,MATCH(A10,医療費集約!EO:EO,0),1)</f>
        <v>1073168</v>
      </c>
      <c r="J10" s="39">
        <v>6</v>
      </c>
      <c r="K10" s="40" t="str">
        <f>INDEX(医療費集約!A:A,MATCH(J10,医療費集約!ET:ET,0),1)</f>
        <v>座間味村</v>
      </c>
      <c r="L10" s="41">
        <f t="shared" si="1"/>
        <v>93</v>
      </c>
      <c r="M10" s="42">
        <f t="shared" si="2"/>
        <v>61346440</v>
      </c>
      <c r="N10" s="44">
        <f>IF(ROUND(M10/L10,0)=INDEX(医療費集約!ES:ES,MATCH(J10,医療費集約!ET:ET,0),1),ROUND(M10/L10,0),"計算エラー")</f>
        <v>659639</v>
      </c>
      <c r="P10" s="39">
        <v>6</v>
      </c>
      <c r="Q10" s="40" t="str">
        <f>INDEX(医療費集約!A:A,MATCH(P10,医療費集約!EV:EV,0),1)</f>
        <v>宮古島市</v>
      </c>
      <c r="R10" s="41">
        <f t="shared" si="3"/>
        <v>6543</v>
      </c>
      <c r="S10" s="42">
        <f t="shared" si="4"/>
        <v>1757270510</v>
      </c>
      <c r="T10" s="44">
        <f>IF(ROUND(S10/R10,0)=INDEX(医療費集約!EU:EU,MATCH(P10,医療費集約!EV:EV,0),1),ROUND(S10/R10,0),"計算エラー")</f>
        <v>268573</v>
      </c>
    </row>
    <row r="11" spans="1:67" ht="18" customHeight="1" x14ac:dyDescent="0.15">
      <c r="A11" s="39">
        <v>7</v>
      </c>
      <c r="B11" s="40" t="str">
        <f>INDEX(医療費集約!A:A,MATCH(A11,医療費集約!EO:EO,0),1)</f>
        <v>那覇市</v>
      </c>
      <c r="C11" s="41">
        <f>INDEX(被保険者数!$O$4:$O$45,MATCH(B11,被保険者数!$A$4:$A$45,0),1)</f>
        <v>32993</v>
      </c>
      <c r="D11" s="42">
        <f>INDEX(医療費集約!EP:EP,MATCH(A11,医療費集約!EO:EO,0),1)</f>
        <v>19212016720</v>
      </c>
      <c r="E11" s="42">
        <f>INDEX(医療費集約!EQ:EQ,MATCH(A11,医療費集約!EO:EO,0),1)</f>
        <v>9504793190</v>
      </c>
      <c r="F11" s="42">
        <f>INDEX(医療費集約!ER:ER,MATCH(A11,医療費集約!EO:EO,0),1)</f>
        <v>6473397374</v>
      </c>
      <c r="G11" s="43">
        <f t="shared" si="0"/>
        <v>35190207284</v>
      </c>
      <c r="H11" s="44">
        <f>INDEX(医療費集約!EN:EN,MATCH(A11,医療費集約!EO:EO,0),1)</f>
        <v>1066596</v>
      </c>
      <c r="J11" s="39">
        <v>7</v>
      </c>
      <c r="K11" s="40" t="str">
        <f>INDEX(医療費集約!A:A,MATCH(J11,医療費集約!ET:ET,0),1)</f>
        <v>伊江村</v>
      </c>
      <c r="L11" s="41">
        <f t="shared" si="1"/>
        <v>736</v>
      </c>
      <c r="M11" s="42">
        <f t="shared" si="2"/>
        <v>472839930</v>
      </c>
      <c r="N11" s="44">
        <f>IF(ROUND(M11/L11,0)=INDEX(医療費集約!ES:ES,MATCH(J11,医療費集約!ET:ET,0),1),ROUND(M11/L11,0),"計算エラー")</f>
        <v>642446</v>
      </c>
      <c r="P11" s="39">
        <v>7</v>
      </c>
      <c r="Q11" s="40" t="str">
        <f>INDEX(医療費集約!A:A,MATCH(P11,医療費集約!EV:EV,0),1)</f>
        <v>宜野湾市</v>
      </c>
      <c r="R11" s="41">
        <f t="shared" si="3"/>
        <v>8641</v>
      </c>
      <c r="S11" s="42">
        <f t="shared" si="4"/>
        <v>2317853460</v>
      </c>
      <c r="T11" s="44">
        <f>IF(ROUND(S11/R11,0)=INDEX(医療費集約!EU:EU,MATCH(P11,医療費集約!EV:EV,0),1),ROUND(S11/R11,0),"計算エラー")</f>
        <v>268239</v>
      </c>
    </row>
    <row r="12" spans="1:67" ht="18" customHeight="1" x14ac:dyDescent="0.15">
      <c r="A12" s="39">
        <v>8</v>
      </c>
      <c r="B12" s="40" t="str">
        <f>INDEX(医療費集約!A:A,MATCH(A12,医療費集約!EO:EO,0),1)</f>
        <v>浦添市</v>
      </c>
      <c r="C12" s="41">
        <f>INDEX(被保険者数!$O$4:$O$45,MATCH(B12,被保険者数!$A$4:$A$45,0),1)</f>
        <v>9958</v>
      </c>
      <c r="D12" s="42">
        <f>INDEX(医療費集約!EP:EP,MATCH(A12,医療費集約!EO:EO,0),1)</f>
        <v>5648364890</v>
      </c>
      <c r="E12" s="42">
        <f>INDEX(医療費集約!EQ:EQ,MATCH(A12,医療費集約!EO:EO,0),1)</f>
        <v>2861540700</v>
      </c>
      <c r="F12" s="42">
        <f>INDEX(医療費集約!ER:ER,MATCH(A12,医療費集約!EO:EO,0),1)</f>
        <v>1944633874</v>
      </c>
      <c r="G12" s="43">
        <f t="shared" si="0"/>
        <v>10454539464</v>
      </c>
      <c r="H12" s="44">
        <f>INDEX(医療費集約!EN:EN,MATCH(A12,医療費集約!EO:EO,0),1)</f>
        <v>1049863</v>
      </c>
      <c r="J12" s="39">
        <v>8</v>
      </c>
      <c r="K12" s="40" t="str">
        <f>INDEX(医療費集約!A:A,MATCH(J12,医療費集約!ET:ET,0),1)</f>
        <v>名護市</v>
      </c>
      <c r="L12" s="41">
        <f t="shared" si="1"/>
        <v>6054</v>
      </c>
      <c r="M12" s="42">
        <f t="shared" si="2"/>
        <v>3681975220</v>
      </c>
      <c r="N12" s="44">
        <f>IF(ROUND(M12/L12,0)=INDEX(医療費集約!ES:ES,MATCH(J12,医療費集約!ET:ET,0),1),ROUND(M12/L12,0),"計算エラー")</f>
        <v>608189</v>
      </c>
      <c r="P12" s="39">
        <v>8</v>
      </c>
      <c r="Q12" s="40" t="str">
        <f>INDEX(医療費集約!A:A,MATCH(P12,医療費集約!EV:EV,0),1)</f>
        <v>名護市</v>
      </c>
      <c r="R12" s="41">
        <f t="shared" si="3"/>
        <v>6054</v>
      </c>
      <c r="S12" s="42">
        <f t="shared" si="4"/>
        <v>1622609660</v>
      </c>
      <c r="T12" s="44">
        <f>IF(ROUND(S12/R12,0)=INDEX(医療費集約!EU:EU,MATCH(P12,医療費集約!EV:EV,0),1),ROUND(S12/R12,0),"計算エラー")</f>
        <v>268023</v>
      </c>
    </row>
    <row r="13" spans="1:67" ht="18" customHeight="1" x14ac:dyDescent="0.15">
      <c r="A13" s="39">
        <v>9</v>
      </c>
      <c r="B13" s="40" t="str">
        <f>INDEX(医療費集約!A:A,MATCH(A13,医療費集約!EO:EO,0),1)</f>
        <v>豊見城市</v>
      </c>
      <c r="C13" s="41">
        <f>INDEX(被保険者数!$O$4:$O$45,MATCH(B13,被保険者数!$A$4:$A$45,0),1)</f>
        <v>5309</v>
      </c>
      <c r="D13" s="42">
        <f>INDEX(医療費集約!EP:EP,MATCH(A13,医療費集約!EO:EO,0),1)</f>
        <v>3051554360</v>
      </c>
      <c r="E13" s="42">
        <f>INDEX(医療費集約!EQ:EQ,MATCH(A13,医療費集約!EO:EO,0),1)</f>
        <v>1491497330</v>
      </c>
      <c r="F13" s="42">
        <f>INDEX(医療費集約!ER:ER,MATCH(A13,医療費集約!EO:EO,0),1)</f>
        <v>954078389</v>
      </c>
      <c r="G13" s="43">
        <f t="shared" si="0"/>
        <v>5497130079</v>
      </c>
      <c r="H13" s="44">
        <f>INDEX(医療費集約!EN:EN,MATCH(A13,医療費集約!EO:EO,0),1)</f>
        <v>1035436</v>
      </c>
      <c r="J13" s="39">
        <v>9</v>
      </c>
      <c r="K13" s="40" t="str">
        <f>INDEX(医療費集約!A:A,MATCH(J13,医療費集約!ET:ET,0),1)</f>
        <v>伊是名村</v>
      </c>
      <c r="L13" s="41">
        <f t="shared" si="1"/>
        <v>197</v>
      </c>
      <c r="M13" s="42">
        <f t="shared" si="2"/>
        <v>118051410</v>
      </c>
      <c r="N13" s="44">
        <f>IF(ROUND(M13/L13,0)=INDEX(医療費集約!ES:ES,MATCH(J13,医療費集約!ET:ET,0),1),ROUND(M13/L13,0),"計算エラー")</f>
        <v>599246</v>
      </c>
      <c r="P13" s="39">
        <v>9</v>
      </c>
      <c r="Q13" s="40" t="str">
        <f>INDEX(医療費集約!A:A,MATCH(P13,医療費集約!EV:EV,0),1)</f>
        <v>宜野座村</v>
      </c>
      <c r="R13" s="41">
        <f t="shared" si="3"/>
        <v>664</v>
      </c>
      <c r="S13" s="42">
        <f t="shared" si="4"/>
        <v>176796560</v>
      </c>
      <c r="T13" s="44">
        <f>IF(ROUND(S13/R13,0)=INDEX(医療費集約!EU:EU,MATCH(P13,医療費集約!EV:EV,0),1),ROUND(S13/R13,0),"計算エラー")</f>
        <v>266260</v>
      </c>
    </row>
    <row r="14" spans="1:67" ht="18" customHeight="1" x14ac:dyDescent="0.15">
      <c r="A14" s="39">
        <v>10</v>
      </c>
      <c r="B14" s="40" t="str">
        <f>INDEX(医療費集約!A:A,MATCH(A14,医療費集約!EO:EO,0),1)</f>
        <v>宜野湾市</v>
      </c>
      <c r="C14" s="41">
        <f>INDEX(被保険者数!$O$4:$O$45,MATCH(B14,被保険者数!$A$4:$A$45,0),1)</f>
        <v>8641</v>
      </c>
      <c r="D14" s="42">
        <f>INDEX(医療費集約!EP:EP,MATCH(A14,医療費集約!EO:EO,0),1)</f>
        <v>5104689700</v>
      </c>
      <c r="E14" s="42">
        <f>INDEX(医療費集約!EQ:EQ,MATCH(A14,医療費集約!EO:EO,0),1)</f>
        <v>2317853460</v>
      </c>
      <c r="F14" s="42">
        <f>INDEX(医療費集約!ER:ER,MATCH(A14,医療費集約!EO:EO,0),1)</f>
        <v>1499047002</v>
      </c>
      <c r="G14" s="43">
        <f t="shared" si="0"/>
        <v>8921590162</v>
      </c>
      <c r="H14" s="44">
        <f>INDEX(医療費集約!EN:EN,MATCH(A14,医療費集約!EO:EO,0),1)</f>
        <v>1032472</v>
      </c>
      <c r="J14" s="39">
        <v>10</v>
      </c>
      <c r="K14" s="40" t="str">
        <f>INDEX(医療費集約!A:A,MATCH(J14,医療費集約!ET:ET,0),1)</f>
        <v>大宜味村</v>
      </c>
      <c r="L14" s="41">
        <f t="shared" si="1"/>
        <v>549</v>
      </c>
      <c r="M14" s="42">
        <f t="shared" si="2"/>
        <v>328019170</v>
      </c>
      <c r="N14" s="44">
        <f>IF(ROUND(M14/L14,0)=INDEX(医療費集約!ES:ES,MATCH(J14,医療費集約!ET:ET,0),1),ROUND(M14/L14,0),"計算エラー")</f>
        <v>597485</v>
      </c>
      <c r="P14" s="39">
        <v>10</v>
      </c>
      <c r="Q14" s="40" t="str">
        <f>INDEX(医療費集約!A:A,MATCH(P14,医療費集約!EV:EV,0),1)</f>
        <v>南風原町</v>
      </c>
      <c r="R14" s="41">
        <f t="shared" si="3"/>
        <v>3222</v>
      </c>
      <c r="S14" s="42">
        <f t="shared" si="4"/>
        <v>848489460</v>
      </c>
      <c r="T14" s="44">
        <f>IF(ROUND(S14/R14,0)=INDEX(医療費集約!EU:EU,MATCH(P14,医療費集約!EV:EV,0),1),ROUND(S14/R14,0),"計算エラー")</f>
        <v>263342</v>
      </c>
    </row>
    <row r="15" spans="1:67" ht="18" customHeight="1" x14ac:dyDescent="0.15">
      <c r="A15" s="39">
        <v>11</v>
      </c>
      <c r="B15" s="40" t="str">
        <f>INDEX(医療費集約!A:A,MATCH(A15,医療費集約!EO:EO,0),1)</f>
        <v>南風原町</v>
      </c>
      <c r="C15" s="41">
        <f>INDEX(被保険者数!$O$4:$O$45,MATCH(B15,被保険者数!$A$4:$A$45,0),1)</f>
        <v>3222</v>
      </c>
      <c r="D15" s="42">
        <f>INDEX(医療費集約!EP:EP,MATCH(A15,医療費集約!EO:EO,0),1)</f>
        <v>1882145980</v>
      </c>
      <c r="E15" s="42">
        <f>INDEX(医療費集約!EQ:EQ,MATCH(A15,医療費集約!EO:EO,0),1)</f>
        <v>848489460</v>
      </c>
      <c r="F15" s="42">
        <f>INDEX(医療費集約!ER:ER,MATCH(A15,医療費集約!EO:EO,0),1)</f>
        <v>552823735</v>
      </c>
      <c r="G15" s="43">
        <f t="shared" si="0"/>
        <v>3283459175</v>
      </c>
      <c r="H15" s="44">
        <f>INDEX(医療費集約!EN:EN,MATCH(A15,医療費集約!EO:EO,0),1)</f>
        <v>1019075</v>
      </c>
      <c r="J15" s="39">
        <v>11</v>
      </c>
      <c r="K15" s="40" t="str">
        <f>INDEX(医療費集約!A:A,MATCH(J15,医療費集約!ET:ET,0),1)</f>
        <v>今帰仁村</v>
      </c>
      <c r="L15" s="41">
        <f t="shared" si="1"/>
        <v>1379</v>
      </c>
      <c r="M15" s="42">
        <f t="shared" si="2"/>
        <v>823620960</v>
      </c>
      <c r="N15" s="44">
        <f>IF(ROUND(M15/L15,0)=INDEX(医療費集約!ES:ES,MATCH(J15,医療費集約!ET:ET,0),1),ROUND(M15/L15,0),"計算エラー")</f>
        <v>597260</v>
      </c>
      <c r="P15" s="39">
        <v>11</v>
      </c>
      <c r="Q15" s="40" t="str">
        <f>INDEX(医療費集約!A:A,MATCH(P15,医療費集約!EV:EV,0),1)</f>
        <v>石垣市</v>
      </c>
      <c r="R15" s="41">
        <f t="shared" si="3"/>
        <v>4512</v>
      </c>
      <c r="S15" s="42">
        <f t="shared" si="4"/>
        <v>1187557890</v>
      </c>
      <c r="T15" s="44">
        <f>IF(ROUND(S15/R15,0)=INDEX(医療費集約!EU:EU,MATCH(P15,医療費集約!EV:EV,0),1),ROUND(S15/R15,0),"計算エラー")</f>
        <v>263200</v>
      </c>
    </row>
    <row r="16" spans="1:67" ht="18" customHeight="1" x14ac:dyDescent="0.15">
      <c r="A16" s="39">
        <v>12</v>
      </c>
      <c r="B16" s="40" t="str">
        <f>INDEX(医療費集約!A:A,MATCH(A16,医療費集約!EO:EO,0),1)</f>
        <v>与那国町</v>
      </c>
      <c r="C16" s="41">
        <f>INDEX(被保険者数!$O$4:$O$45,MATCH(B16,被保険者数!$A$4:$A$45,0),1)</f>
        <v>135</v>
      </c>
      <c r="D16" s="42">
        <f>INDEX(医療費集約!EP:EP,MATCH(A16,医療費集約!EO:EO,0),1)</f>
        <v>94553320</v>
      </c>
      <c r="E16" s="42">
        <f>INDEX(医療費集約!EQ:EQ,MATCH(A16,医療費集約!EO:EO,0),1)</f>
        <v>26546420</v>
      </c>
      <c r="F16" s="42">
        <f>INDEX(医療費集約!ER:ER,MATCH(A16,医療費集約!EO:EO,0),1)</f>
        <v>15593870</v>
      </c>
      <c r="G16" s="43">
        <f t="shared" si="0"/>
        <v>136693610</v>
      </c>
      <c r="H16" s="44">
        <f>INDEX(医療費集約!EN:EN,MATCH(A16,医療費集約!EO:EO,0),1)</f>
        <v>1012545</v>
      </c>
      <c r="J16" s="39">
        <v>12</v>
      </c>
      <c r="K16" s="40" t="str">
        <f>INDEX(医療費集約!A:A,MATCH(J16,医療費集約!ET:ET,0),1)</f>
        <v>国頭村</v>
      </c>
      <c r="L16" s="41">
        <f t="shared" si="1"/>
        <v>762</v>
      </c>
      <c r="M16" s="42">
        <f t="shared" si="2"/>
        <v>453050470</v>
      </c>
      <c r="N16" s="44">
        <f>IF(ROUND(M16/L16,0)=INDEX(医療費集約!ES:ES,MATCH(J16,医療費集約!ET:ET,0),1),ROUND(M16/L16,0),"計算エラー")</f>
        <v>594554</v>
      </c>
      <c r="P16" s="39">
        <v>12</v>
      </c>
      <c r="Q16" s="40" t="str">
        <f>INDEX(医療費集約!A:A,MATCH(P16,医療費集約!EV:EV,0),1)</f>
        <v>沖縄県</v>
      </c>
      <c r="R16" s="41">
        <f t="shared" si="3"/>
        <v>144359</v>
      </c>
      <c r="S16" s="42">
        <f t="shared" si="4"/>
        <v>37847662590</v>
      </c>
      <c r="T16" s="44">
        <f>IF(ROUND(S16/R16,0)=INDEX(医療費集約!EU:EU,MATCH(P16,医療費集約!EV:EV,0),1),ROUND(S16/R16,0),"計算エラー")</f>
        <v>262177</v>
      </c>
    </row>
    <row r="17" spans="1:20" ht="18" customHeight="1" x14ac:dyDescent="0.15">
      <c r="A17" s="39">
        <v>13</v>
      </c>
      <c r="B17" s="40" t="str">
        <f>INDEX(医療費集約!A:A,MATCH(A17,医療費集約!EO:EO,0),1)</f>
        <v>与那原町</v>
      </c>
      <c r="C17" s="41">
        <f>INDEX(被保険者数!$O$4:$O$45,MATCH(B17,被保険者数!$A$4:$A$45,0),1)</f>
        <v>1724</v>
      </c>
      <c r="D17" s="42">
        <f>INDEX(医療費集約!EP:EP,MATCH(A17,医療費集約!EO:EO,0),1)</f>
        <v>991147780</v>
      </c>
      <c r="E17" s="42">
        <f>INDEX(医療費集約!EQ:EQ,MATCH(A17,医療費集約!EO:EO,0),1)</f>
        <v>444098810</v>
      </c>
      <c r="F17" s="42">
        <f>INDEX(医療費集約!ER:ER,MATCH(A17,医療費集約!EO:EO,0),1)</f>
        <v>305356709</v>
      </c>
      <c r="G17" s="43">
        <f t="shared" si="0"/>
        <v>1740603299</v>
      </c>
      <c r="H17" s="44">
        <f>INDEX(医療費集約!EN:EN,MATCH(A17,医療費集約!EO:EO,0),1)</f>
        <v>1009631</v>
      </c>
      <c r="J17" s="39">
        <v>13</v>
      </c>
      <c r="K17" s="40" t="str">
        <f>INDEX(医療費集約!A:A,MATCH(J17,医療費集約!ET:ET,0),1)</f>
        <v>宜野湾市</v>
      </c>
      <c r="L17" s="41">
        <f t="shared" si="1"/>
        <v>8641</v>
      </c>
      <c r="M17" s="42">
        <f t="shared" si="2"/>
        <v>5104689700</v>
      </c>
      <c r="N17" s="44">
        <f>IF(ROUND(M17/L17,0)=INDEX(医療費集約!ES:ES,MATCH(J17,医療費集約!ET:ET,0),1),ROUND(M17/L17,0),"計算エラー")</f>
        <v>590752</v>
      </c>
      <c r="P17" s="39">
        <v>13</v>
      </c>
      <c r="Q17" s="40" t="str">
        <f>INDEX(医療費集約!A:A,MATCH(P17,医療費集約!EV:EV,0),1)</f>
        <v>与那原町</v>
      </c>
      <c r="R17" s="41">
        <f t="shared" si="3"/>
        <v>1724</v>
      </c>
      <c r="S17" s="42">
        <f t="shared" si="4"/>
        <v>444098810</v>
      </c>
      <c r="T17" s="44">
        <f>IF(ROUND(S17/R17,0)=INDEX(医療費集約!EU:EU,MATCH(P17,医療費集約!EV:EV,0),1),ROUND(S17/R17,0),"計算エラー")</f>
        <v>257598</v>
      </c>
    </row>
    <row r="18" spans="1:20" ht="18" customHeight="1" x14ac:dyDescent="0.15">
      <c r="A18" s="39">
        <v>14</v>
      </c>
      <c r="B18" s="40" t="str">
        <f>INDEX(医療費集約!A:A,MATCH(A18,医療費集約!EO:EO,0),1)</f>
        <v>沖縄県</v>
      </c>
      <c r="C18" s="41">
        <f>INDEX(被保険者数!$O$4:$O$45,MATCH(B18,被保険者数!$A$4:$A$45,0),1)</f>
        <v>144359</v>
      </c>
      <c r="D18" s="42">
        <f>INDEX(医療費集約!EP:EP,MATCH(A18,医療費集約!EO:EO,0),1)</f>
        <v>81388819100</v>
      </c>
      <c r="E18" s="42">
        <f>INDEX(医療費集約!EQ:EQ,MATCH(A18,医療費集約!EO:EO,0),1)</f>
        <v>37847662590</v>
      </c>
      <c r="F18" s="42">
        <f>INDEX(医療費集約!ER:ER,MATCH(A18,医療費集約!EO:EO,0),1)</f>
        <v>25577834195</v>
      </c>
      <c r="G18" s="43">
        <f t="shared" si="0"/>
        <v>144814315885</v>
      </c>
      <c r="H18" s="44">
        <f>INDEX(医療費集約!EN:EN,MATCH(A18,医療費集約!EO:EO,0),1)</f>
        <v>1003154</v>
      </c>
      <c r="J18" s="39">
        <v>14</v>
      </c>
      <c r="K18" s="40" t="str">
        <f>INDEX(医療費集約!A:A,MATCH(J18,医療費集約!ET:ET,0),1)</f>
        <v>南風原町</v>
      </c>
      <c r="L18" s="41">
        <f t="shared" si="1"/>
        <v>3222</v>
      </c>
      <c r="M18" s="42">
        <f t="shared" si="2"/>
        <v>1882145980</v>
      </c>
      <c r="N18" s="44">
        <f>IF(ROUND(M18/L18,0)=INDEX(医療費集約!ES:ES,MATCH(J18,医療費集約!ET:ET,0),1),ROUND(M18/L18,0),"計算エラー")</f>
        <v>584155</v>
      </c>
      <c r="P18" s="39">
        <v>14</v>
      </c>
      <c r="Q18" s="40" t="str">
        <f>INDEX(医療費集約!A:A,MATCH(P18,医療費集約!EV:EV,0),1)</f>
        <v>沖縄市</v>
      </c>
      <c r="R18" s="41">
        <f t="shared" si="3"/>
        <v>12498</v>
      </c>
      <c r="S18" s="42">
        <f t="shared" si="4"/>
        <v>3206566920</v>
      </c>
      <c r="T18" s="44">
        <f>IF(ROUND(S18/R18,0)=INDEX(医療費集約!EU:EU,MATCH(P18,医療費集約!EV:EV,0),1),ROUND(S18/R18,0),"計算エラー")</f>
        <v>256566</v>
      </c>
    </row>
    <row r="19" spans="1:20" ht="18" customHeight="1" x14ac:dyDescent="0.15">
      <c r="A19" s="39">
        <v>15</v>
      </c>
      <c r="B19" s="40" t="str">
        <f>INDEX(医療費集約!A:A,MATCH(A19,医療費集約!EO:EO,0),1)</f>
        <v>沖縄市</v>
      </c>
      <c r="C19" s="41">
        <f>INDEX(被保険者数!$O$4:$O$45,MATCH(B19,被保険者数!$A$4:$A$45,0),1)</f>
        <v>12498</v>
      </c>
      <c r="D19" s="42">
        <f>INDEX(医療費集約!EP:EP,MATCH(A19,医療費集約!EO:EO,0),1)</f>
        <v>7231280820</v>
      </c>
      <c r="E19" s="42">
        <f>INDEX(医療費集約!EQ:EQ,MATCH(A19,医療費集約!EO:EO,0),1)</f>
        <v>3206566920</v>
      </c>
      <c r="F19" s="42">
        <f>INDEX(医療費集約!ER:ER,MATCH(A19,医療費集約!EO:EO,0),1)</f>
        <v>2094453844</v>
      </c>
      <c r="G19" s="43">
        <f t="shared" si="0"/>
        <v>12532301584</v>
      </c>
      <c r="H19" s="44">
        <f>INDEX(医療費集約!EN:EN,MATCH(A19,医療費集約!EO:EO,0),1)</f>
        <v>1002745</v>
      </c>
      <c r="J19" s="39">
        <v>15</v>
      </c>
      <c r="K19" s="40" t="str">
        <f>INDEX(医療費集約!A:A,MATCH(J19,医療費集約!ET:ET,0),1)</f>
        <v>那覇市</v>
      </c>
      <c r="L19" s="41">
        <f t="shared" si="1"/>
        <v>32993</v>
      </c>
      <c r="M19" s="42">
        <f t="shared" si="2"/>
        <v>19212016720</v>
      </c>
      <c r="N19" s="44">
        <f>IF(ROUND(M19/L19,0)=INDEX(医療費集約!ES:ES,MATCH(J19,医療費集約!ET:ET,0),1),ROUND(M19/L19,0),"計算エラー")</f>
        <v>582306</v>
      </c>
      <c r="P19" s="39">
        <v>15</v>
      </c>
      <c r="Q19" s="40" t="str">
        <f>INDEX(医療費集約!A:A,MATCH(P19,医療費集約!EV:EV,0),1)</f>
        <v>東村</v>
      </c>
      <c r="R19" s="41">
        <f t="shared" si="3"/>
        <v>252</v>
      </c>
      <c r="S19" s="42">
        <f t="shared" si="4"/>
        <v>64573330</v>
      </c>
      <c r="T19" s="44">
        <f>IF(ROUND(S19/R19,0)=INDEX(医療費集約!EU:EU,MATCH(P19,医療費集約!EV:EV,0),1),ROUND(S19/R19,0),"計算エラー")</f>
        <v>256243</v>
      </c>
    </row>
    <row r="20" spans="1:20" ht="18" customHeight="1" x14ac:dyDescent="0.15">
      <c r="A20" s="39">
        <v>16</v>
      </c>
      <c r="B20" s="40" t="str">
        <f>INDEX(医療費集約!A:A,MATCH(A20,医療費集約!EO:EO,0),1)</f>
        <v>今帰仁村</v>
      </c>
      <c r="C20" s="41">
        <f>INDEX(被保険者数!$O$4:$O$45,MATCH(B20,被保険者数!$A$4:$A$45,0),1)</f>
        <v>1379</v>
      </c>
      <c r="D20" s="42">
        <f>INDEX(医療費集約!EP:EP,MATCH(A20,医療費集約!EO:EO,0),1)</f>
        <v>823620960</v>
      </c>
      <c r="E20" s="42">
        <f>INDEX(医療費集約!EQ:EQ,MATCH(A20,医療費集約!EO:EO,0),1)</f>
        <v>339435850</v>
      </c>
      <c r="F20" s="42">
        <f>INDEX(医療費集約!ER:ER,MATCH(A20,医療費集約!EO:EO,0),1)</f>
        <v>218708980</v>
      </c>
      <c r="G20" s="43">
        <f t="shared" si="0"/>
        <v>1381765790</v>
      </c>
      <c r="H20" s="44">
        <f>INDEX(医療費集約!EN:EN,MATCH(A20,医療費集約!EO:EO,0),1)</f>
        <v>1002006</v>
      </c>
      <c r="J20" s="39">
        <v>16</v>
      </c>
      <c r="K20" s="40" t="str">
        <f>INDEX(医療費集約!A:A,MATCH(J20,医療費集約!ET:ET,0),1)</f>
        <v>沖縄市</v>
      </c>
      <c r="L20" s="41">
        <f t="shared" si="1"/>
        <v>12498</v>
      </c>
      <c r="M20" s="42">
        <f t="shared" si="2"/>
        <v>7231280820</v>
      </c>
      <c r="N20" s="44">
        <f>IF(ROUND(M20/L20,0)=INDEX(医療費集約!ES:ES,MATCH(J20,医療費集約!ET:ET,0),1),ROUND(M20/L20,0),"計算エラー")</f>
        <v>578595</v>
      </c>
      <c r="P20" s="39">
        <v>16</v>
      </c>
      <c r="Q20" s="40" t="str">
        <f>INDEX(医療費集約!A:A,MATCH(P20,医療費集約!EV:EV,0),1)</f>
        <v>本部町</v>
      </c>
      <c r="R20" s="41">
        <f t="shared" si="3"/>
        <v>1818</v>
      </c>
      <c r="S20" s="42">
        <f t="shared" si="4"/>
        <v>454481620</v>
      </c>
      <c r="T20" s="44">
        <f>IF(ROUND(S20/R20,0)=INDEX(医療費集約!EU:EU,MATCH(P20,医療費集約!EV:EV,0),1),ROUND(S20/R20,0),"計算エラー")</f>
        <v>249990</v>
      </c>
    </row>
    <row r="21" spans="1:20" ht="18" customHeight="1" x14ac:dyDescent="0.15">
      <c r="A21" s="39">
        <v>17</v>
      </c>
      <c r="B21" s="40" t="str">
        <f>INDEX(医療費集約!A:A,MATCH(A21,医療費集約!EO:EO,0),1)</f>
        <v>南城市</v>
      </c>
      <c r="C21" s="41">
        <f>INDEX(被保険者数!$O$4:$O$45,MATCH(B21,被保険者数!$A$4:$A$45,0),1)</f>
        <v>5309</v>
      </c>
      <c r="D21" s="42">
        <f>INDEX(医療費集約!EP:EP,MATCH(A21,医療費集約!EO:EO,0),1)</f>
        <v>3043296620</v>
      </c>
      <c r="E21" s="42">
        <f>INDEX(医療費集約!EQ:EQ,MATCH(A21,医療費集約!EO:EO,0),1)</f>
        <v>1324712700</v>
      </c>
      <c r="F21" s="42">
        <f>INDEX(医療費集約!ER:ER,MATCH(A21,医療費集約!EO:EO,0),1)</f>
        <v>943733934</v>
      </c>
      <c r="G21" s="43">
        <f t="shared" si="0"/>
        <v>5311743254</v>
      </c>
      <c r="H21" s="44">
        <f>INDEX(医療費集約!EN:EN,MATCH(A21,医療費集約!EO:EO,0),1)</f>
        <v>1000517</v>
      </c>
      <c r="J21" s="39">
        <v>17</v>
      </c>
      <c r="K21" s="40" t="str">
        <f>INDEX(医療費集約!A:A,MATCH(J21,医療費集約!ET:ET,0),1)</f>
        <v>与那原町</v>
      </c>
      <c r="L21" s="41">
        <f t="shared" si="1"/>
        <v>1724</v>
      </c>
      <c r="M21" s="42">
        <f t="shared" si="2"/>
        <v>991147780</v>
      </c>
      <c r="N21" s="44">
        <f>IF(ROUND(M21/L21,0)=INDEX(医療費集約!ES:ES,MATCH(J21,医療費集約!ET:ET,0),1),ROUND(M21/L21,0),"計算エラー")</f>
        <v>574912</v>
      </c>
      <c r="P21" s="39">
        <v>17</v>
      </c>
      <c r="Q21" s="40" t="str">
        <f>INDEX(医療費集約!A:A,MATCH(P21,医療費集約!EV:EV,0),1)</f>
        <v>南城市</v>
      </c>
      <c r="R21" s="41">
        <f t="shared" si="3"/>
        <v>5309</v>
      </c>
      <c r="S21" s="42">
        <f t="shared" si="4"/>
        <v>1324712700</v>
      </c>
      <c r="T21" s="44">
        <f>IF(ROUND(S21/R21,0)=INDEX(医療費集約!EU:EU,MATCH(P21,医療費集約!EV:EV,0),1),ROUND(S21/R21,0),"計算エラー")</f>
        <v>249522</v>
      </c>
    </row>
    <row r="22" spans="1:20" ht="18" customHeight="1" x14ac:dyDescent="0.15">
      <c r="A22" s="39">
        <v>18</v>
      </c>
      <c r="B22" s="40" t="str">
        <f>INDEX(医療費集約!A:A,MATCH(A22,医療費集約!EO:EO,0),1)</f>
        <v>大宜味村</v>
      </c>
      <c r="C22" s="41">
        <f>INDEX(被保険者数!$O$4:$O$45,MATCH(B22,被保険者数!$A$4:$A$45,0),1)</f>
        <v>549</v>
      </c>
      <c r="D22" s="42">
        <f>INDEX(医療費集約!EP:EP,MATCH(A22,医療費集約!EO:EO,0),1)</f>
        <v>328019170</v>
      </c>
      <c r="E22" s="42">
        <f>INDEX(医療費集約!EQ:EQ,MATCH(A22,医療費集約!EO:EO,0),1)</f>
        <v>107672210</v>
      </c>
      <c r="F22" s="42">
        <f>INDEX(医療費集約!ER:ER,MATCH(A22,医療費集約!EO:EO,0),1)</f>
        <v>104588446</v>
      </c>
      <c r="G22" s="43">
        <f t="shared" si="0"/>
        <v>540279826</v>
      </c>
      <c r="H22" s="44">
        <f>INDEX(医療費集約!EN:EN,MATCH(A22,医療費集約!EO:EO,0),1)</f>
        <v>984116</v>
      </c>
      <c r="J22" s="39">
        <v>18</v>
      </c>
      <c r="K22" s="40" t="str">
        <f>INDEX(医療費集約!A:A,MATCH(J22,医療費集約!ET:ET,0),1)</f>
        <v>豊見城市</v>
      </c>
      <c r="L22" s="41">
        <f t="shared" si="1"/>
        <v>5309</v>
      </c>
      <c r="M22" s="42">
        <f t="shared" si="2"/>
        <v>3051554360</v>
      </c>
      <c r="N22" s="44">
        <f>IF(ROUND(M22/L22,0)=INDEX(医療費集約!ES:ES,MATCH(J22,医療費集約!ET:ET,0),1),ROUND(M22/L22,0),"計算エラー")</f>
        <v>574789</v>
      </c>
      <c r="P22" s="39">
        <v>18</v>
      </c>
      <c r="Q22" s="40" t="str">
        <f>INDEX(医療費集約!A:A,MATCH(P22,医療費集約!EV:EV,0),1)</f>
        <v>今帰仁村</v>
      </c>
      <c r="R22" s="41">
        <f t="shared" si="3"/>
        <v>1379</v>
      </c>
      <c r="S22" s="42">
        <f t="shared" si="4"/>
        <v>339435850</v>
      </c>
      <c r="T22" s="44">
        <f>IF(ROUND(S22/R22,0)=INDEX(医療費集約!EU:EU,MATCH(P22,医療費集約!EV:EV,0),1),ROUND(S22/R22,0),"計算エラー")</f>
        <v>246146</v>
      </c>
    </row>
    <row r="23" spans="1:20" ht="18" customHeight="1" x14ac:dyDescent="0.15">
      <c r="A23" s="39">
        <v>19</v>
      </c>
      <c r="B23" s="40" t="str">
        <f>INDEX(医療費集約!A:A,MATCH(A23,医療費集約!EO:EO,0),1)</f>
        <v>恩納村</v>
      </c>
      <c r="C23" s="41">
        <f>INDEX(被保険者数!$O$4:$O$45,MATCH(B23,被保険者数!$A$4:$A$45,0),1)</f>
        <v>1232</v>
      </c>
      <c r="D23" s="42">
        <f>INDEX(医療費集約!EP:EP,MATCH(A23,医療費集約!EO:EO,0),1)</f>
        <v>688087630</v>
      </c>
      <c r="E23" s="42">
        <f>INDEX(医療費集約!EQ:EQ,MATCH(A23,医療費集約!EO:EO,0),1)</f>
        <v>295173060</v>
      </c>
      <c r="F23" s="42">
        <f>INDEX(医療費集約!ER:ER,MATCH(A23,医療費集約!EO:EO,0),1)</f>
        <v>227797118</v>
      </c>
      <c r="G23" s="43">
        <f t="shared" si="0"/>
        <v>1211057808</v>
      </c>
      <c r="H23" s="44">
        <f>INDEX(医療費集約!EN:EN,MATCH(A23,医療費集約!EO:EO,0),1)</f>
        <v>983001</v>
      </c>
      <c r="J23" s="39">
        <v>19</v>
      </c>
      <c r="K23" s="40" t="str">
        <f>INDEX(医療費集約!A:A,MATCH(J23,医療費集約!ET:ET,0),1)</f>
        <v>南城市</v>
      </c>
      <c r="L23" s="41">
        <f t="shared" si="1"/>
        <v>5309</v>
      </c>
      <c r="M23" s="42">
        <f t="shared" si="2"/>
        <v>3043296620</v>
      </c>
      <c r="N23" s="44">
        <f>IF(ROUND(M23/L23,0)=INDEX(医療費集約!ES:ES,MATCH(J23,医療費集約!ET:ET,0),1),ROUND(M23/L23,0),"計算エラー")</f>
        <v>573233</v>
      </c>
      <c r="P23" s="39">
        <v>19</v>
      </c>
      <c r="Q23" s="40" t="str">
        <f>INDEX(医療費集約!A:A,MATCH(P23,医療費集約!EV:EV,0),1)</f>
        <v>うるま市</v>
      </c>
      <c r="R23" s="41">
        <f t="shared" si="3"/>
        <v>12072</v>
      </c>
      <c r="S23" s="42">
        <f t="shared" si="4"/>
        <v>2921289940</v>
      </c>
      <c r="T23" s="44">
        <f>IF(ROUND(S23/R23,0)=INDEX(医療費集約!EU:EU,MATCH(P23,医療費集約!EV:EV,0),1),ROUND(S23/R23,0),"計算エラー")</f>
        <v>241989</v>
      </c>
    </row>
    <row r="24" spans="1:20" ht="18" customHeight="1" x14ac:dyDescent="0.15">
      <c r="A24" s="39">
        <v>20</v>
      </c>
      <c r="B24" s="40" t="str">
        <f>INDEX(医療費集約!A:A,MATCH(A24,医療費集約!EO:EO,0),1)</f>
        <v>宜野座村</v>
      </c>
      <c r="C24" s="41">
        <f>INDEX(被保険者数!$O$4:$O$45,MATCH(B24,被保険者数!$A$4:$A$45,0),1)</f>
        <v>664</v>
      </c>
      <c r="D24" s="42">
        <f>INDEX(医療費集約!EP:EP,MATCH(A24,医療費集約!EO:EO,0),1)</f>
        <v>347063500</v>
      </c>
      <c r="E24" s="42">
        <f>INDEX(医療費集約!EQ:EQ,MATCH(A24,医療費集約!EO:EO,0),1)</f>
        <v>176796560</v>
      </c>
      <c r="F24" s="42">
        <f>INDEX(医療費集約!ER:ER,MATCH(A24,医療費集約!EO:EO,0),1)</f>
        <v>125263383</v>
      </c>
      <c r="G24" s="43">
        <f t="shared" si="0"/>
        <v>649123443</v>
      </c>
      <c r="H24" s="44">
        <f>INDEX(医療費集約!EN:EN,MATCH(A24,医療費集約!EO:EO,0),1)</f>
        <v>977596</v>
      </c>
      <c r="J24" s="39">
        <v>20</v>
      </c>
      <c r="K24" s="40" t="str">
        <f>INDEX(医療費集約!A:A,MATCH(J24,医療費集約!ET:ET,0),1)</f>
        <v>浦添市</v>
      </c>
      <c r="L24" s="41">
        <f t="shared" si="1"/>
        <v>9958</v>
      </c>
      <c r="M24" s="42">
        <f t="shared" si="2"/>
        <v>5648364890</v>
      </c>
      <c r="N24" s="44">
        <f>IF(ROUND(M24/L24,0)=INDEX(医療費集約!ES:ES,MATCH(J24,医療費集約!ET:ET,0),1),ROUND(M24/L24,0),"計算エラー")</f>
        <v>567219</v>
      </c>
      <c r="P24" s="39">
        <v>20</v>
      </c>
      <c r="Q24" s="40" t="str">
        <f>INDEX(医療費集約!A:A,MATCH(P24,医療費集約!EV:EV,0),1)</f>
        <v>北谷町</v>
      </c>
      <c r="R24" s="41">
        <f t="shared" si="3"/>
        <v>2664</v>
      </c>
      <c r="S24" s="42">
        <f t="shared" si="4"/>
        <v>643752990</v>
      </c>
      <c r="T24" s="44">
        <f>IF(ROUND(S24/R24,0)=INDEX(医療費集約!EU:EU,MATCH(P24,医療費集約!EV:EV,0),1),ROUND(S24/R24,0),"計算エラー")</f>
        <v>241649</v>
      </c>
    </row>
    <row r="25" spans="1:20" ht="18" customHeight="1" x14ac:dyDescent="0.15">
      <c r="A25" s="39">
        <v>21</v>
      </c>
      <c r="B25" s="40" t="str">
        <f>INDEX(医療費集約!A:A,MATCH(A25,医療費集約!EO:EO,0),1)</f>
        <v>座間味村</v>
      </c>
      <c r="C25" s="41">
        <f>INDEX(被保険者数!$O$4:$O$45,MATCH(B25,被保険者数!$A$4:$A$45,0),1)</f>
        <v>93</v>
      </c>
      <c r="D25" s="42">
        <f>INDEX(医療費集約!EP:EP,MATCH(A25,医療費集約!EO:EO,0),1)</f>
        <v>61346440</v>
      </c>
      <c r="E25" s="42">
        <f>INDEX(医療費集約!EQ:EQ,MATCH(A25,医療費集約!EO:EO,0),1)</f>
        <v>21076210</v>
      </c>
      <c r="F25" s="42">
        <f>INDEX(医療費集約!ER:ER,MATCH(A25,医療費集約!EO:EO,0),1)</f>
        <v>8142982</v>
      </c>
      <c r="G25" s="43">
        <f t="shared" si="0"/>
        <v>90565632</v>
      </c>
      <c r="H25" s="44">
        <f>INDEX(医療費集約!EN:EN,MATCH(A25,医療費集約!EO:EO,0),1)</f>
        <v>973824</v>
      </c>
      <c r="J25" s="39">
        <v>21</v>
      </c>
      <c r="K25" s="40" t="str">
        <f>INDEX(医療費集約!A:A,MATCH(J25,医療費集約!ET:ET,0),1)</f>
        <v>沖縄県</v>
      </c>
      <c r="L25" s="41">
        <f t="shared" si="1"/>
        <v>144359</v>
      </c>
      <c r="M25" s="42">
        <f t="shared" si="2"/>
        <v>81388819100</v>
      </c>
      <c r="N25" s="44">
        <f>IF(ROUND(M25/L25,0)=INDEX(医療費集約!ES:ES,MATCH(J25,医療費集約!ET:ET,0),1),ROUND(M25/L25,0),"計算エラー")</f>
        <v>563795</v>
      </c>
      <c r="P25" s="39">
        <v>21</v>
      </c>
      <c r="Q25" s="40" t="str">
        <f>INDEX(医療費集約!A:A,MATCH(P25,医療費集約!EV:EV,0),1)</f>
        <v>読谷村</v>
      </c>
      <c r="R25" s="41">
        <f t="shared" si="3"/>
        <v>4136</v>
      </c>
      <c r="S25" s="42">
        <f t="shared" si="4"/>
        <v>994841290</v>
      </c>
      <c r="T25" s="44">
        <f>IF(ROUND(S25/R25,0)=INDEX(医療費集約!EU:EU,MATCH(P25,医療費集約!EV:EV,0),1),ROUND(S25/R25,0),"計算エラー")</f>
        <v>240532</v>
      </c>
    </row>
    <row r="26" spans="1:20" ht="18" customHeight="1" x14ac:dyDescent="0.15">
      <c r="A26" s="39">
        <v>22</v>
      </c>
      <c r="B26" s="40" t="str">
        <f>INDEX(医療費集約!A:A,MATCH(A26,医療費集約!EO:EO,0),1)</f>
        <v>西原町</v>
      </c>
      <c r="C26" s="41">
        <f>INDEX(被保険者数!$O$4:$O$45,MATCH(B26,被保険者数!$A$4:$A$45,0),1)</f>
        <v>3160</v>
      </c>
      <c r="D26" s="42">
        <f>INDEX(医療費集約!EP:EP,MATCH(A26,医療費集約!EO:EO,0),1)</f>
        <v>1733991840</v>
      </c>
      <c r="E26" s="42">
        <f>INDEX(医療費集約!EQ:EQ,MATCH(A26,医療費集約!EO:EO,0),1)</f>
        <v>753866140</v>
      </c>
      <c r="F26" s="42">
        <f>INDEX(医療費集約!ER:ER,MATCH(A26,医療費集約!EO:EO,0),1)</f>
        <v>586138213</v>
      </c>
      <c r="G26" s="43">
        <f t="shared" si="0"/>
        <v>3073996193</v>
      </c>
      <c r="H26" s="44">
        <f>INDEX(医療費集約!EN:EN,MATCH(A26,医療費集約!EO:EO,0),1)</f>
        <v>972784</v>
      </c>
      <c r="J26" s="39">
        <v>22</v>
      </c>
      <c r="K26" s="40" t="str">
        <f>INDEX(医療費集約!A:A,MATCH(J26,医療費集約!ET:ET,0),1)</f>
        <v>八重瀬町</v>
      </c>
      <c r="L26" s="41">
        <f t="shared" si="1"/>
        <v>3050</v>
      </c>
      <c r="M26" s="42">
        <f t="shared" si="2"/>
        <v>1717833140</v>
      </c>
      <c r="N26" s="44">
        <f>IF(ROUND(M26/L26,0)=INDEX(医療費集約!ES:ES,MATCH(J26,医療費集約!ET:ET,0),1),ROUND(M26/L26,0),"計算エラー")</f>
        <v>563224</v>
      </c>
      <c r="P26" s="39">
        <v>22</v>
      </c>
      <c r="Q26" s="40" t="str">
        <f>INDEX(医療費集約!A:A,MATCH(P26,医療費集約!EV:EV,0),1)</f>
        <v>糸満市</v>
      </c>
      <c r="R26" s="41">
        <f t="shared" si="3"/>
        <v>5530</v>
      </c>
      <c r="S26" s="42">
        <f t="shared" si="4"/>
        <v>1328542040</v>
      </c>
      <c r="T26" s="44">
        <f>IF(ROUND(S26/R26,0)=INDEX(医療費集約!EU:EU,MATCH(P26,医療費集約!EV:EV,0),1),ROUND(S26/R26,0),"計算エラー")</f>
        <v>240243</v>
      </c>
    </row>
    <row r="27" spans="1:20" ht="18" customHeight="1" x14ac:dyDescent="0.15">
      <c r="A27" s="39">
        <v>23</v>
      </c>
      <c r="B27" s="40" t="str">
        <f>INDEX(医療費集約!A:A,MATCH(A27,医療費集約!EO:EO,0),1)</f>
        <v>国頭村</v>
      </c>
      <c r="C27" s="41">
        <f>INDEX(被保険者数!$O$4:$O$45,MATCH(B27,被保険者数!$A$4:$A$45,0),1)</f>
        <v>762</v>
      </c>
      <c r="D27" s="42">
        <f>INDEX(医療費集約!EP:EP,MATCH(A27,医療費集約!EO:EO,0),1)</f>
        <v>453050470</v>
      </c>
      <c r="E27" s="42">
        <f>INDEX(医療費集約!EQ:EQ,MATCH(A27,医療費集約!EO:EO,0),1)</f>
        <v>141141540</v>
      </c>
      <c r="F27" s="42">
        <f>INDEX(医療費集約!ER:ER,MATCH(A27,医療費集約!EO:EO,0),1)</f>
        <v>142862381</v>
      </c>
      <c r="G27" s="43">
        <f t="shared" si="0"/>
        <v>737054391</v>
      </c>
      <c r="H27" s="44">
        <f>INDEX(医療費集約!EN:EN,MATCH(A27,医療費集約!EO:EO,0),1)</f>
        <v>967263</v>
      </c>
      <c r="J27" s="39">
        <v>23</v>
      </c>
      <c r="K27" s="40" t="str">
        <f>INDEX(医療費集約!A:A,MATCH(J27,医療費集約!ET:ET,0),1)</f>
        <v>恩納村</v>
      </c>
      <c r="L27" s="41">
        <f t="shared" si="1"/>
        <v>1232</v>
      </c>
      <c r="M27" s="42">
        <f t="shared" si="2"/>
        <v>688087630</v>
      </c>
      <c r="N27" s="44">
        <f>IF(ROUND(M27/L27,0)=INDEX(医療費集約!ES:ES,MATCH(J27,医療費集約!ET:ET,0),1),ROUND(M27/L27,0),"計算エラー")</f>
        <v>558513</v>
      </c>
      <c r="P27" s="39">
        <v>23</v>
      </c>
      <c r="Q27" s="40" t="str">
        <f>INDEX(医療費集約!A:A,MATCH(P27,医療費集約!EV:EV,0),1)</f>
        <v>恩納村</v>
      </c>
      <c r="R27" s="41">
        <f t="shared" si="3"/>
        <v>1232</v>
      </c>
      <c r="S27" s="42">
        <f t="shared" si="4"/>
        <v>295173060</v>
      </c>
      <c r="T27" s="44">
        <f>IF(ROUND(S27/R27,0)=INDEX(医療費集約!EU:EU,MATCH(P27,医療費集約!EV:EV,0),1),ROUND(S27/R27,0),"計算エラー")</f>
        <v>239589</v>
      </c>
    </row>
    <row r="28" spans="1:20" ht="18" customHeight="1" x14ac:dyDescent="0.15">
      <c r="A28" s="39">
        <v>24</v>
      </c>
      <c r="B28" s="40" t="str">
        <f>INDEX(医療費集約!A:A,MATCH(A28,医療費集約!EO:EO,0),1)</f>
        <v>中城村</v>
      </c>
      <c r="C28" s="41">
        <f>INDEX(被保険者数!$O$4:$O$45,MATCH(B28,被保険者数!$A$4:$A$45,0),1)</f>
        <v>1884</v>
      </c>
      <c r="D28" s="42">
        <f>INDEX(医療費集約!EP:EP,MATCH(A28,医療費集約!EO:EO,0),1)</f>
        <v>1049889600</v>
      </c>
      <c r="E28" s="42">
        <f>INDEX(医療費集約!EQ:EQ,MATCH(A28,医療費集約!EO:EO,0),1)</f>
        <v>434153970</v>
      </c>
      <c r="F28" s="42">
        <f>INDEX(医療費集約!ER:ER,MATCH(A28,医療費集約!EO:EO,0),1)</f>
        <v>330163571</v>
      </c>
      <c r="G28" s="43">
        <f t="shared" si="0"/>
        <v>1814207141</v>
      </c>
      <c r="H28" s="44">
        <f>INDEX(医療費集約!EN:EN,MATCH(A28,医療費集約!EO:EO,0),1)</f>
        <v>962955</v>
      </c>
      <c r="J28" s="39">
        <v>24</v>
      </c>
      <c r="K28" s="40" t="str">
        <f>INDEX(医療費集約!A:A,MATCH(J28,医療費集約!ET:ET,0),1)</f>
        <v>中城村</v>
      </c>
      <c r="L28" s="41">
        <f t="shared" si="1"/>
        <v>1884</v>
      </c>
      <c r="M28" s="42">
        <f t="shared" si="2"/>
        <v>1049889600</v>
      </c>
      <c r="N28" s="44">
        <f>IF(ROUND(M28/L28,0)=INDEX(医療費集約!ES:ES,MATCH(J28,医療費集約!ET:ET,0),1),ROUND(M28/L28,0),"計算エラー")</f>
        <v>557266</v>
      </c>
      <c r="P28" s="39">
        <v>24</v>
      </c>
      <c r="Q28" s="40" t="str">
        <f>INDEX(医療費集約!A:A,MATCH(P28,医療費集約!EV:EV,0),1)</f>
        <v>西原町</v>
      </c>
      <c r="R28" s="41">
        <f t="shared" si="3"/>
        <v>3160</v>
      </c>
      <c r="S28" s="42">
        <f t="shared" si="4"/>
        <v>753866140</v>
      </c>
      <c r="T28" s="44">
        <f>IF(ROUND(S28/R28,0)=INDEX(医療費集約!EU:EU,MATCH(P28,医療費集約!EV:EV,0),1),ROUND(S28/R28,0),"計算エラー")</f>
        <v>238565</v>
      </c>
    </row>
    <row r="29" spans="1:20" ht="18" customHeight="1" x14ac:dyDescent="0.15">
      <c r="A29" s="39">
        <v>25</v>
      </c>
      <c r="B29" s="40" t="str">
        <f>INDEX(医療費集約!A:A,MATCH(A29,医療費集約!EO:EO,0),1)</f>
        <v>八重瀬町</v>
      </c>
      <c r="C29" s="41">
        <f>INDEX(被保険者数!$O$4:$O$45,MATCH(B29,被保険者数!$A$4:$A$45,0),1)</f>
        <v>3050</v>
      </c>
      <c r="D29" s="42">
        <f>INDEX(医療費集約!EP:EP,MATCH(A29,医療費集約!EO:EO,0),1)</f>
        <v>1717833140</v>
      </c>
      <c r="E29" s="42">
        <f>INDEX(医療費集約!EQ:EQ,MATCH(A29,医療費集約!EO:EO,0),1)</f>
        <v>710038500</v>
      </c>
      <c r="F29" s="42">
        <f>INDEX(医療費集約!ER:ER,MATCH(A29,医療費集約!EO:EO,0),1)</f>
        <v>476125267</v>
      </c>
      <c r="G29" s="43">
        <f t="shared" si="0"/>
        <v>2903996907</v>
      </c>
      <c r="H29" s="44">
        <f>INDEX(医療費集約!EN:EN,MATCH(A29,医療費集約!EO:EO,0),1)</f>
        <v>952130</v>
      </c>
      <c r="J29" s="39">
        <v>25</v>
      </c>
      <c r="K29" s="40" t="str">
        <f>INDEX(医療費集約!A:A,MATCH(J29,医療費集約!ET:ET,0),1)</f>
        <v>西原町</v>
      </c>
      <c r="L29" s="41">
        <f t="shared" si="1"/>
        <v>3160</v>
      </c>
      <c r="M29" s="42">
        <f t="shared" si="2"/>
        <v>1733991840</v>
      </c>
      <c r="N29" s="44">
        <f>IF(ROUND(M29/L29,0)=INDEX(医療費集約!ES:ES,MATCH(J29,医療費集約!ET:ET,0),1),ROUND(M29/L29,0),"計算エラー")</f>
        <v>548732</v>
      </c>
      <c r="P29" s="39">
        <v>25</v>
      </c>
      <c r="Q29" s="40" t="str">
        <f>INDEX(医療費集約!A:A,MATCH(P29,医療費集約!EV:EV,0),1)</f>
        <v>北中城村</v>
      </c>
      <c r="R29" s="41">
        <f t="shared" si="3"/>
        <v>1904</v>
      </c>
      <c r="S29" s="42">
        <f t="shared" si="4"/>
        <v>444549620</v>
      </c>
      <c r="T29" s="44">
        <f>IF(ROUND(S29/R29,0)=INDEX(医療費集約!EU:EU,MATCH(P29,医療費集約!EV:EV,0),1),ROUND(S29/R29,0),"計算エラー")</f>
        <v>233482</v>
      </c>
    </row>
    <row r="30" spans="1:20" ht="18" customHeight="1" x14ac:dyDescent="0.15">
      <c r="A30" s="39">
        <v>26</v>
      </c>
      <c r="B30" s="40" t="str">
        <f>INDEX(医療費集約!A:A,MATCH(A30,医療費集約!EO:EO,0),1)</f>
        <v>うるま市</v>
      </c>
      <c r="C30" s="41">
        <f>INDEX(被保険者数!$O$4:$O$45,MATCH(B30,被保険者数!$A$4:$A$45,0),1)</f>
        <v>12072</v>
      </c>
      <c r="D30" s="42">
        <f>INDEX(医療費集約!EP:EP,MATCH(A30,医療費集約!EO:EO,0),1)</f>
        <v>6495343820</v>
      </c>
      <c r="E30" s="42">
        <f>INDEX(医療費集約!EQ:EQ,MATCH(A30,医療費集約!EO:EO,0),1)</f>
        <v>2921289940</v>
      </c>
      <c r="F30" s="42">
        <f>INDEX(医療費集約!ER:ER,MATCH(A30,医療費集約!EO:EO,0),1)</f>
        <v>2032127227</v>
      </c>
      <c r="G30" s="43">
        <f t="shared" si="0"/>
        <v>11448760987</v>
      </c>
      <c r="H30" s="44">
        <f>INDEX(医療費集約!EN:EN,MATCH(A30,医療費集約!EO:EO,0),1)</f>
        <v>948373</v>
      </c>
      <c r="J30" s="39">
        <v>26</v>
      </c>
      <c r="K30" s="40" t="str">
        <f>INDEX(医療費集約!A:A,MATCH(J30,医療費集約!ET:ET,0),1)</f>
        <v>東村</v>
      </c>
      <c r="L30" s="41">
        <f t="shared" si="1"/>
        <v>252</v>
      </c>
      <c r="M30" s="42">
        <f t="shared" si="2"/>
        <v>138259720</v>
      </c>
      <c r="N30" s="44">
        <f>IF(ROUND(M30/L30,0)=INDEX(医療費集約!ES:ES,MATCH(J30,医療費集約!ET:ET,0),1),ROUND(M30/L30,0),"計算エラー")</f>
        <v>548650</v>
      </c>
      <c r="P30" s="39">
        <v>26</v>
      </c>
      <c r="Q30" s="40" t="str">
        <f>INDEX(医療費集約!A:A,MATCH(P30,医療費集約!EV:EV,0),1)</f>
        <v>八重瀬町</v>
      </c>
      <c r="R30" s="41">
        <f t="shared" si="3"/>
        <v>3050</v>
      </c>
      <c r="S30" s="42">
        <f t="shared" si="4"/>
        <v>710038500</v>
      </c>
      <c r="T30" s="44">
        <f>IF(ROUND(S30/R30,0)=INDEX(医療費集約!EU:EU,MATCH(P30,医療費集約!EV:EV,0),1),ROUND(S30/R30,0),"計算エラー")</f>
        <v>232800</v>
      </c>
    </row>
    <row r="31" spans="1:20" ht="18" customHeight="1" x14ac:dyDescent="0.15">
      <c r="A31" s="39">
        <v>27</v>
      </c>
      <c r="B31" s="40" t="str">
        <f>INDEX(医療費集約!A:A,MATCH(A31,医療費集約!EO:EO,0),1)</f>
        <v>北谷町</v>
      </c>
      <c r="C31" s="41">
        <f>INDEX(被保険者数!$O$4:$O$45,MATCH(B31,被保険者数!$A$4:$A$45,0),1)</f>
        <v>2664</v>
      </c>
      <c r="D31" s="42">
        <f>INDEX(医療費集約!EP:EP,MATCH(A31,医療費集約!EO:EO,0),1)</f>
        <v>1440394050</v>
      </c>
      <c r="E31" s="42">
        <f>INDEX(医療費集約!EQ:EQ,MATCH(A31,医療費集約!EO:EO,0),1)</f>
        <v>643752990</v>
      </c>
      <c r="F31" s="42">
        <f>INDEX(医療費集約!ER:ER,MATCH(A31,医療費集約!EO:EO,0),1)</f>
        <v>422942111</v>
      </c>
      <c r="G31" s="43">
        <f t="shared" si="0"/>
        <v>2507089151</v>
      </c>
      <c r="H31" s="44">
        <f>INDEX(医療費集約!EN:EN,MATCH(A31,医療費集約!EO:EO,0),1)</f>
        <v>941100</v>
      </c>
      <c r="J31" s="39">
        <v>27</v>
      </c>
      <c r="K31" s="40" t="str">
        <f>INDEX(医療費集約!A:A,MATCH(J31,医療費集約!ET:ET,0),1)</f>
        <v>北谷町</v>
      </c>
      <c r="L31" s="41">
        <f t="shared" si="1"/>
        <v>2664</v>
      </c>
      <c r="M31" s="42">
        <f t="shared" si="2"/>
        <v>1440394050</v>
      </c>
      <c r="N31" s="44">
        <f>IF(ROUND(M31/L31,0)=INDEX(医療費集約!ES:ES,MATCH(J31,医療費集約!ET:ET,0),1),ROUND(M31/L31,0),"計算エラー")</f>
        <v>540688</v>
      </c>
      <c r="P31" s="39">
        <v>27</v>
      </c>
      <c r="Q31" s="40" t="str">
        <f>INDEX(医療費集約!A:A,MATCH(P31,医療費集約!EV:EV,0),1)</f>
        <v>中城村</v>
      </c>
      <c r="R31" s="41">
        <f t="shared" si="3"/>
        <v>1884</v>
      </c>
      <c r="S31" s="42">
        <f t="shared" si="4"/>
        <v>434153970</v>
      </c>
      <c r="T31" s="44">
        <f>IF(ROUND(S31/R31,0)=INDEX(医療費集約!EU:EU,MATCH(P31,医療費集約!EV:EV,0),1),ROUND(S31/R31,0),"計算エラー")</f>
        <v>230443</v>
      </c>
    </row>
    <row r="32" spans="1:20" ht="18" customHeight="1" x14ac:dyDescent="0.15">
      <c r="A32" s="39">
        <v>28</v>
      </c>
      <c r="B32" s="40" t="str">
        <f>INDEX(医療費集約!A:A,MATCH(A32,医療費集約!EO:EO,0),1)</f>
        <v>石垣市</v>
      </c>
      <c r="C32" s="41">
        <f>INDEX(被保険者数!$O$4:$O$45,MATCH(B32,被保険者数!$A$4:$A$45,0),1)</f>
        <v>4512</v>
      </c>
      <c r="D32" s="42">
        <f>INDEX(医療費集約!EP:EP,MATCH(A32,医療費集約!EO:EO,0),1)</f>
        <v>2253812740</v>
      </c>
      <c r="E32" s="42">
        <f>INDEX(医療費集約!EQ:EQ,MATCH(A32,医療費集約!EO:EO,0),1)</f>
        <v>1187557890</v>
      </c>
      <c r="F32" s="42">
        <f>INDEX(医療費集約!ER:ER,MATCH(A32,医療費集約!EO:EO,0),1)</f>
        <v>801698348</v>
      </c>
      <c r="G32" s="43">
        <f t="shared" si="0"/>
        <v>4243068978</v>
      </c>
      <c r="H32" s="44">
        <f>INDEX(医療費集約!EN:EN,MATCH(A32,医療費集約!EO:EO,0),1)</f>
        <v>940396</v>
      </c>
      <c r="J32" s="39">
        <v>28</v>
      </c>
      <c r="K32" s="40" t="str">
        <f>INDEX(医療費集約!A:A,MATCH(J32,医療費集約!ET:ET,0),1)</f>
        <v>うるま市</v>
      </c>
      <c r="L32" s="41">
        <f t="shared" si="1"/>
        <v>12072</v>
      </c>
      <c r="M32" s="42">
        <f t="shared" si="2"/>
        <v>6495343820</v>
      </c>
      <c r="N32" s="44">
        <f>IF(ROUND(M32/L32,0)=INDEX(医療費集約!ES:ES,MATCH(J32,医療費集約!ET:ET,0),1),ROUND(M32/L32,0),"計算エラー")</f>
        <v>538050</v>
      </c>
      <c r="P32" s="39">
        <v>28</v>
      </c>
      <c r="Q32" s="40" t="str">
        <f>INDEX(医療費集約!A:A,MATCH(P32,医療費集約!EV:EV,0),1)</f>
        <v>多良間村</v>
      </c>
      <c r="R32" s="41">
        <f t="shared" si="3"/>
        <v>165</v>
      </c>
      <c r="S32" s="42">
        <f t="shared" si="4"/>
        <v>37657330</v>
      </c>
      <c r="T32" s="44">
        <f>IF(ROUND(S32/R32,0)=INDEX(医療費集約!EU:EU,MATCH(P32,医療費集約!EV:EV,0),1),ROUND(S32/R32,0),"計算エラー")</f>
        <v>228226</v>
      </c>
    </row>
    <row r="33" spans="1:20" ht="18" customHeight="1" x14ac:dyDescent="0.15">
      <c r="A33" s="39">
        <v>29</v>
      </c>
      <c r="B33" s="40" t="str">
        <f>INDEX(医療費集約!A:A,MATCH(A33,医療費集約!EO:EO,0),1)</f>
        <v>東村</v>
      </c>
      <c r="C33" s="41">
        <f>INDEX(被保険者数!$O$4:$O$45,MATCH(B33,被保険者数!$A$4:$A$45,0),1)</f>
        <v>252</v>
      </c>
      <c r="D33" s="42">
        <f>INDEX(医療費集約!EP:EP,MATCH(A33,医療費集約!EO:EO,0),1)</f>
        <v>138259720</v>
      </c>
      <c r="E33" s="42">
        <f>INDEX(医療費集約!EQ:EQ,MATCH(A33,医療費集約!EO:EO,0),1)</f>
        <v>64573330</v>
      </c>
      <c r="F33" s="42">
        <f>INDEX(医療費集約!ER:ER,MATCH(A33,医療費集約!EO:EO,0),1)</f>
        <v>33329283</v>
      </c>
      <c r="G33" s="43">
        <f t="shared" si="0"/>
        <v>236162333</v>
      </c>
      <c r="H33" s="44">
        <f>INDEX(医療費集約!EN:EN,MATCH(A33,医療費集約!EO:EO,0),1)</f>
        <v>937152</v>
      </c>
      <c r="J33" s="39">
        <v>29</v>
      </c>
      <c r="K33" s="40" t="str">
        <f>INDEX(医療費集約!A:A,MATCH(J33,医療費集約!ET:ET,0),1)</f>
        <v>宜野座村</v>
      </c>
      <c r="L33" s="41">
        <f t="shared" si="1"/>
        <v>664</v>
      </c>
      <c r="M33" s="42">
        <f t="shared" si="2"/>
        <v>347063500</v>
      </c>
      <c r="N33" s="44">
        <f>IF(ROUND(M33/L33,0)=INDEX(医療費集約!ES:ES,MATCH(J33,医療費集約!ET:ET,0),1),ROUND(M33/L33,0),"計算エラー")</f>
        <v>522686</v>
      </c>
      <c r="P33" s="39">
        <v>29</v>
      </c>
      <c r="Q33" s="40" t="str">
        <f>INDEX(医療費集約!A:A,MATCH(P33,医療費集約!EV:EV,0),1)</f>
        <v>座間味村</v>
      </c>
      <c r="R33" s="41">
        <f t="shared" si="3"/>
        <v>93</v>
      </c>
      <c r="S33" s="42">
        <f t="shared" si="4"/>
        <v>21076210</v>
      </c>
      <c r="T33" s="44">
        <f>IF(ROUND(S33/R33,0)=INDEX(医療費集約!EU:EU,MATCH(P33,医療費集約!EV:EV,0),1),ROUND(S33/R33,0),"計算エラー")</f>
        <v>226626</v>
      </c>
    </row>
    <row r="34" spans="1:20" ht="18" customHeight="1" x14ac:dyDescent="0.15">
      <c r="A34" s="39">
        <v>30</v>
      </c>
      <c r="B34" s="40" t="str">
        <f>INDEX(医療費集約!A:A,MATCH(A34,医療費集約!EO:EO,0),1)</f>
        <v>金武町</v>
      </c>
      <c r="C34" s="41">
        <f>INDEX(被保険者数!$O$4:$O$45,MATCH(B34,被保険者数!$A$4:$A$45,0),1)</f>
        <v>1439</v>
      </c>
      <c r="D34" s="42">
        <f>INDEX(医療費集約!EP:EP,MATCH(A34,医療費集約!EO:EO,0),1)</f>
        <v>664775400</v>
      </c>
      <c r="E34" s="42">
        <f>INDEX(医療費集約!EQ:EQ,MATCH(A34,医療費集約!EO:EO,0),1)</f>
        <v>388520950</v>
      </c>
      <c r="F34" s="42">
        <f>INDEX(医療費集約!ER:ER,MATCH(A34,医療費集約!EO:EO,0),1)</f>
        <v>278483578</v>
      </c>
      <c r="G34" s="43">
        <f t="shared" si="0"/>
        <v>1331779928</v>
      </c>
      <c r="H34" s="44">
        <f>INDEX(医療費集約!EN:EN,MATCH(A34,医療費集約!EO:EO,0),1)</f>
        <v>925490</v>
      </c>
      <c r="J34" s="39">
        <v>30</v>
      </c>
      <c r="K34" s="40" t="str">
        <f>INDEX(医療費集約!A:A,MATCH(J34,医療費集約!ET:ET,0),1)</f>
        <v>伊平屋村</v>
      </c>
      <c r="L34" s="41">
        <f t="shared" si="1"/>
        <v>169</v>
      </c>
      <c r="M34" s="42">
        <f t="shared" si="2"/>
        <v>87548600</v>
      </c>
      <c r="N34" s="44">
        <f>IF(ROUND(M34/L34,0)=INDEX(医療費集約!ES:ES,MATCH(J34,医療費集約!ET:ET,0),1),ROUND(M34/L34,0),"計算エラー")</f>
        <v>518039</v>
      </c>
      <c r="P34" s="39">
        <v>30</v>
      </c>
      <c r="Q34" s="40" t="str">
        <f>INDEX(医療費集約!A:A,MATCH(P34,医療費集約!EV:EV,0),1)</f>
        <v>伊江村</v>
      </c>
      <c r="R34" s="41">
        <f t="shared" si="3"/>
        <v>736</v>
      </c>
      <c r="S34" s="42">
        <f t="shared" si="4"/>
        <v>164964140</v>
      </c>
      <c r="T34" s="44">
        <f>IF(ROUND(S34/R34,0)=INDEX(医療費集約!EU:EU,MATCH(P34,医療費集約!EV:EV,0),1),ROUND(S34/R34,0),"計算エラー")</f>
        <v>224136</v>
      </c>
    </row>
    <row r="35" spans="1:20" ht="18" customHeight="1" x14ac:dyDescent="0.15">
      <c r="A35" s="39">
        <v>31</v>
      </c>
      <c r="B35" s="40" t="str">
        <f>INDEX(医療費集約!A:A,MATCH(A35,医療費集約!EO:EO,0),1)</f>
        <v>嘉手納町</v>
      </c>
      <c r="C35" s="41">
        <f>INDEX(被保険者数!$O$4:$O$45,MATCH(B35,被保険者数!$A$4:$A$45,0),1)</f>
        <v>1563</v>
      </c>
      <c r="D35" s="42">
        <f>INDEX(医療費集約!EP:EP,MATCH(A35,医療費集約!EO:EO,0),1)</f>
        <v>782378790</v>
      </c>
      <c r="E35" s="42">
        <f>INDEX(医療費集約!EQ:EQ,MATCH(A35,医療費集約!EO:EO,0),1)</f>
        <v>349604350</v>
      </c>
      <c r="F35" s="42">
        <f>INDEX(医療費集約!ER:ER,MATCH(A35,医療費集約!EO:EO,0),1)</f>
        <v>266353589</v>
      </c>
      <c r="G35" s="43">
        <f t="shared" si="0"/>
        <v>1398336729</v>
      </c>
      <c r="H35" s="44">
        <f>INDEX(医療費集約!EN:EN,MATCH(A35,医療費集約!EO:EO,0),1)</f>
        <v>894649</v>
      </c>
      <c r="J35" s="39">
        <v>31</v>
      </c>
      <c r="K35" s="40" t="str">
        <f>INDEX(医療費集約!A:A,MATCH(J35,医療費集約!ET:ET,0),1)</f>
        <v>北中城村</v>
      </c>
      <c r="L35" s="41">
        <f t="shared" si="1"/>
        <v>1904</v>
      </c>
      <c r="M35" s="42">
        <f t="shared" si="2"/>
        <v>967999620</v>
      </c>
      <c r="N35" s="44">
        <f>IF(ROUND(M35/L35,0)=INDEX(医療費集約!ES:ES,MATCH(J35,医療費集約!ET:ET,0),1),ROUND(M35/L35,0),"計算エラー")</f>
        <v>508403</v>
      </c>
      <c r="P35" s="39">
        <v>31</v>
      </c>
      <c r="Q35" s="40" t="str">
        <f>INDEX(医療費集約!A:A,MATCH(P35,医療費集約!EV:EV,0),1)</f>
        <v>嘉手納町</v>
      </c>
      <c r="R35" s="41">
        <f t="shared" si="3"/>
        <v>1563</v>
      </c>
      <c r="S35" s="42">
        <f t="shared" si="4"/>
        <v>349604350</v>
      </c>
      <c r="T35" s="44">
        <f>IF(ROUND(S35/R35,0)=INDEX(医療費集約!EU:EU,MATCH(P35,医療費集約!EV:EV,0),1),ROUND(S35/R35,0),"計算エラー")</f>
        <v>223675</v>
      </c>
    </row>
    <row r="36" spans="1:20" ht="18" customHeight="1" x14ac:dyDescent="0.15">
      <c r="A36" s="39">
        <v>32</v>
      </c>
      <c r="B36" s="40" t="str">
        <f>INDEX(医療費集約!A:A,MATCH(A36,医療費集約!EO:EO,0),1)</f>
        <v>読谷村</v>
      </c>
      <c r="C36" s="41">
        <f>INDEX(被保険者数!$O$4:$O$45,MATCH(B36,被保険者数!$A$4:$A$45,0),1)</f>
        <v>4136</v>
      </c>
      <c r="D36" s="42">
        <f>INDEX(医療費集約!EP:EP,MATCH(A36,医療費集約!EO:EO,0),1)</f>
        <v>2064989880</v>
      </c>
      <c r="E36" s="42">
        <f>INDEX(医療費集約!EQ:EQ,MATCH(A36,医療費集約!EO:EO,0),1)</f>
        <v>994841290</v>
      </c>
      <c r="F36" s="42">
        <f>INDEX(医療費集約!ER:ER,MATCH(A36,医療費集約!EO:EO,0),1)</f>
        <v>639513483</v>
      </c>
      <c r="G36" s="43">
        <f t="shared" si="0"/>
        <v>3699344653</v>
      </c>
      <c r="H36" s="44">
        <f>INDEX(医療費集約!EN:EN,MATCH(A36,医療費集約!EO:EO,0),1)</f>
        <v>894426</v>
      </c>
      <c r="J36" s="39">
        <v>32</v>
      </c>
      <c r="K36" s="40" t="str">
        <f>INDEX(医療費集約!A:A,MATCH(J36,医療費集約!ET:ET,0),1)</f>
        <v>嘉手納町</v>
      </c>
      <c r="L36" s="41">
        <f t="shared" si="1"/>
        <v>1563</v>
      </c>
      <c r="M36" s="42">
        <f t="shared" si="2"/>
        <v>782378790</v>
      </c>
      <c r="N36" s="44">
        <f>IF(ROUND(M36/L36,0)=INDEX(医療費集約!ES:ES,MATCH(J36,医療費集約!ET:ET,0),1),ROUND(M36/L36,0),"計算エラー")</f>
        <v>500562</v>
      </c>
      <c r="P36" s="39">
        <v>32</v>
      </c>
      <c r="Q36" s="40" t="str">
        <f>INDEX(医療費集約!A:A,MATCH(P36,医療費集約!EV:EV,0),1)</f>
        <v>竹富町</v>
      </c>
      <c r="R36" s="41">
        <f t="shared" si="3"/>
        <v>433</v>
      </c>
      <c r="S36" s="42">
        <f t="shared" si="4"/>
        <v>94366280</v>
      </c>
      <c r="T36" s="44">
        <f>IF(ROUND(S36/R36,0)=INDEX(医療費集約!EU:EU,MATCH(P36,医療費集約!EV:EV,0),1),ROUND(S36/R36,0),"計算エラー")</f>
        <v>217936</v>
      </c>
    </row>
    <row r="37" spans="1:20" ht="18" customHeight="1" x14ac:dyDescent="0.15">
      <c r="A37" s="39">
        <v>33</v>
      </c>
      <c r="B37" s="40" t="str">
        <f>INDEX(医療費集約!A:A,MATCH(A37,医療費集約!EO:EO,0),1)</f>
        <v>北中城村</v>
      </c>
      <c r="C37" s="41">
        <f>INDEX(被保険者数!$O$4:$O$45,MATCH(B37,被保険者数!$A$4:$A$45,0),1)</f>
        <v>1904</v>
      </c>
      <c r="D37" s="42">
        <f>INDEX(医療費集約!EP:EP,MATCH(A37,医療費集約!EO:EO,0),1)</f>
        <v>967999620</v>
      </c>
      <c r="E37" s="42">
        <f>INDEX(医療費集約!EQ:EQ,MATCH(A37,医療費集約!EO:EO,0),1)</f>
        <v>444549620</v>
      </c>
      <c r="F37" s="42">
        <f>INDEX(医療費集約!ER:ER,MATCH(A37,医療費集約!EO:EO,0),1)</f>
        <v>273015698</v>
      </c>
      <c r="G37" s="43">
        <f t="shared" si="0"/>
        <v>1685564938</v>
      </c>
      <c r="H37" s="44">
        <f>INDEX(医療費集約!EN:EN,MATCH(A37,医療費集約!EO:EO,0),1)</f>
        <v>885276</v>
      </c>
      <c r="J37" s="39">
        <v>33</v>
      </c>
      <c r="K37" s="40" t="str">
        <f>INDEX(医療費集約!A:A,MATCH(J37,医療費集約!ET:ET,0),1)</f>
        <v>石垣市</v>
      </c>
      <c r="L37" s="41">
        <f t="shared" si="1"/>
        <v>4512</v>
      </c>
      <c r="M37" s="42">
        <f t="shared" si="2"/>
        <v>2253812740</v>
      </c>
      <c r="N37" s="44">
        <f>IF(ROUND(M37/L37,0)=INDEX(医療費集約!ES:ES,MATCH(J37,医療費集約!ET:ET,0),1),ROUND(M37/L37,0),"計算エラー")</f>
        <v>499515</v>
      </c>
      <c r="P37" s="39">
        <v>33</v>
      </c>
      <c r="Q37" s="40" t="str">
        <f>INDEX(医療費集約!A:A,MATCH(P37,医療費集約!EV:EV,0),1)</f>
        <v>渡名喜村</v>
      </c>
      <c r="R37" s="41">
        <f t="shared" si="3"/>
        <v>84</v>
      </c>
      <c r="S37" s="42">
        <f t="shared" si="4"/>
        <v>18072150</v>
      </c>
      <c r="T37" s="44">
        <f>IF(ROUND(S37/R37,0)=INDEX(医療費集約!EU:EU,MATCH(P37,医療費集約!EV:EV,0),1),ROUND(S37/R37,0),"計算エラー")</f>
        <v>215145</v>
      </c>
    </row>
    <row r="38" spans="1:20" ht="18" customHeight="1" x14ac:dyDescent="0.15">
      <c r="A38" s="39">
        <v>34</v>
      </c>
      <c r="B38" s="40" t="str">
        <f>INDEX(医療費集約!A:A,MATCH(A38,医療費集約!EO:EO,0),1)</f>
        <v>久米島町</v>
      </c>
      <c r="C38" s="41">
        <f>INDEX(被保険者数!$O$4:$O$45,MATCH(B38,被保険者数!$A$4:$A$45,0),1)</f>
        <v>1114</v>
      </c>
      <c r="D38" s="42">
        <f>INDEX(医療費集約!EP:EP,MATCH(A38,医療費集約!EO:EO,0),1)</f>
        <v>554226290</v>
      </c>
      <c r="E38" s="42">
        <f>INDEX(医療費集約!EQ:EQ,MATCH(A38,医療費集約!EO:EO,0),1)</f>
        <v>205569250</v>
      </c>
      <c r="F38" s="42">
        <f>INDEX(医療費集約!ER:ER,MATCH(A38,医療費集約!EO:EO,0),1)</f>
        <v>172781940</v>
      </c>
      <c r="G38" s="43">
        <f t="shared" si="0"/>
        <v>932577480</v>
      </c>
      <c r="H38" s="44">
        <f>INDEX(医療費集約!EN:EN,MATCH(A38,医療費集約!EO:EO,0),1)</f>
        <v>837143</v>
      </c>
      <c r="J38" s="39">
        <v>34</v>
      </c>
      <c r="K38" s="40" t="str">
        <f>INDEX(医療費集約!A:A,MATCH(J38,医療費集約!ET:ET,0),1)</f>
        <v>読谷村</v>
      </c>
      <c r="L38" s="41">
        <f t="shared" si="1"/>
        <v>4136</v>
      </c>
      <c r="M38" s="42">
        <f t="shared" si="2"/>
        <v>2064989880</v>
      </c>
      <c r="N38" s="44">
        <f>IF(ROUND(M38/L38,0)=INDEX(医療費集約!ES:ES,MATCH(J38,医療費集約!ET:ET,0),1),ROUND(M38/L38,0),"計算エラー")</f>
        <v>499272</v>
      </c>
      <c r="P38" s="39">
        <v>34</v>
      </c>
      <c r="Q38" s="40" t="str">
        <f>INDEX(医療費集約!A:A,MATCH(P38,医療費集約!EV:EV,0),1)</f>
        <v>伊平屋村</v>
      </c>
      <c r="R38" s="41">
        <f t="shared" si="3"/>
        <v>169</v>
      </c>
      <c r="S38" s="42">
        <f t="shared" si="4"/>
        <v>35232040</v>
      </c>
      <c r="T38" s="44">
        <f>IF(ROUND(S38/R38,0)=INDEX(医療費集約!EU:EU,MATCH(P38,医療費集約!EV:EV,0),1),ROUND(S38/R38,0),"計算エラー")</f>
        <v>208474</v>
      </c>
    </row>
    <row r="39" spans="1:20" ht="18" customHeight="1" x14ac:dyDescent="0.15">
      <c r="A39" s="39">
        <v>35</v>
      </c>
      <c r="B39" s="40" t="str">
        <f>INDEX(医療費集約!A:A,MATCH(A39,医療費集約!EO:EO,0),1)</f>
        <v>伊是名村</v>
      </c>
      <c r="C39" s="41">
        <f>INDEX(被保険者数!$O$4:$O$45,MATCH(B39,被保険者数!$A$4:$A$45,0),1)</f>
        <v>197</v>
      </c>
      <c r="D39" s="42">
        <f>INDEX(医療費集約!EP:EP,MATCH(A39,医療費集約!EO:EO,0),1)</f>
        <v>118051410</v>
      </c>
      <c r="E39" s="42">
        <f>INDEX(医療費集約!EQ:EQ,MATCH(A39,医療費集約!EO:EO,0),1)</f>
        <v>31385920</v>
      </c>
      <c r="F39" s="42">
        <f>INDEX(医療費集約!ER:ER,MATCH(A39,医療費集約!EO:EO,0),1)</f>
        <v>14271152</v>
      </c>
      <c r="G39" s="43">
        <f t="shared" si="0"/>
        <v>163708482</v>
      </c>
      <c r="H39" s="44">
        <f>INDEX(医療費集約!EN:EN,MATCH(A39,医療費集約!EO:EO,0),1)</f>
        <v>831008</v>
      </c>
      <c r="J39" s="39">
        <v>35</v>
      </c>
      <c r="K39" s="40" t="str">
        <f>INDEX(医療費集約!A:A,MATCH(J39,医療費集約!ET:ET,0),1)</f>
        <v>久米島町</v>
      </c>
      <c r="L39" s="41">
        <f t="shared" si="1"/>
        <v>1114</v>
      </c>
      <c r="M39" s="42">
        <f t="shared" si="2"/>
        <v>554226290</v>
      </c>
      <c r="N39" s="44">
        <f>IF(ROUND(M39/L39,0)=INDEX(医療費集約!ES:ES,MATCH(J39,医療費集約!ET:ET,0),1),ROUND(M39/L39,0),"計算エラー")</f>
        <v>497510</v>
      </c>
      <c r="P39" s="39">
        <v>35</v>
      </c>
      <c r="Q39" s="40" t="str">
        <f>INDEX(医療費集約!A:A,MATCH(P39,医療費集約!EV:EV,0),1)</f>
        <v>南大東村</v>
      </c>
      <c r="R39" s="41">
        <f t="shared" si="3"/>
        <v>150</v>
      </c>
      <c r="S39" s="42">
        <f t="shared" si="4"/>
        <v>30973410</v>
      </c>
      <c r="T39" s="44">
        <f>IF(ROUND(S39/R39,0)=INDEX(医療費集約!EU:EU,MATCH(P39,医療費集約!EV:EV,0),1),ROUND(S39/R39,0),"計算エラー")</f>
        <v>206489</v>
      </c>
    </row>
    <row r="40" spans="1:20" ht="18" customHeight="1" x14ac:dyDescent="0.15">
      <c r="A40" s="39">
        <v>36</v>
      </c>
      <c r="B40" s="40" t="str">
        <f>INDEX(医療費集約!A:A,MATCH(A40,医療費集約!EO:EO,0),1)</f>
        <v>南大東村</v>
      </c>
      <c r="C40" s="41">
        <f>INDEX(被保険者数!$O$4:$O$45,MATCH(B40,被保険者数!$A$4:$A$45,0),1)</f>
        <v>150</v>
      </c>
      <c r="D40" s="42">
        <f>INDEX(医療費集約!EP:EP,MATCH(A40,医療費集約!EO:EO,0),1)</f>
        <v>70360280</v>
      </c>
      <c r="E40" s="42">
        <f>INDEX(医療費集約!EQ:EQ,MATCH(A40,医療費集約!EO:EO,0),1)</f>
        <v>30973410</v>
      </c>
      <c r="F40" s="42">
        <f>INDEX(医療費集約!ER:ER,MATCH(A40,医療費集約!EO:EO,0),1)</f>
        <v>21441442</v>
      </c>
      <c r="G40" s="43">
        <f t="shared" si="0"/>
        <v>122775132</v>
      </c>
      <c r="H40" s="44">
        <f>INDEX(医療費集約!EN:EN,MATCH(A40,医療費集約!EO:EO,0),1)</f>
        <v>818501</v>
      </c>
      <c r="J40" s="39">
        <v>36</v>
      </c>
      <c r="K40" s="40" t="str">
        <f>INDEX(医療費集約!A:A,MATCH(J40,医療費集約!ET:ET,0),1)</f>
        <v>南大東村</v>
      </c>
      <c r="L40" s="41">
        <f t="shared" si="1"/>
        <v>150</v>
      </c>
      <c r="M40" s="42">
        <f t="shared" si="2"/>
        <v>70360280</v>
      </c>
      <c r="N40" s="44">
        <f>IF(ROUND(M40/L40,0)=INDEX(医療費集約!ES:ES,MATCH(J40,医療費集約!ET:ET,0),1),ROUND(M40/L40,0),"計算エラー")</f>
        <v>469069</v>
      </c>
      <c r="P40" s="39">
        <v>36</v>
      </c>
      <c r="Q40" s="40" t="str">
        <f>INDEX(医療費集約!A:A,MATCH(P40,医療費集約!EV:EV,0),1)</f>
        <v>渡嘉敷村</v>
      </c>
      <c r="R40" s="41">
        <f t="shared" si="3"/>
        <v>79</v>
      </c>
      <c r="S40" s="42">
        <f t="shared" si="4"/>
        <v>15740340</v>
      </c>
      <c r="T40" s="44">
        <f>IF(ROUND(S40/R40,0)=INDEX(医療費集約!EU:EU,MATCH(P40,医療費集約!EV:EV,0),1),ROUND(S40/R40,0),"計算エラー")</f>
        <v>199245</v>
      </c>
    </row>
    <row r="41" spans="1:20" ht="18" customHeight="1" x14ac:dyDescent="0.15">
      <c r="A41" s="39">
        <v>37</v>
      </c>
      <c r="B41" s="40" t="str">
        <f>INDEX(医療費集約!A:A,MATCH(A41,医療費集約!EO:EO,0),1)</f>
        <v>宮古島市</v>
      </c>
      <c r="C41" s="41">
        <f>INDEX(被保険者数!$O$4:$O$45,MATCH(B41,被保険者数!$A$4:$A$45,0),1)</f>
        <v>6543</v>
      </c>
      <c r="D41" s="42">
        <f>INDEX(医療費集約!EP:EP,MATCH(A41,医療費集約!EO:EO,0),1)</f>
        <v>2611376190</v>
      </c>
      <c r="E41" s="42">
        <f>INDEX(医療費集約!EQ:EQ,MATCH(A41,医療費集約!EO:EO,0),1)</f>
        <v>1757270510</v>
      </c>
      <c r="F41" s="42">
        <f>INDEX(医療費集約!ER:ER,MATCH(A41,医療費集約!EO:EO,0),1)</f>
        <v>864412156</v>
      </c>
      <c r="G41" s="43">
        <f t="shared" si="0"/>
        <v>5233058856</v>
      </c>
      <c r="H41" s="44">
        <f>INDEX(医療費集約!EN:EN,MATCH(A41,医療費集約!EO:EO,0),1)</f>
        <v>799795</v>
      </c>
      <c r="J41" s="39">
        <v>37</v>
      </c>
      <c r="K41" s="40" t="str">
        <f>INDEX(医療費集約!A:A,MATCH(J41,医療費集約!ET:ET,0),1)</f>
        <v>渡嘉敷村</v>
      </c>
      <c r="L41" s="41">
        <f t="shared" si="1"/>
        <v>79</v>
      </c>
      <c r="M41" s="42">
        <f t="shared" si="2"/>
        <v>36889100</v>
      </c>
      <c r="N41" s="44">
        <f>IF(ROUND(M41/L41,0)=INDEX(医療費集約!ES:ES,MATCH(J41,医療費集約!ET:ET,0),1),ROUND(M41/L41,0),"計算エラー")</f>
        <v>466951</v>
      </c>
      <c r="P41" s="39">
        <v>37</v>
      </c>
      <c r="Q41" s="40" t="str">
        <f>INDEX(医療費集約!A:A,MATCH(P41,医療費集約!EV:EV,0),1)</f>
        <v>与那国町</v>
      </c>
      <c r="R41" s="41">
        <f t="shared" si="3"/>
        <v>135</v>
      </c>
      <c r="S41" s="42">
        <f t="shared" si="4"/>
        <v>26546420</v>
      </c>
      <c r="T41" s="44">
        <f>IF(ROUND(S41/R41,0)=INDEX(医療費集約!EU:EU,MATCH(P41,医療費集約!EV:EV,0),1),ROUND(S41/R41,0),"計算エラー")</f>
        <v>196640</v>
      </c>
    </row>
    <row r="42" spans="1:20" ht="18" customHeight="1" x14ac:dyDescent="0.15">
      <c r="A42" s="39">
        <v>38</v>
      </c>
      <c r="B42" s="40" t="str">
        <f>INDEX(医療費集約!A:A,MATCH(A42,医療費集約!EO:EO,0),1)</f>
        <v>伊平屋村</v>
      </c>
      <c r="C42" s="41">
        <f>INDEX(被保険者数!$O$4:$O$45,MATCH(B42,被保険者数!$A$4:$A$45,0),1)</f>
        <v>169</v>
      </c>
      <c r="D42" s="42">
        <f>INDEX(医療費集約!EP:EP,MATCH(A42,医療費集約!EO:EO,0),1)</f>
        <v>87548600</v>
      </c>
      <c r="E42" s="42">
        <f>INDEX(医療費集約!EQ:EQ,MATCH(A42,医療費集約!EO:EO,0),1)</f>
        <v>35232040</v>
      </c>
      <c r="F42" s="42">
        <f>INDEX(医療費集約!ER:ER,MATCH(A42,医療費集約!EO:EO,0),1)</f>
        <v>11543479</v>
      </c>
      <c r="G42" s="43">
        <f t="shared" si="0"/>
        <v>134324119</v>
      </c>
      <c r="H42" s="44">
        <f>INDEX(医療費集約!EN:EN,MATCH(A42,医療費集約!EO:EO,0),1)</f>
        <v>794817</v>
      </c>
      <c r="J42" s="39">
        <v>38</v>
      </c>
      <c r="K42" s="40" t="str">
        <f>INDEX(医療費集約!A:A,MATCH(J42,医療費集約!ET:ET,0),1)</f>
        <v>金武町</v>
      </c>
      <c r="L42" s="41">
        <f t="shared" si="1"/>
        <v>1439</v>
      </c>
      <c r="M42" s="42">
        <f t="shared" si="2"/>
        <v>664775400</v>
      </c>
      <c r="N42" s="44">
        <f>IF(ROUND(M42/L42,0)=INDEX(医療費集約!ES:ES,MATCH(J42,医療費集約!ET:ET,0),1),ROUND(M42/L42,0),"計算エラー")</f>
        <v>461970</v>
      </c>
      <c r="P42" s="39">
        <v>38</v>
      </c>
      <c r="Q42" s="40" t="str">
        <f>INDEX(医療費集約!A:A,MATCH(P42,医療費集約!EV:EV,0),1)</f>
        <v>大宜味村</v>
      </c>
      <c r="R42" s="41">
        <f t="shared" si="3"/>
        <v>549</v>
      </c>
      <c r="S42" s="42">
        <f t="shared" si="4"/>
        <v>107672210</v>
      </c>
      <c r="T42" s="44">
        <f>IF(ROUND(S42/R42,0)=INDEX(医療費集約!EU:EU,MATCH(P42,医療費集約!EV:EV,0),1),ROUND(S42/R42,0),"計算エラー")</f>
        <v>196124</v>
      </c>
    </row>
    <row r="43" spans="1:20" ht="18" customHeight="1" x14ac:dyDescent="0.15">
      <c r="A43" s="39">
        <v>39</v>
      </c>
      <c r="B43" s="40" t="str">
        <f>INDEX(医療費集約!A:A,MATCH(A43,医療費集約!EO:EO,0),1)</f>
        <v>竹富町</v>
      </c>
      <c r="C43" s="41">
        <f>INDEX(被保険者数!$O$4:$O$45,MATCH(B43,被保険者数!$A$4:$A$45,0),1)</f>
        <v>433</v>
      </c>
      <c r="D43" s="42">
        <f>INDEX(医療費集約!EP:EP,MATCH(A43,医療費集約!EO:EO,0),1)</f>
        <v>183546600</v>
      </c>
      <c r="E43" s="42">
        <f>INDEX(医療費集約!EQ:EQ,MATCH(A43,医療費集約!EO:EO,0),1)</f>
        <v>94366280</v>
      </c>
      <c r="F43" s="42">
        <f>INDEX(医療費集約!ER:ER,MATCH(A43,医療費集約!EO:EO,0),1)</f>
        <v>50419808</v>
      </c>
      <c r="G43" s="43">
        <f t="shared" si="0"/>
        <v>328332688</v>
      </c>
      <c r="H43" s="44">
        <f>INDEX(医療費集約!EN:EN,MATCH(A43,医療費集約!EO:EO,0),1)</f>
        <v>758274</v>
      </c>
      <c r="J43" s="39">
        <v>39</v>
      </c>
      <c r="K43" s="40" t="str">
        <f>INDEX(医療費集約!A:A,MATCH(J43,医療費集約!ET:ET,0),1)</f>
        <v>竹富町</v>
      </c>
      <c r="L43" s="41">
        <f t="shared" si="1"/>
        <v>433</v>
      </c>
      <c r="M43" s="42">
        <f t="shared" si="2"/>
        <v>183546600</v>
      </c>
      <c r="N43" s="44">
        <f>IF(ROUND(M43/L43,0)=INDEX(医療費集約!ES:ES,MATCH(J43,医療費集約!ET:ET,0),1),ROUND(M43/L43,0),"計算エラー")</f>
        <v>423895</v>
      </c>
      <c r="P43" s="39">
        <v>39</v>
      </c>
      <c r="Q43" s="40" t="str">
        <f>INDEX(医療費集約!A:A,MATCH(P43,医療費集約!EV:EV,0),1)</f>
        <v>国頭村</v>
      </c>
      <c r="R43" s="41">
        <f t="shared" si="3"/>
        <v>762</v>
      </c>
      <c r="S43" s="42">
        <f t="shared" si="4"/>
        <v>141141540</v>
      </c>
      <c r="T43" s="44">
        <f>IF(ROUND(S43/R43,0)=INDEX(医療費集約!EU:EU,MATCH(P43,医療費集約!EV:EV,0),1),ROUND(S43/R43,0),"計算エラー")</f>
        <v>185225</v>
      </c>
    </row>
    <row r="44" spans="1:20" ht="18" customHeight="1" x14ac:dyDescent="0.15">
      <c r="A44" s="39">
        <v>40</v>
      </c>
      <c r="B44" s="40" t="str">
        <f>INDEX(医療費集約!A:A,MATCH(A44,医療費集約!EO:EO,0),1)</f>
        <v>渡嘉敷村</v>
      </c>
      <c r="C44" s="41">
        <f>INDEX(被保険者数!$O$4:$O$45,MATCH(B44,被保険者数!$A$4:$A$45,0),1)</f>
        <v>79</v>
      </c>
      <c r="D44" s="42">
        <f>INDEX(医療費集約!EP:EP,MATCH(A44,医療費集約!EO:EO,0),1)</f>
        <v>36889100</v>
      </c>
      <c r="E44" s="42">
        <f>INDEX(医療費集約!EQ:EQ,MATCH(A44,医療費集約!EO:EO,0),1)</f>
        <v>15740340</v>
      </c>
      <c r="F44" s="42">
        <f>INDEX(医療費集約!ER:ER,MATCH(A44,医療費集約!EO:EO,0),1)</f>
        <v>5949211</v>
      </c>
      <c r="G44" s="43">
        <f t="shared" si="0"/>
        <v>58578651</v>
      </c>
      <c r="H44" s="44">
        <f>INDEX(医療費集約!EN:EN,MATCH(A44,医療費集約!EO:EO,0),1)</f>
        <v>741502</v>
      </c>
      <c r="J44" s="39">
        <v>40</v>
      </c>
      <c r="K44" s="40" t="str">
        <f>INDEX(医療費集約!A:A,MATCH(J44,医療費集約!ET:ET,0),1)</f>
        <v>宮古島市</v>
      </c>
      <c r="L44" s="41">
        <f t="shared" si="1"/>
        <v>6543</v>
      </c>
      <c r="M44" s="42">
        <f t="shared" si="2"/>
        <v>2611376190</v>
      </c>
      <c r="N44" s="44">
        <f>IF(ROUND(M44/L44,0)=INDEX(医療費集約!ES:ES,MATCH(J44,医療費集約!ET:ET,0),1),ROUND(M44/L44,0),"計算エラー")</f>
        <v>399110</v>
      </c>
      <c r="P44" s="39">
        <v>40</v>
      </c>
      <c r="Q44" s="40" t="str">
        <f>INDEX(医療費集約!A:A,MATCH(P44,医療費集約!EV:EV,0),1)</f>
        <v>久米島町</v>
      </c>
      <c r="R44" s="41">
        <f t="shared" si="3"/>
        <v>1114</v>
      </c>
      <c r="S44" s="42">
        <f t="shared" si="4"/>
        <v>205569250</v>
      </c>
      <c r="T44" s="44">
        <f>IF(ROUND(S44/R44,0)=INDEX(医療費集約!EU:EU,MATCH(P44,医療費集約!EV:EV,0),1),ROUND(S44/R44,0),"計算エラー")</f>
        <v>184533</v>
      </c>
    </row>
    <row r="45" spans="1:20" ht="18" customHeight="1" x14ac:dyDescent="0.15">
      <c r="A45" s="39">
        <v>41</v>
      </c>
      <c r="B45" s="40" t="str">
        <f>INDEX(医療費集約!A:A,MATCH(A45,医療費集約!EO:EO,0),1)</f>
        <v>多良間村</v>
      </c>
      <c r="C45" s="41">
        <f>INDEX(被保険者数!$O$4:$O$45,MATCH(B45,被保険者数!$A$4:$A$45,0),1)</f>
        <v>165</v>
      </c>
      <c r="D45" s="42">
        <f>INDEX(医療費集約!EP:EP,MATCH(A45,医療費集約!EO:EO,0),1)</f>
        <v>41938440</v>
      </c>
      <c r="E45" s="42">
        <f>INDEX(医療費集約!EQ:EQ,MATCH(A45,医療費集約!EO:EO,0),1)</f>
        <v>37657330</v>
      </c>
      <c r="F45" s="42">
        <f>INDEX(医療費集約!ER:ER,MATCH(A45,医療費集約!EO:EO,0),1)</f>
        <v>7127985</v>
      </c>
      <c r="G45" s="43">
        <f t="shared" si="0"/>
        <v>86723755</v>
      </c>
      <c r="H45" s="44">
        <f>INDEX(医療費集約!EN:EN,MATCH(A45,医療費集約!EO:EO,0),1)</f>
        <v>525599</v>
      </c>
      <c r="J45" s="39">
        <v>41</v>
      </c>
      <c r="K45" s="40" t="str">
        <f>INDEX(医療費集約!A:A,MATCH(J45,医療費集約!ET:ET,0),1)</f>
        <v>多良間村</v>
      </c>
      <c r="L45" s="41">
        <f t="shared" si="1"/>
        <v>165</v>
      </c>
      <c r="M45" s="42">
        <f t="shared" si="2"/>
        <v>41938440</v>
      </c>
      <c r="N45" s="44">
        <f>IF(ROUND(M45/L45,0)=INDEX(医療費集約!ES:ES,MATCH(J45,医療費集約!ET:ET,0),1),ROUND(M45/L45,0),"計算エラー")</f>
        <v>254172</v>
      </c>
      <c r="P45" s="39">
        <v>41</v>
      </c>
      <c r="Q45" s="40" t="str">
        <f>INDEX(医療費集約!A:A,MATCH(P45,医療費集約!EV:EV,0),1)</f>
        <v>北大東村</v>
      </c>
      <c r="R45" s="41">
        <f t="shared" si="3"/>
        <v>56</v>
      </c>
      <c r="S45" s="42">
        <f t="shared" si="4"/>
        <v>9329230</v>
      </c>
      <c r="T45" s="44">
        <f>IF(ROUND(S45/R45,0)=INDEX(医療費集約!EU:EU,MATCH(P45,医療費集約!EV:EV,0),1),ROUND(S45/R45,0),"計算エラー")</f>
        <v>166593</v>
      </c>
    </row>
    <row r="46" spans="1:20" ht="18" customHeight="1" thickBot="1" x14ac:dyDescent="0.2">
      <c r="A46" s="45">
        <v>42</v>
      </c>
      <c r="B46" s="46" t="str">
        <f>INDEX(医療費集約!A:A,MATCH(A46,医療費集約!EO:EO,0),1)</f>
        <v>北大東村</v>
      </c>
      <c r="C46" s="47">
        <f>INDEX(被保険者数!$O$4:$O$45,MATCH(B46,被保険者数!$A$4:$A$45,0),1)</f>
        <v>56</v>
      </c>
      <c r="D46" s="48">
        <f>INDEX(医療費集約!EP:EP,MATCH(A46,医療費集約!EO:EO,0),1)</f>
        <v>13095260</v>
      </c>
      <c r="E46" s="48">
        <f>INDEX(医療費集約!EQ:EQ,MATCH(A46,医療費集約!EO:EO,0),1)</f>
        <v>9329230</v>
      </c>
      <c r="F46" s="48">
        <f>INDEX(医療費集約!ER:ER,MATCH(A46,医療費集約!EO:EO,0),1)</f>
        <v>2985827</v>
      </c>
      <c r="G46" s="49">
        <f t="shared" si="0"/>
        <v>25410317</v>
      </c>
      <c r="H46" s="50">
        <f>INDEX(医療費集約!EN:EN,MATCH(A46,医療費集約!EO:EO,0),1)</f>
        <v>453756</v>
      </c>
      <c r="J46" s="45">
        <v>42</v>
      </c>
      <c r="K46" s="46" t="str">
        <f>INDEX(医療費集約!A:A,MATCH(J46,医療費集約!ET:ET,0),1)</f>
        <v>北大東村</v>
      </c>
      <c r="L46" s="47">
        <f t="shared" si="1"/>
        <v>56</v>
      </c>
      <c r="M46" s="48">
        <f t="shared" si="2"/>
        <v>13095260</v>
      </c>
      <c r="N46" s="50">
        <f>IF(ROUND(M46/L46,0)=INDEX(医療費集約!ES:ES,MATCH(J46,医療費集約!ET:ET,0),1),ROUND(M46/L46,0),"計算エラー")</f>
        <v>233844</v>
      </c>
      <c r="P46" s="45">
        <v>42</v>
      </c>
      <c r="Q46" s="46" t="str">
        <f>INDEX(医療費集約!A:A,MATCH(P46,医療費集約!EV:EV,0),1)</f>
        <v>伊是名村</v>
      </c>
      <c r="R46" s="47">
        <f t="shared" si="3"/>
        <v>197</v>
      </c>
      <c r="S46" s="48">
        <f t="shared" si="4"/>
        <v>31385920</v>
      </c>
      <c r="T46" s="50">
        <f>IF(ROUND(S46/R46,0)=INDEX(医療費集約!EU:EU,MATCH(P46,医療費集約!EV:EV,0),1),ROUND(S46/R46,0),"計算エラー")</f>
        <v>159319</v>
      </c>
    </row>
    <row r="48" spans="1:20" x14ac:dyDescent="0.15">
      <c r="A48" s="25" t="s">
        <v>194</v>
      </c>
    </row>
  </sheetData>
  <sheetProtection sheet="1" insertColumns="0" insertRows="0" insertHyperlinks="0" deleteColumns="0" deleteRows="0" sort="0" autoFilter="0" pivotTables="0"/>
  <autoFilter ref="A4:BO4" xr:uid="{00000000-0009-0000-0000-000000000000}"/>
  <phoneticPr fontId="3"/>
  <conditionalFormatting sqref="A5:H46">
    <cfRule type="expression" dxfId="5" priority="3">
      <formula>$B5="沖縄県"</formula>
    </cfRule>
  </conditionalFormatting>
  <conditionalFormatting sqref="J5:N46">
    <cfRule type="expression" dxfId="4" priority="2">
      <formula>$K5="沖縄県"</formula>
    </cfRule>
  </conditionalFormatting>
  <conditionalFormatting sqref="P5:T46">
    <cfRule type="expression" dxfId="3" priority="1">
      <formula>$Q5="沖縄県"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4EDD-BF75-4280-979C-43FA7C23778C}">
  <dimension ref="A1:R47"/>
  <sheetViews>
    <sheetView view="pageBreakPreview" zoomScale="70" zoomScaleNormal="85" zoomScaleSheetLayoutView="70" workbookViewId="0">
      <pane ySplit="3" topLeftCell="A4" activePane="bottomLeft" state="frozen"/>
      <selection pane="bottomLeft" activeCell="V35" sqref="V35"/>
    </sheetView>
  </sheetViews>
  <sheetFormatPr defaultColWidth="8.125" defaultRowHeight="13.5" x14ac:dyDescent="0.15"/>
  <cols>
    <col min="1" max="1" width="16.5" style="51" bestFit="1" customWidth="1"/>
    <col min="2" max="3" width="9.5" style="51" bestFit="1" customWidth="1"/>
    <col min="4" max="5" width="9.5" style="52" bestFit="1" customWidth="1"/>
    <col min="6" max="13" width="9.5" style="51" bestFit="1" customWidth="1"/>
    <col min="14" max="14" width="11.625" style="51" bestFit="1" customWidth="1"/>
    <col min="15" max="15" width="9.5" style="51" bestFit="1" customWidth="1"/>
    <col min="16" max="16" width="2.75" style="53" customWidth="1"/>
    <col min="17" max="17" width="3.5" style="51" bestFit="1" customWidth="1"/>
    <col min="18" max="18" width="13.875" style="51" bestFit="1" customWidth="1"/>
    <col min="19" max="240" width="8.125" style="51"/>
    <col min="241" max="241" width="13.75" style="51" customWidth="1"/>
    <col min="242" max="242" width="8.875" style="51" bestFit="1" customWidth="1"/>
    <col min="243" max="247" width="8.75" style="51" bestFit="1" customWidth="1"/>
    <col min="248" max="248" width="8.5" style="51" bestFit="1" customWidth="1"/>
    <col min="249" max="250" width="8.75" style="51" bestFit="1" customWidth="1"/>
    <col min="251" max="253" width="8.25" style="51" bestFit="1" customWidth="1"/>
    <col min="254" max="254" width="11.125" style="51" customWidth="1"/>
    <col min="255" max="255" width="8.75" style="51" bestFit="1" customWidth="1"/>
    <col min="256" max="256" width="8.125" style="51"/>
    <col min="257" max="257" width="8.25" style="51" bestFit="1" customWidth="1"/>
    <col min="258" max="258" width="3.625" style="51" bestFit="1" customWidth="1"/>
    <col min="259" max="496" width="8.125" style="51"/>
    <col min="497" max="497" width="13.75" style="51" customWidth="1"/>
    <col min="498" max="498" width="8.875" style="51" bestFit="1" customWidth="1"/>
    <col min="499" max="503" width="8.75" style="51" bestFit="1" customWidth="1"/>
    <col min="504" max="504" width="8.5" style="51" bestFit="1" customWidth="1"/>
    <col min="505" max="506" width="8.75" style="51" bestFit="1" customWidth="1"/>
    <col min="507" max="509" width="8.25" style="51" bestFit="1" customWidth="1"/>
    <col min="510" max="510" width="11.125" style="51" customWidth="1"/>
    <col min="511" max="511" width="8.75" style="51" bestFit="1" customWidth="1"/>
    <col min="512" max="512" width="8.125" style="51"/>
    <col min="513" max="513" width="8.25" style="51" bestFit="1" customWidth="1"/>
    <col min="514" max="514" width="3.625" style="51" bestFit="1" customWidth="1"/>
    <col min="515" max="752" width="8.125" style="51"/>
    <col min="753" max="753" width="13.75" style="51" customWidth="1"/>
    <col min="754" max="754" width="8.875" style="51" bestFit="1" customWidth="1"/>
    <col min="755" max="759" width="8.75" style="51" bestFit="1" customWidth="1"/>
    <col min="760" max="760" width="8.5" style="51" bestFit="1" customWidth="1"/>
    <col min="761" max="762" width="8.75" style="51" bestFit="1" customWidth="1"/>
    <col min="763" max="765" width="8.25" style="51" bestFit="1" customWidth="1"/>
    <col min="766" max="766" width="11.125" style="51" customWidth="1"/>
    <col min="767" max="767" width="8.75" style="51" bestFit="1" customWidth="1"/>
    <col min="768" max="768" width="8.125" style="51"/>
    <col min="769" max="769" width="8.25" style="51" bestFit="1" customWidth="1"/>
    <col min="770" max="770" width="3.625" style="51" bestFit="1" customWidth="1"/>
    <col min="771" max="1008" width="8.125" style="51"/>
    <col min="1009" max="1009" width="13.75" style="51" customWidth="1"/>
    <col min="1010" max="1010" width="8.875" style="51" bestFit="1" customWidth="1"/>
    <col min="1011" max="1015" width="8.75" style="51" bestFit="1" customWidth="1"/>
    <col min="1016" max="1016" width="8.5" style="51" bestFit="1" customWidth="1"/>
    <col min="1017" max="1018" width="8.75" style="51" bestFit="1" customWidth="1"/>
    <col min="1019" max="1021" width="8.25" style="51" bestFit="1" customWidth="1"/>
    <col min="1022" max="1022" width="11.125" style="51" customWidth="1"/>
    <col min="1023" max="1023" width="8.75" style="51" bestFit="1" customWidth="1"/>
    <col min="1024" max="1024" width="8.125" style="51"/>
    <col min="1025" max="1025" width="8.25" style="51" bestFit="1" customWidth="1"/>
    <col min="1026" max="1026" width="3.625" style="51" bestFit="1" customWidth="1"/>
    <col min="1027" max="1264" width="8.125" style="51"/>
    <col min="1265" max="1265" width="13.75" style="51" customWidth="1"/>
    <col min="1266" max="1266" width="8.875" style="51" bestFit="1" customWidth="1"/>
    <col min="1267" max="1271" width="8.75" style="51" bestFit="1" customWidth="1"/>
    <col min="1272" max="1272" width="8.5" style="51" bestFit="1" customWidth="1"/>
    <col min="1273" max="1274" width="8.75" style="51" bestFit="1" customWidth="1"/>
    <col min="1275" max="1277" width="8.25" style="51" bestFit="1" customWidth="1"/>
    <col min="1278" max="1278" width="11.125" style="51" customWidth="1"/>
    <col min="1279" max="1279" width="8.75" style="51" bestFit="1" customWidth="1"/>
    <col min="1280" max="1280" width="8.125" style="51"/>
    <col min="1281" max="1281" width="8.25" style="51" bestFit="1" customWidth="1"/>
    <col min="1282" max="1282" width="3.625" style="51" bestFit="1" customWidth="1"/>
    <col min="1283" max="1520" width="8.125" style="51"/>
    <col min="1521" max="1521" width="13.75" style="51" customWidth="1"/>
    <col min="1522" max="1522" width="8.875" style="51" bestFit="1" customWidth="1"/>
    <col min="1523" max="1527" width="8.75" style="51" bestFit="1" customWidth="1"/>
    <col min="1528" max="1528" width="8.5" style="51" bestFit="1" customWidth="1"/>
    <col min="1529" max="1530" width="8.75" style="51" bestFit="1" customWidth="1"/>
    <col min="1531" max="1533" width="8.25" style="51" bestFit="1" customWidth="1"/>
    <col min="1534" max="1534" width="11.125" style="51" customWidth="1"/>
    <col min="1535" max="1535" width="8.75" style="51" bestFit="1" customWidth="1"/>
    <col min="1536" max="1536" width="8.125" style="51"/>
    <col min="1537" max="1537" width="8.25" style="51" bestFit="1" customWidth="1"/>
    <col min="1538" max="1538" width="3.625" style="51" bestFit="1" customWidth="1"/>
    <col min="1539" max="1776" width="8.125" style="51"/>
    <col min="1777" max="1777" width="13.75" style="51" customWidth="1"/>
    <col min="1778" max="1778" width="8.875" style="51" bestFit="1" customWidth="1"/>
    <col min="1779" max="1783" width="8.75" style="51" bestFit="1" customWidth="1"/>
    <col min="1784" max="1784" width="8.5" style="51" bestFit="1" customWidth="1"/>
    <col min="1785" max="1786" width="8.75" style="51" bestFit="1" customWidth="1"/>
    <col min="1787" max="1789" width="8.25" style="51" bestFit="1" customWidth="1"/>
    <col min="1790" max="1790" width="11.125" style="51" customWidth="1"/>
    <col min="1791" max="1791" width="8.75" style="51" bestFit="1" customWidth="1"/>
    <col min="1792" max="1792" width="8.125" style="51"/>
    <col min="1793" max="1793" width="8.25" style="51" bestFit="1" customWidth="1"/>
    <col min="1794" max="1794" width="3.625" style="51" bestFit="1" customWidth="1"/>
    <col min="1795" max="2032" width="8.125" style="51"/>
    <col min="2033" max="2033" width="13.75" style="51" customWidth="1"/>
    <col min="2034" max="2034" width="8.875" style="51" bestFit="1" customWidth="1"/>
    <col min="2035" max="2039" width="8.75" style="51" bestFit="1" customWidth="1"/>
    <col min="2040" max="2040" width="8.5" style="51" bestFit="1" customWidth="1"/>
    <col min="2041" max="2042" width="8.75" style="51" bestFit="1" customWidth="1"/>
    <col min="2043" max="2045" width="8.25" style="51" bestFit="1" customWidth="1"/>
    <col min="2046" max="2046" width="11.125" style="51" customWidth="1"/>
    <col min="2047" max="2047" width="8.75" style="51" bestFit="1" customWidth="1"/>
    <col min="2048" max="2048" width="8.125" style="51"/>
    <col min="2049" max="2049" width="8.25" style="51" bestFit="1" customWidth="1"/>
    <col min="2050" max="2050" width="3.625" style="51" bestFit="1" customWidth="1"/>
    <col min="2051" max="2288" width="8.125" style="51"/>
    <col min="2289" max="2289" width="13.75" style="51" customWidth="1"/>
    <col min="2290" max="2290" width="8.875" style="51" bestFit="1" customWidth="1"/>
    <col min="2291" max="2295" width="8.75" style="51" bestFit="1" customWidth="1"/>
    <col min="2296" max="2296" width="8.5" style="51" bestFit="1" customWidth="1"/>
    <col min="2297" max="2298" width="8.75" style="51" bestFit="1" customWidth="1"/>
    <col min="2299" max="2301" width="8.25" style="51" bestFit="1" customWidth="1"/>
    <col min="2302" max="2302" width="11.125" style="51" customWidth="1"/>
    <col min="2303" max="2303" width="8.75" style="51" bestFit="1" customWidth="1"/>
    <col min="2304" max="2304" width="8.125" style="51"/>
    <col min="2305" max="2305" width="8.25" style="51" bestFit="1" customWidth="1"/>
    <col min="2306" max="2306" width="3.625" style="51" bestFit="1" customWidth="1"/>
    <col min="2307" max="2544" width="8.125" style="51"/>
    <col min="2545" max="2545" width="13.75" style="51" customWidth="1"/>
    <col min="2546" max="2546" width="8.875" style="51" bestFit="1" customWidth="1"/>
    <col min="2547" max="2551" width="8.75" style="51" bestFit="1" customWidth="1"/>
    <col min="2552" max="2552" width="8.5" style="51" bestFit="1" customWidth="1"/>
    <col min="2553" max="2554" width="8.75" style="51" bestFit="1" customWidth="1"/>
    <col min="2555" max="2557" width="8.25" style="51" bestFit="1" customWidth="1"/>
    <col min="2558" max="2558" width="11.125" style="51" customWidth="1"/>
    <col min="2559" max="2559" width="8.75" style="51" bestFit="1" customWidth="1"/>
    <col min="2560" max="2560" width="8.125" style="51"/>
    <col min="2561" max="2561" width="8.25" style="51" bestFit="1" customWidth="1"/>
    <col min="2562" max="2562" width="3.625" style="51" bestFit="1" customWidth="1"/>
    <col min="2563" max="2800" width="8.125" style="51"/>
    <col min="2801" max="2801" width="13.75" style="51" customWidth="1"/>
    <col min="2802" max="2802" width="8.875" style="51" bestFit="1" customWidth="1"/>
    <col min="2803" max="2807" width="8.75" style="51" bestFit="1" customWidth="1"/>
    <col min="2808" max="2808" width="8.5" style="51" bestFit="1" customWidth="1"/>
    <col min="2809" max="2810" width="8.75" style="51" bestFit="1" customWidth="1"/>
    <col min="2811" max="2813" width="8.25" style="51" bestFit="1" customWidth="1"/>
    <col min="2814" max="2814" width="11.125" style="51" customWidth="1"/>
    <col min="2815" max="2815" width="8.75" style="51" bestFit="1" customWidth="1"/>
    <col min="2816" max="2816" width="8.125" style="51"/>
    <col min="2817" max="2817" width="8.25" style="51" bestFit="1" customWidth="1"/>
    <col min="2818" max="2818" width="3.625" style="51" bestFit="1" customWidth="1"/>
    <col min="2819" max="3056" width="8.125" style="51"/>
    <col min="3057" max="3057" width="13.75" style="51" customWidth="1"/>
    <col min="3058" max="3058" width="8.875" style="51" bestFit="1" customWidth="1"/>
    <col min="3059" max="3063" width="8.75" style="51" bestFit="1" customWidth="1"/>
    <col min="3064" max="3064" width="8.5" style="51" bestFit="1" customWidth="1"/>
    <col min="3065" max="3066" width="8.75" style="51" bestFit="1" customWidth="1"/>
    <col min="3067" max="3069" width="8.25" style="51" bestFit="1" customWidth="1"/>
    <col min="3070" max="3070" width="11.125" style="51" customWidth="1"/>
    <col min="3071" max="3071" width="8.75" style="51" bestFit="1" customWidth="1"/>
    <col min="3072" max="3072" width="8.125" style="51"/>
    <col min="3073" max="3073" width="8.25" style="51" bestFit="1" customWidth="1"/>
    <col min="3074" max="3074" width="3.625" style="51" bestFit="1" customWidth="1"/>
    <col min="3075" max="3312" width="8.125" style="51"/>
    <col min="3313" max="3313" width="13.75" style="51" customWidth="1"/>
    <col min="3314" max="3314" width="8.875" style="51" bestFit="1" customWidth="1"/>
    <col min="3315" max="3319" width="8.75" style="51" bestFit="1" customWidth="1"/>
    <col min="3320" max="3320" width="8.5" style="51" bestFit="1" customWidth="1"/>
    <col min="3321" max="3322" width="8.75" style="51" bestFit="1" customWidth="1"/>
    <col min="3323" max="3325" width="8.25" style="51" bestFit="1" customWidth="1"/>
    <col min="3326" max="3326" width="11.125" style="51" customWidth="1"/>
    <col min="3327" max="3327" width="8.75" style="51" bestFit="1" customWidth="1"/>
    <col min="3328" max="3328" width="8.125" style="51"/>
    <col min="3329" max="3329" width="8.25" style="51" bestFit="1" customWidth="1"/>
    <col min="3330" max="3330" width="3.625" style="51" bestFit="1" customWidth="1"/>
    <col min="3331" max="3568" width="8.125" style="51"/>
    <col min="3569" max="3569" width="13.75" style="51" customWidth="1"/>
    <col min="3570" max="3570" width="8.875" style="51" bestFit="1" customWidth="1"/>
    <col min="3571" max="3575" width="8.75" style="51" bestFit="1" customWidth="1"/>
    <col min="3576" max="3576" width="8.5" style="51" bestFit="1" customWidth="1"/>
    <col min="3577" max="3578" width="8.75" style="51" bestFit="1" customWidth="1"/>
    <col min="3579" max="3581" width="8.25" style="51" bestFit="1" customWidth="1"/>
    <col min="3582" max="3582" width="11.125" style="51" customWidth="1"/>
    <col min="3583" max="3583" width="8.75" style="51" bestFit="1" customWidth="1"/>
    <col min="3584" max="3584" width="8.125" style="51"/>
    <col min="3585" max="3585" width="8.25" style="51" bestFit="1" customWidth="1"/>
    <col min="3586" max="3586" width="3.625" style="51" bestFit="1" customWidth="1"/>
    <col min="3587" max="3824" width="8.125" style="51"/>
    <col min="3825" max="3825" width="13.75" style="51" customWidth="1"/>
    <col min="3826" max="3826" width="8.875" style="51" bestFit="1" customWidth="1"/>
    <col min="3827" max="3831" width="8.75" style="51" bestFit="1" customWidth="1"/>
    <col min="3832" max="3832" width="8.5" style="51" bestFit="1" customWidth="1"/>
    <col min="3833" max="3834" width="8.75" style="51" bestFit="1" customWidth="1"/>
    <col min="3835" max="3837" width="8.25" style="51" bestFit="1" customWidth="1"/>
    <col min="3838" max="3838" width="11.125" style="51" customWidth="1"/>
    <col min="3839" max="3839" width="8.75" style="51" bestFit="1" customWidth="1"/>
    <col min="3840" max="3840" width="8.125" style="51"/>
    <col min="3841" max="3841" width="8.25" style="51" bestFit="1" customWidth="1"/>
    <col min="3842" max="3842" width="3.625" style="51" bestFit="1" customWidth="1"/>
    <col min="3843" max="4080" width="8.125" style="51"/>
    <col min="4081" max="4081" width="13.75" style="51" customWidth="1"/>
    <col min="4082" max="4082" width="8.875" style="51" bestFit="1" customWidth="1"/>
    <col min="4083" max="4087" width="8.75" style="51" bestFit="1" customWidth="1"/>
    <col min="4088" max="4088" width="8.5" style="51" bestFit="1" customWidth="1"/>
    <col min="4089" max="4090" width="8.75" style="51" bestFit="1" customWidth="1"/>
    <col min="4091" max="4093" width="8.25" style="51" bestFit="1" customWidth="1"/>
    <col min="4094" max="4094" width="11.125" style="51" customWidth="1"/>
    <col min="4095" max="4095" width="8.75" style="51" bestFit="1" customWidth="1"/>
    <col min="4096" max="4096" width="8.125" style="51"/>
    <col min="4097" max="4097" width="8.25" style="51" bestFit="1" customWidth="1"/>
    <col min="4098" max="4098" width="3.625" style="51" bestFit="1" customWidth="1"/>
    <col min="4099" max="4336" width="8.125" style="51"/>
    <col min="4337" max="4337" width="13.75" style="51" customWidth="1"/>
    <col min="4338" max="4338" width="8.875" style="51" bestFit="1" customWidth="1"/>
    <col min="4339" max="4343" width="8.75" style="51" bestFit="1" customWidth="1"/>
    <col min="4344" max="4344" width="8.5" style="51" bestFit="1" customWidth="1"/>
    <col min="4345" max="4346" width="8.75" style="51" bestFit="1" customWidth="1"/>
    <col min="4347" max="4349" width="8.25" style="51" bestFit="1" customWidth="1"/>
    <col min="4350" max="4350" width="11.125" style="51" customWidth="1"/>
    <col min="4351" max="4351" width="8.75" style="51" bestFit="1" customWidth="1"/>
    <col min="4352" max="4352" width="8.125" style="51"/>
    <col min="4353" max="4353" width="8.25" style="51" bestFit="1" customWidth="1"/>
    <col min="4354" max="4354" width="3.625" style="51" bestFit="1" customWidth="1"/>
    <col min="4355" max="4592" width="8.125" style="51"/>
    <col min="4593" max="4593" width="13.75" style="51" customWidth="1"/>
    <col min="4594" max="4594" width="8.875" style="51" bestFit="1" customWidth="1"/>
    <col min="4595" max="4599" width="8.75" style="51" bestFit="1" customWidth="1"/>
    <col min="4600" max="4600" width="8.5" style="51" bestFit="1" customWidth="1"/>
    <col min="4601" max="4602" width="8.75" style="51" bestFit="1" customWidth="1"/>
    <col min="4603" max="4605" width="8.25" style="51" bestFit="1" customWidth="1"/>
    <col min="4606" max="4606" width="11.125" style="51" customWidth="1"/>
    <col min="4607" max="4607" width="8.75" style="51" bestFit="1" customWidth="1"/>
    <col min="4608" max="4608" width="8.125" style="51"/>
    <col min="4609" max="4609" width="8.25" style="51" bestFit="1" customWidth="1"/>
    <col min="4610" max="4610" width="3.625" style="51" bestFit="1" customWidth="1"/>
    <col min="4611" max="4848" width="8.125" style="51"/>
    <col min="4849" max="4849" width="13.75" style="51" customWidth="1"/>
    <col min="4850" max="4850" width="8.875" style="51" bestFit="1" customWidth="1"/>
    <col min="4851" max="4855" width="8.75" style="51" bestFit="1" customWidth="1"/>
    <col min="4856" max="4856" width="8.5" style="51" bestFit="1" customWidth="1"/>
    <col min="4857" max="4858" width="8.75" style="51" bestFit="1" customWidth="1"/>
    <col min="4859" max="4861" width="8.25" style="51" bestFit="1" customWidth="1"/>
    <col min="4862" max="4862" width="11.125" style="51" customWidth="1"/>
    <col min="4863" max="4863" width="8.75" style="51" bestFit="1" customWidth="1"/>
    <col min="4864" max="4864" width="8.125" style="51"/>
    <col min="4865" max="4865" width="8.25" style="51" bestFit="1" customWidth="1"/>
    <col min="4866" max="4866" width="3.625" style="51" bestFit="1" customWidth="1"/>
    <col min="4867" max="5104" width="8.125" style="51"/>
    <col min="5105" max="5105" width="13.75" style="51" customWidth="1"/>
    <col min="5106" max="5106" width="8.875" style="51" bestFit="1" customWidth="1"/>
    <col min="5107" max="5111" width="8.75" style="51" bestFit="1" customWidth="1"/>
    <col min="5112" max="5112" width="8.5" style="51" bestFit="1" customWidth="1"/>
    <col min="5113" max="5114" width="8.75" style="51" bestFit="1" customWidth="1"/>
    <col min="5115" max="5117" width="8.25" style="51" bestFit="1" customWidth="1"/>
    <col min="5118" max="5118" width="11.125" style="51" customWidth="1"/>
    <col min="5119" max="5119" width="8.75" style="51" bestFit="1" customWidth="1"/>
    <col min="5120" max="5120" width="8.125" style="51"/>
    <col min="5121" max="5121" width="8.25" style="51" bestFit="1" customWidth="1"/>
    <col min="5122" max="5122" width="3.625" style="51" bestFit="1" customWidth="1"/>
    <col min="5123" max="5360" width="8.125" style="51"/>
    <col min="5361" max="5361" width="13.75" style="51" customWidth="1"/>
    <col min="5362" max="5362" width="8.875" style="51" bestFit="1" customWidth="1"/>
    <col min="5363" max="5367" width="8.75" style="51" bestFit="1" customWidth="1"/>
    <col min="5368" max="5368" width="8.5" style="51" bestFit="1" customWidth="1"/>
    <col min="5369" max="5370" width="8.75" style="51" bestFit="1" customWidth="1"/>
    <col min="5371" max="5373" width="8.25" style="51" bestFit="1" customWidth="1"/>
    <col min="5374" max="5374" width="11.125" style="51" customWidth="1"/>
    <col min="5375" max="5375" width="8.75" style="51" bestFit="1" customWidth="1"/>
    <col min="5376" max="5376" width="8.125" style="51"/>
    <col min="5377" max="5377" width="8.25" style="51" bestFit="1" customWidth="1"/>
    <col min="5378" max="5378" width="3.625" style="51" bestFit="1" customWidth="1"/>
    <col min="5379" max="5616" width="8.125" style="51"/>
    <col min="5617" max="5617" width="13.75" style="51" customWidth="1"/>
    <col min="5618" max="5618" width="8.875" style="51" bestFit="1" customWidth="1"/>
    <col min="5619" max="5623" width="8.75" style="51" bestFit="1" customWidth="1"/>
    <col min="5624" max="5624" width="8.5" style="51" bestFit="1" customWidth="1"/>
    <col min="5625" max="5626" width="8.75" style="51" bestFit="1" customWidth="1"/>
    <col min="5627" max="5629" width="8.25" style="51" bestFit="1" customWidth="1"/>
    <col min="5630" max="5630" width="11.125" style="51" customWidth="1"/>
    <col min="5631" max="5631" width="8.75" style="51" bestFit="1" customWidth="1"/>
    <col min="5632" max="5632" width="8.125" style="51"/>
    <col min="5633" max="5633" width="8.25" style="51" bestFit="1" customWidth="1"/>
    <col min="5634" max="5634" width="3.625" style="51" bestFit="1" customWidth="1"/>
    <col min="5635" max="5872" width="8.125" style="51"/>
    <col min="5873" max="5873" width="13.75" style="51" customWidth="1"/>
    <col min="5874" max="5874" width="8.875" style="51" bestFit="1" customWidth="1"/>
    <col min="5875" max="5879" width="8.75" style="51" bestFit="1" customWidth="1"/>
    <col min="5880" max="5880" width="8.5" style="51" bestFit="1" customWidth="1"/>
    <col min="5881" max="5882" width="8.75" style="51" bestFit="1" customWidth="1"/>
    <col min="5883" max="5885" width="8.25" style="51" bestFit="1" customWidth="1"/>
    <col min="5886" max="5886" width="11.125" style="51" customWidth="1"/>
    <col min="5887" max="5887" width="8.75" style="51" bestFit="1" customWidth="1"/>
    <col min="5888" max="5888" width="8.125" style="51"/>
    <col min="5889" max="5889" width="8.25" style="51" bestFit="1" customWidth="1"/>
    <col min="5890" max="5890" width="3.625" style="51" bestFit="1" customWidth="1"/>
    <col min="5891" max="6128" width="8.125" style="51"/>
    <col min="6129" max="6129" width="13.75" style="51" customWidth="1"/>
    <col min="6130" max="6130" width="8.875" style="51" bestFit="1" customWidth="1"/>
    <col min="6131" max="6135" width="8.75" style="51" bestFit="1" customWidth="1"/>
    <col min="6136" max="6136" width="8.5" style="51" bestFit="1" customWidth="1"/>
    <col min="6137" max="6138" width="8.75" style="51" bestFit="1" customWidth="1"/>
    <col min="6139" max="6141" width="8.25" style="51" bestFit="1" customWidth="1"/>
    <col min="6142" max="6142" width="11.125" style="51" customWidth="1"/>
    <col min="6143" max="6143" width="8.75" style="51" bestFit="1" customWidth="1"/>
    <col min="6144" max="6144" width="8.125" style="51"/>
    <col min="6145" max="6145" width="8.25" style="51" bestFit="1" customWidth="1"/>
    <col min="6146" max="6146" width="3.625" style="51" bestFit="1" customWidth="1"/>
    <col min="6147" max="6384" width="8.125" style="51"/>
    <col min="6385" max="6385" width="13.75" style="51" customWidth="1"/>
    <col min="6386" max="6386" width="8.875" style="51" bestFit="1" customWidth="1"/>
    <col min="6387" max="6391" width="8.75" style="51" bestFit="1" customWidth="1"/>
    <col min="6392" max="6392" width="8.5" style="51" bestFit="1" customWidth="1"/>
    <col min="6393" max="6394" width="8.75" style="51" bestFit="1" customWidth="1"/>
    <col min="6395" max="6397" width="8.25" style="51" bestFit="1" customWidth="1"/>
    <col min="6398" max="6398" width="11.125" style="51" customWidth="1"/>
    <col min="6399" max="6399" width="8.75" style="51" bestFit="1" customWidth="1"/>
    <col min="6400" max="6400" width="8.125" style="51"/>
    <col min="6401" max="6401" width="8.25" style="51" bestFit="1" customWidth="1"/>
    <col min="6402" max="6402" width="3.625" style="51" bestFit="1" customWidth="1"/>
    <col min="6403" max="6640" width="8.125" style="51"/>
    <col min="6641" max="6641" width="13.75" style="51" customWidth="1"/>
    <col min="6642" max="6642" width="8.875" style="51" bestFit="1" customWidth="1"/>
    <col min="6643" max="6647" width="8.75" style="51" bestFit="1" customWidth="1"/>
    <col min="6648" max="6648" width="8.5" style="51" bestFit="1" customWidth="1"/>
    <col min="6649" max="6650" width="8.75" style="51" bestFit="1" customWidth="1"/>
    <col min="6651" max="6653" width="8.25" style="51" bestFit="1" customWidth="1"/>
    <col min="6654" max="6654" width="11.125" style="51" customWidth="1"/>
    <col min="6655" max="6655" width="8.75" style="51" bestFit="1" customWidth="1"/>
    <col min="6656" max="6656" width="8.125" style="51"/>
    <col min="6657" max="6657" width="8.25" style="51" bestFit="1" customWidth="1"/>
    <col min="6658" max="6658" width="3.625" style="51" bestFit="1" customWidth="1"/>
    <col min="6659" max="6896" width="8.125" style="51"/>
    <col min="6897" max="6897" width="13.75" style="51" customWidth="1"/>
    <col min="6898" max="6898" width="8.875" style="51" bestFit="1" customWidth="1"/>
    <col min="6899" max="6903" width="8.75" style="51" bestFit="1" customWidth="1"/>
    <col min="6904" max="6904" width="8.5" style="51" bestFit="1" customWidth="1"/>
    <col min="6905" max="6906" width="8.75" style="51" bestFit="1" customWidth="1"/>
    <col min="6907" max="6909" width="8.25" style="51" bestFit="1" customWidth="1"/>
    <col min="6910" max="6910" width="11.125" style="51" customWidth="1"/>
    <col min="6911" max="6911" width="8.75" style="51" bestFit="1" customWidth="1"/>
    <col min="6912" max="6912" width="8.125" style="51"/>
    <col min="6913" max="6913" width="8.25" style="51" bestFit="1" customWidth="1"/>
    <col min="6914" max="6914" width="3.625" style="51" bestFit="1" customWidth="1"/>
    <col min="6915" max="7152" width="8.125" style="51"/>
    <col min="7153" max="7153" width="13.75" style="51" customWidth="1"/>
    <col min="7154" max="7154" width="8.875" style="51" bestFit="1" customWidth="1"/>
    <col min="7155" max="7159" width="8.75" style="51" bestFit="1" customWidth="1"/>
    <col min="7160" max="7160" width="8.5" style="51" bestFit="1" customWidth="1"/>
    <col min="7161" max="7162" width="8.75" style="51" bestFit="1" customWidth="1"/>
    <col min="7163" max="7165" width="8.25" style="51" bestFit="1" customWidth="1"/>
    <col min="7166" max="7166" width="11.125" style="51" customWidth="1"/>
    <col min="7167" max="7167" width="8.75" style="51" bestFit="1" customWidth="1"/>
    <col min="7168" max="7168" width="8.125" style="51"/>
    <col min="7169" max="7169" width="8.25" style="51" bestFit="1" customWidth="1"/>
    <col min="7170" max="7170" width="3.625" style="51" bestFit="1" customWidth="1"/>
    <col min="7171" max="7408" width="8.125" style="51"/>
    <col min="7409" max="7409" width="13.75" style="51" customWidth="1"/>
    <col min="7410" max="7410" width="8.875" style="51" bestFit="1" customWidth="1"/>
    <col min="7411" max="7415" width="8.75" style="51" bestFit="1" customWidth="1"/>
    <col min="7416" max="7416" width="8.5" style="51" bestFit="1" customWidth="1"/>
    <col min="7417" max="7418" width="8.75" style="51" bestFit="1" customWidth="1"/>
    <col min="7419" max="7421" width="8.25" style="51" bestFit="1" customWidth="1"/>
    <col min="7422" max="7422" width="11.125" style="51" customWidth="1"/>
    <col min="7423" max="7423" width="8.75" style="51" bestFit="1" customWidth="1"/>
    <col min="7424" max="7424" width="8.125" style="51"/>
    <col min="7425" max="7425" width="8.25" style="51" bestFit="1" customWidth="1"/>
    <col min="7426" max="7426" width="3.625" style="51" bestFit="1" customWidth="1"/>
    <col min="7427" max="7664" width="8.125" style="51"/>
    <col min="7665" max="7665" width="13.75" style="51" customWidth="1"/>
    <col min="7666" max="7666" width="8.875" style="51" bestFit="1" customWidth="1"/>
    <col min="7667" max="7671" width="8.75" style="51" bestFit="1" customWidth="1"/>
    <col min="7672" max="7672" width="8.5" style="51" bestFit="1" customWidth="1"/>
    <col min="7673" max="7674" width="8.75" style="51" bestFit="1" customWidth="1"/>
    <col min="7675" max="7677" width="8.25" style="51" bestFit="1" customWidth="1"/>
    <col min="7678" max="7678" width="11.125" style="51" customWidth="1"/>
    <col min="7679" max="7679" width="8.75" style="51" bestFit="1" customWidth="1"/>
    <col min="7680" max="7680" width="8.125" style="51"/>
    <col min="7681" max="7681" width="8.25" style="51" bestFit="1" customWidth="1"/>
    <col min="7682" max="7682" width="3.625" style="51" bestFit="1" customWidth="1"/>
    <col min="7683" max="7920" width="8.125" style="51"/>
    <col min="7921" max="7921" width="13.75" style="51" customWidth="1"/>
    <col min="7922" max="7922" width="8.875" style="51" bestFit="1" customWidth="1"/>
    <col min="7923" max="7927" width="8.75" style="51" bestFit="1" customWidth="1"/>
    <col min="7928" max="7928" width="8.5" style="51" bestFit="1" customWidth="1"/>
    <col min="7929" max="7930" width="8.75" style="51" bestFit="1" customWidth="1"/>
    <col min="7931" max="7933" width="8.25" style="51" bestFit="1" customWidth="1"/>
    <col min="7934" max="7934" width="11.125" style="51" customWidth="1"/>
    <col min="7935" max="7935" width="8.75" style="51" bestFit="1" customWidth="1"/>
    <col min="7936" max="7936" width="8.125" style="51"/>
    <col min="7937" max="7937" width="8.25" style="51" bestFit="1" customWidth="1"/>
    <col min="7938" max="7938" width="3.625" style="51" bestFit="1" customWidth="1"/>
    <col min="7939" max="8176" width="8.125" style="51"/>
    <col min="8177" max="8177" width="13.75" style="51" customWidth="1"/>
    <col min="8178" max="8178" width="8.875" style="51" bestFit="1" customWidth="1"/>
    <col min="8179" max="8183" width="8.75" style="51" bestFit="1" customWidth="1"/>
    <col min="8184" max="8184" width="8.5" style="51" bestFit="1" customWidth="1"/>
    <col min="8185" max="8186" width="8.75" style="51" bestFit="1" customWidth="1"/>
    <col min="8187" max="8189" width="8.25" style="51" bestFit="1" customWidth="1"/>
    <col min="8190" max="8190" width="11.125" style="51" customWidth="1"/>
    <col min="8191" max="8191" width="8.75" style="51" bestFit="1" customWidth="1"/>
    <col min="8192" max="8192" width="8.125" style="51"/>
    <col min="8193" max="8193" width="8.25" style="51" bestFit="1" customWidth="1"/>
    <col min="8194" max="8194" width="3.625" style="51" bestFit="1" customWidth="1"/>
    <col min="8195" max="8432" width="8.125" style="51"/>
    <col min="8433" max="8433" width="13.75" style="51" customWidth="1"/>
    <col min="8434" max="8434" width="8.875" style="51" bestFit="1" customWidth="1"/>
    <col min="8435" max="8439" width="8.75" style="51" bestFit="1" customWidth="1"/>
    <col min="8440" max="8440" width="8.5" style="51" bestFit="1" customWidth="1"/>
    <col min="8441" max="8442" width="8.75" style="51" bestFit="1" customWidth="1"/>
    <col min="8443" max="8445" width="8.25" style="51" bestFit="1" customWidth="1"/>
    <col min="8446" max="8446" width="11.125" style="51" customWidth="1"/>
    <col min="8447" max="8447" width="8.75" style="51" bestFit="1" customWidth="1"/>
    <col min="8448" max="8448" width="8.125" style="51"/>
    <col min="8449" max="8449" width="8.25" style="51" bestFit="1" customWidth="1"/>
    <col min="8450" max="8450" width="3.625" style="51" bestFit="1" customWidth="1"/>
    <col min="8451" max="8688" width="8.125" style="51"/>
    <col min="8689" max="8689" width="13.75" style="51" customWidth="1"/>
    <col min="8690" max="8690" width="8.875" style="51" bestFit="1" customWidth="1"/>
    <col min="8691" max="8695" width="8.75" style="51" bestFit="1" customWidth="1"/>
    <col min="8696" max="8696" width="8.5" style="51" bestFit="1" customWidth="1"/>
    <col min="8697" max="8698" width="8.75" style="51" bestFit="1" customWidth="1"/>
    <col min="8699" max="8701" width="8.25" style="51" bestFit="1" customWidth="1"/>
    <col min="8702" max="8702" width="11.125" style="51" customWidth="1"/>
    <col min="8703" max="8703" width="8.75" style="51" bestFit="1" customWidth="1"/>
    <col min="8704" max="8704" width="8.125" style="51"/>
    <col min="8705" max="8705" width="8.25" style="51" bestFit="1" customWidth="1"/>
    <col min="8706" max="8706" width="3.625" style="51" bestFit="1" customWidth="1"/>
    <col min="8707" max="8944" width="8.125" style="51"/>
    <col min="8945" max="8945" width="13.75" style="51" customWidth="1"/>
    <col min="8946" max="8946" width="8.875" style="51" bestFit="1" customWidth="1"/>
    <col min="8947" max="8951" width="8.75" style="51" bestFit="1" customWidth="1"/>
    <col min="8952" max="8952" width="8.5" style="51" bestFit="1" customWidth="1"/>
    <col min="8953" max="8954" width="8.75" style="51" bestFit="1" customWidth="1"/>
    <col min="8955" max="8957" width="8.25" style="51" bestFit="1" customWidth="1"/>
    <col min="8958" max="8958" width="11.125" style="51" customWidth="1"/>
    <col min="8959" max="8959" width="8.75" style="51" bestFit="1" customWidth="1"/>
    <col min="8960" max="8960" width="8.125" style="51"/>
    <col min="8961" max="8961" width="8.25" style="51" bestFit="1" customWidth="1"/>
    <col min="8962" max="8962" width="3.625" style="51" bestFit="1" customWidth="1"/>
    <col min="8963" max="9200" width="8.125" style="51"/>
    <col min="9201" max="9201" width="13.75" style="51" customWidth="1"/>
    <col min="9202" max="9202" width="8.875" style="51" bestFit="1" customWidth="1"/>
    <col min="9203" max="9207" width="8.75" style="51" bestFit="1" customWidth="1"/>
    <col min="9208" max="9208" width="8.5" style="51" bestFit="1" customWidth="1"/>
    <col min="9209" max="9210" width="8.75" style="51" bestFit="1" customWidth="1"/>
    <col min="9211" max="9213" width="8.25" style="51" bestFit="1" customWidth="1"/>
    <col min="9214" max="9214" width="11.125" style="51" customWidth="1"/>
    <col min="9215" max="9215" width="8.75" style="51" bestFit="1" customWidth="1"/>
    <col min="9216" max="9216" width="8.125" style="51"/>
    <col min="9217" max="9217" width="8.25" style="51" bestFit="1" customWidth="1"/>
    <col min="9218" max="9218" width="3.625" style="51" bestFit="1" customWidth="1"/>
    <col min="9219" max="9456" width="8.125" style="51"/>
    <col min="9457" max="9457" width="13.75" style="51" customWidth="1"/>
    <col min="9458" max="9458" width="8.875" style="51" bestFit="1" customWidth="1"/>
    <col min="9459" max="9463" width="8.75" style="51" bestFit="1" customWidth="1"/>
    <col min="9464" max="9464" width="8.5" style="51" bestFit="1" customWidth="1"/>
    <col min="9465" max="9466" width="8.75" style="51" bestFit="1" customWidth="1"/>
    <col min="9467" max="9469" width="8.25" style="51" bestFit="1" customWidth="1"/>
    <col min="9470" max="9470" width="11.125" style="51" customWidth="1"/>
    <col min="9471" max="9471" width="8.75" style="51" bestFit="1" customWidth="1"/>
    <col min="9472" max="9472" width="8.125" style="51"/>
    <col min="9473" max="9473" width="8.25" style="51" bestFit="1" customWidth="1"/>
    <col min="9474" max="9474" width="3.625" style="51" bestFit="1" customWidth="1"/>
    <col min="9475" max="9712" width="8.125" style="51"/>
    <col min="9713" max="9713" width="13.75" style="51" customWidth="1"/>
    <col min="9714" max="9714" width="8.875" style="51" bestFit="1" customWidth="1"/>
    <col min="9715" max="9719" width="8.75" style="51" bestFit="1" customWidth="1"/>
    <col min="9720" max="9720" width="8.5" style="51" bestFit="1" customWidth="1"/>
    <col min="9721" max="9722" width="8.75" style="51" bestFit="1" customWidth="1"/>
    <col min="9723" max="9725" width="8.25" style="51" bestFit="1" customWidth="1"/>
    <col min="9726" max="9726" width="11.125" style="51" customWidth="1"/>
    <col min="9727" max="9727" width="8.75" style="51" bestFit="1" customWidth="1"/>
    <col min="9728" max="9728" width="8.125" style="51"/>
    <col min="9729" max="9729" width="8.25" style="51" bestFit="1" customWidth="1"/>
    <col min="9730" max="9730" width="3.625" style="51" bestFit="1" customWidth="1"/>
    <col min="9731" max="9968" width="8.125" style="51"/>
    <col min="9969" max="9969" width="13.75" style="51" customWidth="1"/>
    <col min="9970" max="9970" width="8.875" style="51" bestFit="1" customWidth="1"/>
    <col min="9971" max="9975" width="8.75" style="51" bestFit="1" customWidth="1"/>
    <col min="9976" max="9976" width="8.5" style="51" bestFit="1" customWidth="1"/>
    <col min="9977" max="9978" width="8.75" style="51" bestFit="1" customWidth="1"/>
    <col min="9979" max="9981" width="8.25" style="51" bestFit="1" customWidth="1"/>
    <col min="9982" max="9982" width="11.125" style="51" customWidth="1"/>
    <col min="9983" max="9983" width="8.75" style="51" bestFit="1" customWidth="1"/>
    <col min="9984" max="9984" width="8.125" style="51"/>
    <col min="9985" max="9985" width="8.25" style="51" bestFit="1" customWidth="1"/>
    <col min="9986" max="9986" width="3.625" style="51" bestFit="1" customWidth="1"/>
    <col min="9987" max="10224" width="8.125" style="51"/>
    <col min="10225" max="10225" width="13.75" style="51" customWidth="1"/>
    <col min="10226" max="10226" width="8.875" style="51" bestFit="1" customWidth="1"/>
    <col min="10227" max="10231" width="8.75" style="51" bestFit="1" customWidth="1"/>
    <col min="10232" max="10232" width="8.5" style="51" bestFit="1" customWidth="1"/>
    <col min="10233" max="10234" width="8.75" style="51" bestFit="1" customWidth="1"/>
    <col min="10235" max="10237" width="8.25" style="51" bestFit="1" customWidth="1"/>
    <col min="10238" max="10238" width="11.125" style="51" customWidth="1"/>
    <col min="10239" max="10239" width="8.75" style="51" bestFit="1" customWidth="1"/>
    <col min="10240" max="10240" width="8.125" style="51"/>
    <col min="10241" max="10241" width="8.25" style="51" bestFit="1" customWidth="1"/>
    <col min="10242" max="10242" width="3.625" style="51" bestFit="1" customWidth="1"/>
    <col min="10243" max="10480" width="8.125" style="51"/>
    <col min="10481" max="10481" width="13.75" style="51" customWidth="1"/>
    <col min="10482" max="10482" width="8.875" style="51" bestFit="1" customWidth="1"/>
    <col min="10483" max="10487" width="8.75" style="51" bestFit="1" customWidth="1"/>
    <col min="10488" max="10488" width="8.5" style="51" bestFit="1" customWidth="1"/>
    <col min="10489" max="10490" width="8.75" style="51" bestFit="1" customWidth="1"/>
    <col min="10491" max="10493" width="8.25" style="51" bestFit="1" customWidth="1"/>
    <col min="10494" max="10494" width="11.125" style="51" customWidth="1"/>
    <col min="10495" max="10495" width="8.75" style="51" bestFit="1" customWidth="1"/>
    <col min="10496" max="10496" width="8.125" style="51"/>
    <col min="10497" max="10497" width="8.25" style="51" bestFit="1" customWidth="1"/>
    <col min="10498" max="10498" width="3.625" style="51" bestFit="1" customWidth="1"/>
    <col min="10499" max="10736" width="8.125" style="51"/>
    <col min="10737" max="10737" width="13.75" style="51" customWidth="1"/>
    <col min="10738" max="10738" width="8.875" style="51" bestFit="1" customWidth="1"/>
    <col min="10739" max="10743" width="8.75" style="51" bestFit="1" customWidth="1"/>
    <col min="10744" max="10744" width="8.5" style="51" bestFit="1" customWidth="1"/>
    <col min="10745" max="10746" width="8.75" style="51" bestFit="1" customWidth="1"/>
    <col min="10747" max="10749" width="8.25" style="51" bestFit="1" customWidth="1"/>
    <col min="10750" max="10750" width="11.125" style="51" customWidth="1"/>
    <col min="10751" max="10751" width="8.75" style="51" bestFit="1" customWidth="1"/>
    <col min="10752" max="10752" width="8.125" style="51"/>
    <col min="10753" max="10753" width="8.25" style="51" bestFit="1" customWidth="1"/>
    <col min="10754" max="10754" width="3.625" style="51" bestFit="1" customWidth="1"/>
    <col min="10755" max="10992" width="8.125" style="51"/>
    <col min="10993" max="10993" width="13.75" style="51" customWidth="1"/>
    <col min="10994" max="10994" width="8.875" style="51" bestFit="1" customWidth="1"/>
    <col min="10995" max="10999" width="8.75" style="51" bestFit="1" customWidth="1"/>
    <col min="11000" max="11000" width="8.5" style="51" bestFit="1" customWidth="1"/>
    <col min="11001" max="11002" width="8.75" style="51" bestFit="1" customWidth="1"/>
    <col min="11003" max="11005" width="8.25" style="51" bestFit="1" customWidth="1"/>
    <col min="11006" max="11006" width="11.125" style="51" customWidth="1"/>
    <col min="11007" max="11007" width="8.75" style="51" bestFit="1" customWidth="1"/>
    <col min="11008" max="11008" width="8.125" style="51"/>
    <col min="11009" max="11009" width="8.25" style="51" bestFit="1" customWidth="1"/>
    <col min="11010" max="11010" width="3.625" style="51" bestFit="1" customWidth="1"/>
    <col min="11011" max="11248" width="8.125" style="51"/>
    <col min="11249" max="11249" width="13.75" style="51" customWidth="1"/>
    <col min="11250" max="11250" width="8.875" style="51" bestFit="1" customWidth="1"/>
    <col min="11251" max="11255" width="8.75" style="51" bestFit="1" customWidth="1"/>
    <col min="11256" max="11256" width="8.5" style="51" bestFit="1" customWidth="1"/>
    <col min="11257" max="11258" width="8.75" style="51" bestFit="1" customWidth="1"/>
    <col min="11259" max="11261" width="8.25" style="51" bestFit="1" customWidth="1"/>
    <col min="11262" max="11262" width="11.125" style="51" customWidth="1"/>
    <col min="11263" max="11263" width="8.75" style="51" bestFit="1" customWidth="1"/>
    <col min="11264" max="11264" width="8.125" style="51"/>
    <col min="11265" max="11265" width="8.25" style="51" bestFit="1" customWidth="1"/>
    <col min="11266" max="11266" width="3.625" style="51" bestFit="1" customWidth="1"/>
    <col min="11267" max="11504" width="8.125" style="51"/>
    <col min="11505" max="11505" width="13.75" style="51" customWidth="1"/>
    <col min="11506" max="11506" width="8.875" style="51" bestFit="1" customWidth="1"/>
    <col min="11507" max="11511" width="8.75" style="51" bestFit="1" customWidth="1"/>
    <col min="11512" max="11512" width="8.5" style="51" bestFit="1" customWidth="1"/>
    <col min="11513" max="11514" width="8.75" style="51" bestFit="1" customWidth="1"/>
    <col min="11515" max="11517" width="8.25" style="51" bestFit="1" customWidth="1"/>
    <col min="11518" max="11518" width="11.125" style="51" customWidth="1"/>
    <col min="11519" max="11519" width="8.75" style="51" bestFit="1" customWidth="1"/>
    <col min="11520" max="11520" width="8.125" style="51"/>
    <col min="11521" max="11521" width="8.25" style="51" bestFit="1" customWidth="1"/>
    <col min="11522" max="11522" width="3.625" style="51" bestFit="1" customWidth="1"/>
    <col min="11523" max="11760" width="8.125" style="51"/>
    <col min="11761" max="11761" width="13.75" style="51" customWidth="1"/>
    <col min="11762" max="11762" width="8.875" style="51" bestFit="1" customWidth="1"/>
    <col min="11763" max="11767" width="8.75" style="51" bestFit="1" customWidth="1"/>
    <col min="11768" max="11768" width="8.5" style="51" bestFit="1" customWidth="1"/>
    <col min="11769" max="11770" width="8.75" style="51" bestFit="1" customWidth="1"/>
    <col min="11771" max="11773" width="8.25" style="51" bestFit="1" customWidth="1"/>
    <col min="11774" max="11774" width="11.125" style="51" customWidth="1"/>
    <col min="11775" max="11775" width="8.75" style="51" bestFit="1" customWidth="1"/>
    <col min="11776" max="11776" width="8.125" style="51"/>
    <col min="11777" max="11777" width="8.25" style="51" bestFit="1" customWidth="1"/>
    <col min="11778" max="11778" width="3.625" style="51" bestFit="1" customWidth="1"/>
    <col min="11779" max="12016" width="8.125" style="51"/>
    <col min="12017" max="12017" width="13.75" style="51" customWidth="1"/>
    <col min="12018" max="12018" width="8.875" style="51" bestFit="1" customWidth="1"/>
    <col min="12019" max="12023" width="8.75" style="51" bestFit="1" customWidth="1"/>
    <col min="12024" max="12024" width="8.5" style="51" bestFit="1" customWidth="1"/>
    <col min="12025" max="12026" width="8.75" style="51" bestFit="1" customWidth="1"/>
    <col min="12027" max="12029" width="8.25" style="51" bestFit="1" customWidth="1"/>
    <col min="12030" max="12030" width="11.125" style="51" customWidth="1"/>
    <col min="12031" max="12031" width="8.75" style="51" bestFit="1" customWidth="1"/>
    <col min="12032" max="12032" width="8.125" style="51"/>
    <col min="12033" max="12033" width="8.25" style="51" bestFit="1" customWidth="1"/>
    <col min="12034" max="12034" width="3.625" style="51" bestFit="1" customWidth="1"/>
    <col min="12035" max="12272" width="8.125" style="51"/>
    <col min="12273" max="12273" width="13.75" style="51" customWidth="1"/>
    <col min="12274" max="12274" width="8.875" style="51" bestFit="1" customWidth="1"/>
    <col min="12275" max="12279" width="8.75" style="51" bestFit="1" customWidth="1"/>
    <col min="12280" max="12280" width="8.5" style="51" bestFit="1" customWidth="1"/>
    <col min="12281" max="12282" width="8.75" style="51" bestFit="1" customWidth="1"/>
    <col min="12283" max="12285" width="8.25" style="51" bestFit="1" customWidth="1"/>
    <col min="12286" max="12286" width="11.125" style="51" customWidth="1"/>
    <col min="12287" max="12287" width="8.75" style="51" bestFit="1" customWidth="1"/>
    <col min="12288" max="12288" width="8.125" style="51"/>
    <col min="12289" max="12289" width="8.25" style="51" bestFit="1" customWidth="1"/>
    <col min="12290" max="12290" width="3.625" style="51" bestFit="1" customWidth="1"/>
    <col min="12291" max="12528" width="8.125" style="51"/>
    <col min="12529" max="12529" width="13.75" style="51" customWidth="1"/>
    <col min="12530" max="12530" width="8.875" style="51" bestFit="1" customWidth="1"/>
    <col min="12531" max="12535" width="8.75" style="51" bestFit="1" customWidth="1"/>
    <col min="12536" max="12536" width="8.5" style="51" bestFit="1" customWidth="1"/>
    <col min="12537" max="12538" width="8.75" style="51" bestFit="1" customWidth="1"/>
    <col min="12539" max="12541" width="8.25" style="51" bestFit="1" customWidth="1"/>
    <col min="12542" max="12542" width="11.125" style="51" customWidth="1"/>
    <col min="12543" max="12543" width="8.75" style="51" bestFit="1" customWidth="1"/>
    <col min="12544" max="12544" width="8.125" style="51"/>
    <col min="12545" max="12545" width="8.25" style="51" bestFit="1" customWidth="1"/>
    <col min="12546" max="12546" width="3.625" style="51" bestFit="1" customWidth="1"/>
    <col min="12547" max="12784" width="8.125" style="51"/>
    <col min="12785" max="12785" width="13.75" style="51" customWidth="1"/>
    <col min="12786" max="12786" width="8.875" style="51" bestFit="1" customWidth="1"/>
    <col min="12787" max="12791" width="8.75" style="51" bestFit="1" customWidth="1"/>
    <col min="12792" max="12792" width="8.5" style="51" bestFit="1" customWidth="1"/>
    <col min="12793" max="12794" width="8.75" style="51" bestFit="1" customWidth="1"/>
    <col min="12795" max="12797" width="8.25" style="51" bestFit="1" customWidth="1"/>
    <col min="12798" max="12798" width="11.125" style="51" customWidth="1"/>
    <col min="12799" max="12799" width="8.75" style="51" bestFit="1" customWidth="1"/>
    <col min="12800" max="12800" width="8.125" style="51"/>
    <col min="12801" max="12801" width="8.25" style="51" bestFit="1" customWidth="1"/>
    <col min="12802" max="12802" width="3.625" style="51" bestFit="1" customWidth="1"/>
    <col min="12803" max="13040" width="8.125" style="51"/>
    <col min="13041" max="13041" width="13.75" style="51" customWidth="1"/>
    <col min="13042" max="13042" width="8.875" style="51" bestFit="1" customWidth="1"/>
    <col min="13043" max="13047" width="8.75" style="51" bestFit="1" customWidth="1"/>
    <col min="13048" max="13048" width="8.5" style="51" bestFit="1" customWidth="1"/>
    <col min="13049" max="13050" width="8.75" style="51" bestFit="1" customWidth="1"/>
    <col min="13051" max="13053" width="8.25" style="51" bestFit="1" customWidth="1"/>
    <col min="13054" max="13054" width="11.125" style="51" customWidth="1"/>
    <col min="13055" max="13055" width="8.75" style="51" bestFit="1" customWidth="1"/>
    <col min="13056" max="13056" width="8.125" style="51"/>
    <col min="13057" max="13057" width="8.25" style="51" bestFit="1" customWidth="1"/>
    <col min="13058" max="13058" width="3.625" style="51" bestFit="1" customWidth="1"/>
    <col min="13059" max="13296" width="8.125" style="51"/>
    <col min="13297" max="13297" width="13.75" style="51" customWidth="1"/>
    <col min="13298" max="13298" width="8.875" style="51" bestFit="1" customWidth="1"/>
    <col min="13299" max="13303" width="8.75" style="51" bestFit="1" customWidth="1"/>
    <col min="13304" max="13304" width="8.5" style="51" bestFit="1" customWidth="1"/>
    <col min="13305" max="13306" width="8.75" style="51" bestFit="1" customWidth="1"/>
    <col min="13307" max="13309" width="8.25" style="51" bestFit="1" customWidth="1"/>
    <col min="13310" max="13310" width="11.125" style="51" customWidth="1"/>
    <col min="13311" max="13311" width="8.75" style="51" bestFit="1" customWidth="1"/>
    <col min="13312" max="13312" width="8.125" style="51"/>
    <col min="13313" max="13313" width="8.25" style="51" bestFit="1" customWidth="1"/>
    <col min="13314" max="13314" width="3.625" style="51" bestFit="1" customWidth="1"/>
    <col min="13315" max="13552" width="8.125" style="51"/>
    <col min="13553" max="13553" width="13.75" style="51" customWidth="1"/>
    <col min="13554" max="13554" width="8.875" style="51" bestFit="1" customWidth="1"/>
    <col min="13555" max="13559" width="8.75" style="51" bestFit="1" customWidth="1"/>
    <col min="13560" max="13560" width="8.5" style="51" bestFit="1" customWidth="1"/>
    <col min="13561" max="13562" width="8.75" style="51" bestFit="1" customWidth="1"/>
    <col min="13563" max="13565" width="8.25" style="51" bestFit="1" customWidth="1"/>
    <col min="13566" max="13566" width="11.125" style="51" customWidth="1"/>
    <col min="13567" max="13567" width="8.75" style="51" bestFit="1" customWidth="1"/>
    <col min="13568" max="13568" width="8.125" style="51"/>
    <col min="13569" max="13569" width="8.25" style="51" bestFit="1" customWidth="1"/>
    <col min="13570" max="13570" width="3.625" style="51" bestFit="1" customWidth="1"/>
    <col min="13571" max="13808" width="8.125" style="51"/>
    <col min="13809" max="13809" width="13.75" style="51" customWidth="1"/>
    <col min="13810" max="13810" width="8.875" style="51" bestFit="1" customWidth="1"/>
    <col min="13811" max="13815" width="8.75" style="51" bestFit="1" customWidth="1"/>
    <col min="13816" max="13816" width="8.5" style="51" bestFit="1" customWidth="1"/>
    <col min="13817" max="13818" width="8.75" style="51" bestFit="1" customWidth="1"/>
    <col min="13819" max="13821" width="8.25" style="51" bestFit="1" customWidth="1"/>
    <col min="13822" max="13822" width="11.125" style="51" customWidth="1"/>
    <col min="13823" max="13823" width="8.75" style="51" bestFit="1" customWidth="1"/>
    <col min="13824" max="13824" width="8.125" style="51"/>
    <col min="13825" max="13825" width="8.25" style="51" bestFit="1" customWidth="1"/>
    <col min="13826" max="13826" width="3.625" style="51" bestFit="1" customWidth="1"/>
    <col min="13827" max="14064" width="8.125" style="51"/>
    <col min="14065" max="14065" width="13.75" style="51" customWidth="1"/>
    <col min="14066" max="14066" width="8.875" style="51" bestFit="1" customWidth="1"/>
    <col min="14067" max="14071" width="8.75" style="51" bestFit="1" customWidth="1"/>
    <col min="14072" max="14072" width="8.5" style="51" bestFit="1" customWidth="1"/>
    <col min="14073" max="14074" width="8.75" style="51" bestFit="1" customWidth="1"/>
    <col min="14075" max="14077" width="8.25" style="51" bestFit="1" customWidth="1"/>
    <col min="14078" max="14078" width="11.125" style="51" customWidth="1"/>
    <col min="14079" max="14079" width="8.75" style="51" bestFit="1" customWidth="1"/>
    <col min="14080" max="14080" width="8.125" style="51"/>
    <col min="14081" max="14081" width="8.25" style="51" bestFit="1" customWidth="1"/>
    <col min="14082" max="14082" width="3.625" style="51" bestFit="1" customWidth="1"/>
    <col min="14083" max="14320" width="8.125" style="51"/>
    <col min="14321" max="14321" width="13.75" style="51" customWidth="1"/>
    <col min="14322" max="14322" width="8.875" style="51" bestFit="1" customWidth="1"/>
    <col min="14323" max="14327" width="8.75" style="51" bestFit="1" customWidth="1"/>
    <col min="14328" max="14328" width="8.5" style="51" bestFit="1" customWidth="1"/>
    <col min="14329" max="14330" width="8.75" style="51" bestFit="1" customWidth="1"/>
    <col min="14331" max="14333" width="8.25" style="51" bestFit="1" customWidth="1"/>
    <col min="14334" max="14334" width="11.125" style="51" customWidth="1"/>
    <col min="14335" max="14335" width="8.75" style="51" bestFit="1" customWidth="1"/>
    <col min="14336" max="14336" width="8.125" style="51"/>
    <col min="14337" max="14337" width="8.25" style="51" bestFit="1" customWidth="1"/>
    <col min="14338" max="14338" width="3.625" style="51" bestFit="1" customWidth="1"/>
    <col min="14339" max="14576" width="8.125" style="51"/>
    <col min="14577" max="14577" width="13.75" style="51" customWidth="1"/>
    <col min="14578" max="14578" width="8.875" style="51" bestFit="1" customWidth="1"/>
    <col min="14579" max="14583" width="8.75" style="51" bestFit="1" customWidth="1"/>
    <col min="14584" max="14584" width="8.5" style="51" bestFit="1" customWidth="1"/>
    <col min="14585" max="14586" width="8.75" style="51" bestFit="1" customWidth="1"/>
    <col min="14587" max="14589" width="8.25" style="51" bestFit="1" customWidth="1"/>
    <col min="14590" max="14590" width="11.125" style="51" customWidth="1"/>
    <col min="14591" max="14591" width="8.75" style="51" bestFit="1" customWidth="1"/>
    <col min="14592" max="14592" width="8.125" style="51"/>
    <col min="14593" max="14593" width="8.25" style="51" bestFit="1" customWidth="1"/>
    <col min="14594" max="14594" width="3.625" style="51" bestFit="1" customWidth="1"/>
    <col min="14595" max="14832" width="8.125" style="51"/>
    <col min="14833" max="14833" width="13.75" style="51" customWidth="1"/>
    <col min="14834" max="14834" width="8.875" style="51" bestFit="1" customWidth="1"/>
    <col min="14835" max="14839" width="8.75" style="51" bestFit="1" customWidth="1"/>
    <col min="14840" max="14840" width="8.5" style="51" bestFit="1" customWidth="1"/>
    <col min="14841" max="14842" width="8.75" style="51" bestFit="1" customWidth="1"/>
    <col min="14843" max="14845" width="8.25" style="51" bestFit="1" customWidth="1"/>
    <col min="14846" max="14846" width="11.125" style="51" customWidth="1"/>
    <col min="14847" max="14847" width="8.75" style="51" bestFit="1" customWidth="1"/>
    <col min="14848" max="14848" width="8.125" style="51"/>
    <col min="14849" max="14849" width="8.25" style="51" bestFit="1" customWidth="1"/>
    <col min="14850" max="14850" width="3.625" style="51" bestFit="1" customWidth="1"/>
    <col min="14851" max="15088" width="8.125" style="51"/>
    <col min="15089" max="15089" width="13.75" style="51" customWidth="1"/>
    <col min="15090" max="15090" width="8.875" style="51" bestFit="1" customWidth="1"/>
    <col min="15091" max="15095" width="8.75" style="51" bestFit="1" customWidth="1"/>
    <col min="15096" max="15096" width="8.5" style="51" bestFit="1" customWidth="1"/>
    <col min="15097" max="15098" width="8.75" style="51" bestFit="1" customWidth="1"/>
    <col min="15099" max="15101" width="8.25" style="51" bestFit="1" customWidth="1"/>
    <col min="15102" max="15102" width="11.125" style="51" customWidth="1"/>
    <col min="15103" max="15103" width="8.75" style="51" bestFit="1" customWidth="1"/>
    <col min="15104" max="15104" width="8.125" style="51"/>
    <col min="15105" max="15105" width="8.25" style="51" bestFit="1" customWidth="1"/>
    <col min="15106" max="15106" width="3.625" style="51" bestFit="1" customWidth="1"/>
    <col min="15107" max="15344" width="8.125" style="51"/>
    <col min="15345" max="15345" width="13.75" style="51" customWidth="1"/>
    <col min="15346" max="15346" width="8.875" style="51" bestFit="1" customWidth="1"/>
    <col min="15347" max="15351" width="8.75" style="51" bestFit="1" customWidth="1"/>
    <col min="15352" max="15352" width="8.5" style="51" bestFit="1" customWidth="1"/>
    <col min="15353" max="15354" width="8.75" style="51" bestFit="1" customWidth="1"/>
    <col min="15355" max="15357" width="8.25" style="51" bestFit="1" customWidth="1"/>
    <col min="15358" max="15358" width="11.125" style="51" customWidth="1"/>
    <col min="15359" max="15359" width="8.75" style="51" bestFit="1" customWidth="1"/>
    <col min="15360" max="15360" width="8.125" style="51"/>
    <col min="15361" max="15361" width="8.25" style="51" bestFit="1" customWidth="1"/>
    <col min="15362" max="15362" width="3.625" style="51" bestFit="1" customWidth="1"/>
    <col min="15363" max="15600" width="8.125" style="51"/>
    <col min="15601" max="15601" width="13.75" style="51" customWidth="1"/>
    <col min="15602" max="15602" width="8.875" style="51" bestFit="1" customWidth="1"/>
    <col min="15603" max="15607" width="8.75" style="51" bestFit="1" customWidth="1"/>
    <col min="15608" max="15608" width="8.5" style="51" bestFit="1" customWidth="1"/>
    <col min="15609" max="15610" width="8.75" style="51" bestFit="1" customWidth="1"/>
    <col min="15611" max="15613" width="8.25" style="51" bestFit="1" customWidth="1"/>
    <col min="15614" max="15614" width="11.125" style="51" customWidth="1"/>
    <col min="15615" max="15615" width="8.75" style="51" bestFit="1" customWidth="1"/>
    <col min="15616" max="15616" width="8.125" style="51"/>
    <col min="15617" max="15617" width="8.25" style="51" bestFit="1" customWidth="1"/>
    <col min="15618" max="15618" width="3.625" style="51" bestFit="1" customWidth="1"/>
    <col min="15619" max="15856" width="8.125" style="51"/>
    <col min="15857" max="15857" width="13.75" style="51" customWidth="1"/>
    <col min="15858" max="15858" width="8.875" style="51" bestFit="1" customWidth="1"/>
    <col min="15859" max="15863" width="8.75" style="51" bestFit="1" customWidth="1"/>
    <col min="15864" max="15864" width="8.5" style="51" bestFit="1" customWidth="1"/>
    <col min="15865" max="15866" width="8.75" style="51" bestFit="1" customWidth="1"/>
    <col min="15867" max="15869" width="8.25" style="51" bestFit="1" customWidth="1"/>
    <col min="15870" max="15870" width="11.125" style="51" customWidth="1"/>
    <col min="15871" max="15871" width="8.75" style="51" bestFit="1" customWidth="1"/>
    <col min="15872" max="15872" width="8.125" style="51"/>
    <col min="15873" max="15873" width="8.25" style="51" bestFit="1" customWidth="1"/>
    <col min="15874" max="15874" width="3.625" style="51" bestFit="1" customWidth="1"/>
    <col min="15875" max="16112" width="8.125" style="51"/>
    <col min="16113" max="16113" width="13.75" style="51" customWidth="1"/>
    <col min="16114" max="16114" width="8.875" style="51" bestFit="1" customWidth="1"/>
    <col min="16115" max="16119" width="8.75" style="51" bestFit="1" customWidth="1"/>
    <col min="16120" max="16120" width="8.5" style="51" bestFit="1" customWidth="1"/>
    <col min="16121" max="16122" width="8.75" style="51" bestFit="1" customWidth="1"/>
    <col min="16123" max="16125" width="8.25" style="51" bestFit="1" customWidth="1"/>
    <col min="16126" max="16126" width="11.125" style="51" customWidth="1"/>
    <col min="16127" max="16127" width="8.75" style="51" bestFit="1" customWidth="1"/>
    <col min="16128" max="16128" width="8.125" style="51"/>
    <col min="16129" max="16129" width="8.25" style="51" bestFit="1" customWidth="1"/>
    <col min="16130" max="16130" width="3.625" style="51" bestFit="1" customWidth="1"/>
    <col min="16131" max="16384" width="8.125" style="51"/>
  </cols>
  <sheetData>
    <row r="1" spans="1:18" ht="32.25" customHeight="1" thickBot="1" x14ac:dyDescent="0.2">
      <c r="A1" s="183" t="s">
        <v>148</v>
      </c>
      <c r="B1" s="183"/>
    </row>
    <row r="2" spans="1:18" ht="20.25" customHeight="1" thickBot="1" x14ac:dyDescent="0.2">
      <c r="A2" s="184" t="s">
        <v>88</v>
      </c>
      <c r="B2" s="54" t="s">
        <v>89</v>
      </c>
      <c r="C2" s="55" t="s">
        <v>90</v>
      </c>
      <c r="D2" s="56" t="s">
        <v>91</v>
      </c>
      <c r="E2" s="56" t="s">
        <v>92</v>
      </c>
      <c r="F2" s="55" t="s">
        <v>93</v>
      </c>
      <c r="G2" s="55" t="s">
        <v>94</v>
      </c>
      <c r="H2" s="55" t="s">
        <v>95</v>
      </c>
      <c r="I2" s="55" t="s">
        <v>96</v>
      </c>
      <c r="J2" s="55" t="s">
        <v>97</v>
      </c>
      <c r="K2" s="55" t="s">
        <v>98</v>
      </c>
      <c r="L2" s="55" t="s">
        <v>99</v>
      </c>
      <c r="M2" s="55" t="s">
        <v>100</v>
      </c>
      <c r="N2" s="55" t="s">
        <v>101</v>
      </c>
      <c r="O2" s="57" t="s">
        <v>102</v>
      </c>
      <c r="Q2" s="58">
        <v>12</v>
      </c>
      <c r="R2" s="51" t="s">
        <v>103</v>
      </c>
    </row>
    <row r="3" spans="1:18" ht="17.100000000000001" customHeight="1" x14ac:dyDescent="0.15">
      <c r="A3" s="185"/>
      <c r="B3" s="59"/>
      <c r="C3" s="59"/>
      <c r="D3" s="60"/>
      <c r="E3" s="60"/>
      <c r="F3" s="59"/>
      <c r="G3" s="59"/>
      <c r="H3" s="59"/>
      <c r="I3" s="59"/>
      <c r="J3" s="59"/>
      <c r="K3" s="59"/>
      <c r="L3" s="61"/>
      <c r="M3" s="59"/>
      <c r="N3" s="59"/>
      <c r="O3" s="62"/>
    </row>
    <row r="4" spans="1:18" ht="16.5" customHeight="1" x14ac:dyDescent="0.15">
      <c r="A4" s="63" t="s">
        <v>104</v>
      </c>
      <c r="B4" s="64">
        <v>33171</v>
      </c>
      <c r="C4" s="64">
        <v>33046</v>
      </c>
      <c r="D4" s="64">
        <v>32967</v>
      </c>
      <c r="E4" s="65">
        <v>32931</v>
      </c>
      <c r="F4" s="65">
        <v>32906</v>
      </c>
      <c r="G4" s="65">
        <v>32846</v>
      </c>
      <c r="H4" s="65">
        <v>32840</v>
      </c>
      <c r="I4" s="64">
        <v>32908</v>
      </c>
      <c r="J4" s="64">
        <v>33006</v>
      </c>
      <c r="K4" s="65">
        <v>33048</v>
      </c>
      <c r="L4" s="64">
        <v>33093</v>
      </c>
      <c r="M4" s="66">
        <v>33157</v>
      </c>
      <c r="N4" s="64">
        <f>SUM(B4:M4)</f>
        <v>395919</v>
      </c>
      <c r="O4" s="70">
        <f t="shared" ref="O4:O44" si="0">ROUND(N4/$Q$2,0)</f>
        <v>32993</v>
      </c>
    </row>
    <row r="5" spans="1:18" ht="17.100000000000001" customHeight="1" x14ac:dyDescent="0.15">
      <c r="A5" s="67" t="s">
        <v>105</v>
      </c>
      <c r="B5" s="64">
        <v>8653</v>
      </c>
      <c r="C5" s="64">
        <v>8633</v>
      </c>
      <c r="D5" s="64">
        <v>8628</v>
      </c>
      <c r="E5" s="65">
        <v>8613</v>
      </c>
      <c r="F5" s="65">
        <v>8605</v>
      </c>
      <c r="G5" s="65">
        <v>8609</v>
      </c>
      <c r="H5" s="65">
        <v>8610</v>
      </c>
      <c r="I5" s="64">
        <v>8635</v>
      </c>
      <c r="J5" s="64">
        <v>8642</v>
      </c>
      <c r="K5" s="65">
        <v>8666</v>
      </c>
      <c r="L5" s="64">
        <v>8689</v>
      </c>
      <c r="M5" s="66">
        <v>8710</v>
      </c>
      <c r="N5" s="64">
        <f t="shared" ref="N5:N43" si="1">SUM(B5:M5)</f>
        <v>103693</v>
      </c>
      <c r="O5" s="70">
        <f t="shared" si="0"/>
        <v>8641</v>
      </c>
    </row>
    <row r="6" spans="1:18" ht="17.100000000000001" customHeight="1" x14ac:dyDescent="0.15">
      <c r="A6" s="63" t="s">
        <v>106</v>
      </c>
      <c r="B6" s="64">
        <v>4538</v>
      </c>
      <c r="C6" s="64">
        <v>4529</v>
      </c>
      <c r="D6" s="64">
        <v>4512</v>
      </c>
      <c r="E6" s="65">
        <v>4515</v>
      </c>
      <c r="F6" s="65">
        <v>4499</v>
      </c>
      <c r="G6" s="65">
        <v>4498</v>
      </c>
      <c r="H6" s="65">
        <v>4505</v>
      </c>
      <c r="I6" s="64">
        <v>4498</v>
      </c>
      <c r="J6" s="64">
        <v>4512</v>
      </c>
      <c r="K6" s="65">
        <v>4508</v>
      </c>
      <c r="L6" s="64">
        <v>4508</v>
      </c>
      <c r="M6" s="66">
        <v>4524</v>
      </c>
      <c r="N6" s="64">
        <f t="shared" si="1"/>
        <v>54146</v>
      </c>
      <c r="O6" s="70">
        <f t="shared" si="0"/>
        <v>4512</v>
      </c>
    </row>
    <row r="7" spans="1:18" ht="17.100000000000001" customHeight="1" x14ac:dyDescent="0.15">
      <c r="A7" s="67" t="s">
        <v>107</v>
      </c>
      <c r="B7" s="64">
        <v>9957</v>
      </c>
      <c r="C7" s="64">
        <v>9929</v>
      </c>
      <c r="D7" s="64">
        <v>9917</v>
      </c>
      <c r="E7" s="65">
        <v>9924</v>
      </c>
      <c r="F7" s="65">
        <v>9908</v>
      </c>
      <c r="G7" s="65">
        <v>9921</v>
      </c>
      <c r="H7" s="65">
        <v>9934</v>
      </c>
      <c r="I7" s="64">
        <v>9951</v>
      </c>
      <c r="J7" s="64">
        <v>9979</v>
      </c>
      <c r="K7" s="65">
        <v>9990</v>
      </c>
      <c r="L7" s="64">
        <v>10023</v>
      </c>
      <c r="M7" s="66">
        <v>10057</v>
      </c>
      <c r="N7" s="64">
        <f t="shared" si="1"/>
        <v>119490</v>
      </c>
      <c r="O7" s="70">
        <f t="shared" si="0"/>
        <v>9958</v>
      </c>
    </row>
    <row r="8" spans="1:18" ht="17.100000000000001" customHeight="1" x14ac:dyDescent="0.15">
      <c r="A8" s="63" t="s">
        <v>108</v>
      </c>
      <c r="B8" s="64">
        <v>6059</v>
      </c>
      <c r="C8" s="64">
        <v>6055</v>
      </c>
      <c r="D8" s="64">
        <v>6055</v>
      </c>
      <c r="E8" s="65">
        <v>6040</v>
      </c>
      <c r="F8" s="65">
        <v>6029</v>
      </c>
      <c r="G8" s="65">
        <v>6016</v>
      </c>
      <c r="H8" s="65">
        <v>6031</v>
      </c>
      <c r="I8" s="64">
        <v>6052</v>
      </c>
      <c r="J8" s="64">
        <v>6070</v>
      </c>
      <c r="K8" s="65">
        <v>6062</v>
      </c>
      <c r="L8" s="64">
        <v>6075</v>
      </c>
      <c r="M8" s="66">
        <v>6100</v>
      </c>
      <c r="N8" s="64">
        <f t="shared" si="1"/>
        <v>72644</v>
      </c>
      <c r="O8" s="70">
        <f t="shared" si="0"/>
        <v>6054</v>
      </c>
    </row>
    <row r="9" spans="1:18" ht="17.100000000000001" customHeight="1" x14ac:dyDescent="0.15">
      <c r="A9" s="67" t="s">
        <v>109</v>
      </c>
      <c r="B9" s="64">
        <v>5538</v>
      </c>
      <c r="C9" s="64">
        <v>5533</v>
      </c>
      <c r="D9" s="64">
        <v>5521</v>
      </c>
      <c r="E9" s="65">
        <v>5511</v>
      </c>
      <c r="F9" s="65">
        <v>5501</v>
      </c>
      <c r="G9" s="65">
        <v>5501</v>
      </c>
      <c r="H9" s="65">
        <v>5508</v>
      </c>
      <c r="I9" s="64">
        <v>5525</v>
      </c>
      <c r="J9" s="64">
        <v>5534</v>
      </c>
      <c r="K9" s="65">
        <v>5538</v>
      </c>
      <c r="L9" s="64">
        <v>5567</v>
      </c>
      <c r="M9" s="66">
        <v>5577</v>
      </c>
      <c r="N9" s="64">
        <f t="shared" si="1"/>
        <v>66354</v>
      </c>
      <c r="O9" s="70">
        <f t="shared" si="0"/>
        <v>5530</v>
      </c>
    </row>
    <row r="10" spans="1:18" ht="17.100000000000001" customHeight="1" x14ac:dyDescent="0.15">
      <c r="A10" s="63" t="s">
        <v>110</v>
      </c>
      <c r="B10" s="64">
        <v>12471</v>
      </c>
      <c r="C10" s="64">
        <v>12464</v>
      </c>
      <c r="D10" s="64">
        <v>12440</v>
      </c>
      <c r="E10" s="65">
        <v>12447</v>
      </c>
      <c r="F10" s="65">
        <v>12443</v>
      </c>
      <c r="G10" s="65">
        <v>12442</v>
      </c>
      <c r="H10" s="65">
        <v>12465</v>
      </c>
      <c r="I10" s="64">
        <v>12480</v>
      </c>
      <c r="J10" s="64">
        <v>12522</v>
      </c>
      <c r="K10" s="65">
        <v>12571</v>
      </c>
      <c r="L10" s="64">
        <v>12591</v>
      </c>
      <c r="M10" s="66">
        <v>12639</v>
      </c>
      <c r="N10" s="64">
        <f t="shared" si="1"/>
        <v>149975</v>
      </c>
      <c r="O10" s="70">
        <f t="shared" si="0"/>
        <v>12498</v>
      </c>
    </row>
    <row r="11" spans="1:18" ht="17.100000000000001" customHeight="1" x14ac:dyDescent="0.15">
      <c r="A11" s="67" t="s">
        <v>111</v>
      </c>
      <c r="B11" s="64">
        <v>5277</v>
      </c>
      <c r="C11" s="64">
        <v>5268</v>
      </c>
      <c r="D11" s="64">
        <v>5279</v>
      </c>
      <c r="E11" s="65">
        <v>5282</v>
      </c>
      <c r="F11" s="65">
        <v>5289</v>
      </c>
      <c r="G11" s="65">
        <v>5296</v>
      </c>
      <c r="H11" s="65">
        <v>5292</v>
      </c>
      <c r="I11" s="64">
        <v>5307</v>
      </c>
      <c r="J11" s="64">
        <v>5325</v>
      </c>
      <c r="K11" s="65">
        <v>5339</v>
      </c>
      <c r="L11" s="64">
        <v>5369</v>
      </c>
      <c r="M11" s="66">
        <v>5387</v>
      </c>
      <c r="N11" s="64">
        <f t="shared" si="1"/>
        <v>63710</v>
      </c>
      <c r="O11" s="70">
        <f t="shared" si="0"/>
        <v>5309</v>
      </c>
    </row>
    <row r="12" spans="1:18" ht="17.100000000000001" customHeight="1" x14ac:dyDescent="0.15">
      <c r="A12" s="63" t="s">
        <v>112</v>
      </c>
      <c r="B12" s="64">
        <v>12100</v>
      </c>
      <c r="C12" s="64">
        <v>12091</v>
      </c>
      <c r="D12" s="64">
        <v>12073</v>
      </c>
      <c r="E12" s="65">
        <v>12052</v>
      </c>
      <c r="F12" s="65">
        <v>12047</v>
      </c>
      <c r="G12" s="65">
        <v>12021</v>
      </c>
      <c r="H12" s="65">
        <v>12032</v>
      </c>
      <c r="I12" s="64">
        <v>12076</v>
      </c>
      <c r="J12" s="64">
        <v>12074</v>
      </c>
      <c r="K12" s="65">
        <v>12072</v>
      </c>
      <c r="L12" s="64">
        <v>12093</v>
      </c>
      <c r="M12" s="66">
        <v>12135</v>
      </c>
      <c r="N12" s="64">
        <f t="shared" si="1"/>
        <v>144866</v>
      </c>
      <c r="O12" s="70">
        <f t="shared" si="0"/>
        <v>12072</v>
      </c>
    </row>
    <row r="13" spans="1:18" ht="17.100000000000001" customHeight="1" x14ac:dyDescent="0.15">
      <c r="A13" s="67" t="s">
        <v>113</v>
      </c>
      <c r="B13" s="64">
        <v>6579</v>
      </c>
      <c r="C13" s="64">
        <v>6579</v>
      </c>
      <c r="D13" s="64">
        <v>6567</v>
      </c>
      <c r="E13" s="65">
        <v>6548</v>
      </c>
      <c r="F13" s="65">
        <v>6523</v>
      </c>
      <c r="G13" s="65">
        <v>6519</v>
      </c>
      <c r="H13" s="65">
        <v>6526</v>
      </c>
      <c r="I13" s="64">
        <v>6529</v>
      </c>
      <c r="J13" s="64">
        <v>6546</v>
      </c>
      <c r="K13" s="65">
        <v>6552</v>
      </c>
      <c r="L13" s="64">
        <v>6526</v>
      </c>
      <c r="M13" s="66">
        <v>6517</v>
      </c>
      <c r="N13" s="64">
        <f t="shared" si="1"/>
        <v>78511</v>
      </c>
      <c r="O13" s="70">
        <f t="shared" si="0"/>
        <v>6543</v>
      </c>
    </row>
    <row r="14" spans="1:18" ht="17.100000000000001" customHeight="1" x14ac:dyDescent="0.15">
      <c r="A14" s="63" t="s">
        <v>114</v>
      </c>
      <c r="B14" s="64">
        <v>5353</v>
      </c>
      <c r="C14" s="64">
        <v>5338</v>
      </c>
      <c r="D14" s="64">
        <v>5335</v>
      </c>
      <c r="E14" s="65">
        <v>5313</v>
      </c>
      <c r="F14" s="65">
        <v>5304</v>
      </c>
      <c r="G14" s="65">
        <v>5298</v>
      </c>
      <c r="H14" s="65">
        <v>5291</v>
      </c>
      <c r="I14" s="64">
        <v>5296</v>
      </c>
      <c r="J14" s="64">
        <v>5292</v>
      </c>
      <c r="K14" s="65">
        <v>5291</v>
      </c>
      <c r="L14" s="64">
        <v>5293</v>
      </c>
      <c r="M14" s="66">
        <v>5307</v>
      </c>
      <c r="N14" s="64">
        <f t="shared" si="1"/>
        <v>63711</v>
      </c>
      <c r="O14" s="70">
        <f t="shared" si="0"/>
        <v>5309</v>
      </c>
    </row>
    <row r="15" spans="1:18" ht="17.100000000000001" customHeight="1" x14ac:dyDescent="0.15">
      <c r="A15" s="67" t="s">
        <v>115</v>
      </c>
      <c r="B15" s="64">
        <v>771</v>
      </c>
      <c r="C15" s="64">
        <v>769</v>
      </c>
      <c r="D15" s="64">
        <v>768</v>
      </c>
      <c r="E15" s="65">
        <v>766</v>
      </c>
      <c r="F15" s="65">
        <v>762</v>
      </c>
      <c r="G15" s="65">
        <v>761</v>
      </c>
      <c r="H15" s="65">
        <v>761</v>
      </c>
      <c r="I15" s="64">
        <v>758</v>
      </c>
      <c r="J15" s="64">
        <v>754</v>
      </c>
      <c r="K15" s="65">
        <v>753</v>
      </c>
      <c r="L15" s="64">
        <v>759</v>
      </c>
      <c r="M15" s="66">
        <v>757</v>
      </c>
      <c r="N15" s="64">
        <f t="shared" si="1"/>
        <v>9139</v>
      </c>
      <c r="O15" s="70">
        <f t="shared" si="0"/>
        <v>762</v>
      </c>
    </row>
    <row r="16" spans="1:18" ht="17.100000000000001" customHeight="1" x14ac:dyDescent="0.15">
      <c r="A16" s="63" t="s">
        <v>116</v>
      </c>
      <c r="B16" s="64">
        <v>560</v>
      </c>
      <c r="C16" s="64">
        <v>553</v>
      </c>
      <c r="D16" s="64">
        <v>548</v>
      </c>
      <c r="E16" s="65">
        <v>545</v>
      </c>
      <c r="F16" s="65">
        <v>549</v>
      </c>
      <c r="G16" s="65">
        <v>544</v>
      </c>
      <c r="H16" s="65">
        <v>548</v>
      </c>
      <c r="I16" s="64">
        <v>551</v>
      </c>
      <c r="J16" s="64">
        <v>551</v>
      </c>
      <c r="K16" s="65">
        <v>548</v>
      </c>
      <c r="L16" s="64">
        <v>549</v>
      </c>
      <c r="M16" s="66">
        <v>547</v>
      </c>
      <c r="N16" s="64">
        <f t="shared" si="1"/>
        <v>6593</v>
      </c>
      <c r="O16" s="70">
        <f t="shared" si="0"/>
        <v>549</v>
      </c>
    </row>
    <row r="17" spans="1:15" ht="17.100000000000001" customHeight="1" x14ac:dyDescent="0.15">
      <c r="A17" s="67" t="s">
        <v>117</v>
      </c>
      <c r="B17" s="64">
        <v>261</v>
      </c>
      <c r="C17" s="64">
        <v>261</v>
      </c>
      <c r="D17" s="64">
        <v>258</v>
      </c>
      <c r="E17" s="65">
        <v>256</v>
      </c>
      <c r="F17" s="65">
        <v>256</v>
      </c>
      <c r="G17" s="65">
        <v>255</v>
      </c>
      <c r="H17" s="65">
        <v>252</v>
      </c>
      <c r="I17" s="64">
        <v>248</v>
      </c>
      <c r="J17" s="64">
        <v>246</v>
      </c>
      <c r="K17" s="65">
        <v>244</v>
      </c>
      <c r="L17" s="64">
        <v>242</v>
      </c>
      <c r="M17" s="66">
        <v>243</v>
      </c>
      <c r="N17" s="64">
        <f t="shared" si="1"/>
        <v>3022</v>
      </c>
      <c r="O17" s="70">
        <f t="shared" si="0"/>
        <v>252</v>
      </c>
    </row>
    <row r="18" spans="1:15" ht="17.100000000000001" customHeight="1" x14ac:dyDescent="0.15">
      <c r="A18" s="63" t="s">
        <v>118</v>
      </c>
      <c r="B18" s="64">
        <v>1389</v>
      </c>
      <c r="C18" s="64">
        <v>1391</v>
      </c>
      <c r="D18" s="64">
        <v>1387</v>
      </c>
      <c r="E18" s="65">
        <v>1381</v>
      </c>
      <c r="F18" s="65">
        <v>1378</v>
      </c>
      <c r="G18" s="65">
        <v>1378</v>
      </c>
      <c r="H18" s="65">
        <v>1382</v>
      </c>
      <c r="I18" s="64">
        <v>1382</v>
      </c>
      <c r="J18" s="64">
        <v>1376</v>
      </c>
      <c r="K18" s="65">
        <v>1370</v>
      </c>
      <c r="L18" s="64">
        <v>1372</v>
      </c>
      <c r="M18" s="66">
        <v>1365</v>
      </c>
      <c r="N18" s="64">
        <f t="shared" si="1"/>
        <v>16551</v>
      </c>
      <c r="O18" s="70">
        <f t="shared" si="0"/>
        <v>1379</v>
      </c>
    </row>
    <row r="19" spans="1:15" ht="17.100000000000001" customHeight="1" x14ac:dyDescent="0.15">
      <c r="A19" s="67" t="s">
        <v>119</v>
      </c>
      <c r="B19" s="64">
        <v>1842</v>
      </c>
      <c r="C19" s="64">
        <v>1835</v>
      </c>
      <c r="D19" s="64">
        <v>1825</v>
      </c>
      <c r="E19" s="65">
        <v>1822</v>
      </c>
      <c r="F19" s="65">
        <v>1821</v>
      </c>
      <c r="G19" s="65">
        <v>1813</v>
      </c>
      <c r="H19" s="65">
        <v>1812</v>
      </c>
      <c r="I19" s="64">
        <v>1813</v>
      </c>
      <c r="J19" s="64">
        <v>1809</v>
      </c>
      <c r="K19" s="65">
        <v>1802</v>
      </c>
      <c r="L19" s="64">
        <v>1810</v>
      </c>
      <c r="M19" s="66">
        <v>1817</v>
      </c>
      <c r="N19" s="64">
        <f t="shared" si="1"/>
        <v>21821</v>
      </c>
      <c r="O19" s="70">
        <f t="shared" si="0"/>
        <v>1818</v>
      </c>
    </row>
    <row r="20" spans="1:15" ht="17.100000000000001" customHeight="1" x14ac:dyDescent="0.15">
      <c r="A20" s="63" t="s">
        <v>120</v>
      </c>
      <c r="B20" s="64">
        <v>1235</v>
      </c>
      <c r="C20" s="64">
        <v>1236</v>
      </c>
      <c r="D20" s="64">
        <v>1236</v>
      </c>
      <c r="E20" s="65">
        <v>1228</v>
      </c>
      <c r="F20" s="65">
        <v>1234</v>
      </c>
      <c r="G20" s="65">
        <v>1229</v>
      </c>
      <c r="H20" s="65">
        <v>1230</v>
      </c>
      <c r="I20" s="64">
        <v>1231</v>
      </c>
      <c r="J20" s="64">
        <v>1231</v>
      </c>
      <c r="K20" s="65">
        <v>1231</v>
      </c>
      <c r="L20" s="64">
        <v>1231</v>
      </c>
      <c r="M20" s="66">
        <v>1229</v>
      </c>
      <c r="N20" s="64">
        <f t="shared" si="1"/>
        <v>14781</v>
      </c>
      <c r="O20" s="70">
        <f t="shared" si="0"/>
        <v>1232</v>
      </c>
    </row>
    <row r="21" spans="1:15" ht="17.100000000000001" customHeight="1" x14ac:dyDescent="0.15">
      <c r="A21" s="67" t="s">
        <v>121</v>
      </c>
      <c r="B21" s="64">
        <v>653</v>
      </c>
      <c r="C21" s="64">
        <v>657</v>
      </c>
      <c r="D21" s="64">
        <v>660</v>
      </c>
      <c r="E21" s="65">
        <v>662</v>
      </c>
      <c r="F21" s="65">
        <v>661</v>
      </c>
      <c r="G21" s="65">
        <v>664</v>
      </c>
      <c r="H21" s="65">
        <v>665</v>
      </c>
      <c r="I21" s="64">
        <v>664</v>
      </c>
      <c r="J21" s="64">
        <v>668</v>
      </c>
      <c r="K21" s="65">
        <v>667</v>
      </c>
      <c r="L21" s="64">
        <v>670</v>
      </c>
      <c r="M21" s="66">
        <v>672</v>
      </c>
      <c r="N21" s="64">
        <f t="shared" si="1"/>
        <v>7963</v>
      </c>
      <c r="O21" s="70">
        <f t="shared" si="0"/>
        <v>664</v>
      </c>
    </row>
    <row r="22" spans="1:15" ht="17.100000000000001" customHeight="1" x14ac:dyDescent="0.15">
      <c r="A22" s="63" t="s">
        <v>122</v>
      </c>
      <c r="B22" s="64">
        <v>1442</v>
      </c>
      <c r="C22" s="64">
        <v>1439</v>
      </c>
      <c r="D22" s="64">
        <v>1444</v>
      </c>
      <c r="E22" s="65">
        <v>1445</v>
      </c>
      <c r="F22" s="65">
        <v>1444</v>
      </c>
      <c r="G22" s="65">
        <v>1438</v>
      </c>
      <c r="H22" s="65">
        <v>1437</v>
      </c>
      <c r="I22" s="64">
        <v>1438</v>
      </c>
      <c r="J22" s="64">
        <v>1439</v>
      </c>
      <c r="K22" s="65">
        <v>1432</v>
      </c>
      <c r="L22" s="64">
        <v>1435</v>
      </c>
      <c r="M22" s="66">
        <v>1430</v>
      </c>
      <c r="N22" s="64">
        <f t="shared" si="1"/>
        <v>17263</v>
      </c>
      <c r="O22" s="70">
        <f t="shared" si="0"/>
        <v>1439</v>
      </c>
    </row>
    <row r="23" spans="1:15" ht="17.100000000000001" customHeight="1" x14ac:dyDescent="0.15">
      <c r="A23" s="67" t="s">
        <v>123</v>
      </c>
      <c r="B23" s="64">
        <v>747</v>
      </c>
      <c r="C23" s="64">
        <v>746</v>
      </c>
      <c r="D23" s="64">
        <v>740</v>
      </c>
      <c r="E23" s="65">
        <v>737</v>
      </c>
      <c r="F23" s="65">
        <v>737</v>
      </c>
      <c r="G23" s="65">
        <v>737</v>
      </c>
      <c r="H23" s="65">
        <v>736</v>
      </c>
      <c r="I23" s="64">
        <v>733</v>
      </c>
      <c r="J23" s="64">
        <v>731</v>
      </c>
      <c r="K23" s="65">
        <v>728</v>
      </c>
      <c r="L23" s="64">
        <v>731</v>
      </c>
      <c r="M23" s="66">
        <v>728</v>
      </c>
      <c r="N23" s="64">
        <f t="shared" si="1"/>
        <v>8831</v>
      </c>
      <c r="O23" s="70">
        <f t="shared" si="0"/>
        <v>736</v>
      </c>
    </row>
    <row r="24" spans="1:15" ht="17.100000000000001" customHeight="1" x14ac:dyDescent="0.15">
      <c r="A24" s="63" t="s">
        <v>124</v>
      </c>
      <c r="B24" s="64">
        <v>4173</v>
      </c>
      <c r="C24" s="64">
        <v>4156</v>
      </c>
      <c r="D24" s="64">
        <v>4136</v>
      </c>
      <c r="E24" s="65">
        <v>4132</v>
      </c>
      <c r="F24" s="65">
        <v>4123</v>
      </c>
      <c r="G24" s="65">
        <v>4126</v>
      </c>
      <c r="H24" s="65">
        <v>4124</v>
      </c>
      <c r="I24" s="64">
        <v>4126</v>
      </c>
      <c r="J24" s="64">
        <v>4116</v>
      </c>
      <c r="K24" s="65">
        <v>4129</v>
      </c>
      <c r="L24" s="64">
        <v>4132</v>
      </c>
      <c r="M24" s="66">
        <v>4159</v>
      </c>
      <c r="N24" s="64">
        <f t="shared" si="1"/>
        <v>49632</v>
      </c>
      <c r="O24" s="70">
        <f t="shared" si="0"/>
        <v>4136</v>
      </c>
    </row>
    <row r="25" spans="1:15" ht="17.100000000000001" customHeight="1" x14ac:dyDescent="0.15">
      <c r="A25" s="67" t="s">
        <v>125</v>
      </c>
      <c r="B25" s="64">
        <v>1590</v>
      </c>
      <c r="C25" s="64">
        <v>1586</v>
      </c>
      <c r="D25" s="64">
        <v>1580</v>
      </c>
      <c r="E25" s="65">
        <v>1568</v>
      </c>
      <c r="F25" s="65">
        <v>1564</v>
      </c>
      <c r="G25" s="65">
        <v>1562</v>
      </c>
      <c r="H25" s="65">
        <v>1556</v>
      </c>
      <c r="I25" s="64">
        <v>1558</v>
      </c>
      <c r="J25" s="64">
        <v>1550</v>
      </c>
      <c r="K25" s="65">
        <v>1546</v>
      </c>
      <c r="L25" s="64">
        <v>1549</v>
      </c>
      <c r="M25" s="66">
        <v>1549</v>
      </c>
      <c r="N25" s="64">
        <f t="shared" si="1"/>
        <v>18758</v>
      </c>
      <c r="O25" s="70">
        <f t="shared" si="0"/>
        <v>1563</v>
      </c>
    </row>
    <row r="26" spans="1:15" ht="17.100000000000001" customHeight="1" x14ac:dyDescent="0.15">
      <c r="A26" s="63" t="s">
        <v>126</v>
      </c>
      <c r="B26" s="64">
        <v>2672</v>
      </c>
      <c r="C26" s="64">
        <v>2671</v>
      </c>
      <c r="D26" s="64">
        <v>2659</v>
      </c>
      <c r="E26" s="65">
        <v>2655</v>
      </c>
      <c r="F26" s="65">
        <v>2655</v>
      </c>
      <c r="G26" s="65">
        <v>2660</v>
      </c>
      <c r="H26" s="65">
        <v>2663</v>
      </c>
      <c r="I26" s="64">
        <v>2668</v>
      </c>
      <c r="J26" s="64">
        <v>2663</v>
      </c>
      <c r="K26" s="65">
        <v>2662</v>
      </c>
      <c r="L26" s="64">
        <v>2670</v>
      </c>
      <c r="M26" s="66">
        <v>2671</v>
      </c>
      <c r="N26" s="64">
        <f t="shared" si="1"/>
        <v>31969</v>
      </c>
      <c r="O26" s="70">
        <f t="shared" si="0"/>
        <v>2664</v>
      </c>
    </row>
    <row r="27" spans="1:15" ht="17.100000000000001" customHeight="1" x14ac:dyDescent="0.15">
      <c r="A27" s="67" t="s">
        <v>127</v>
      </c>
      <c r="B27" s="64">
        <v>1912</v>
      </c>
      <c r="C27" s="64">
        <v>1909</v>
      </c>
      <c r="D27" s="64">
        <v>1903</v>
      </c>
      <c r="E27" s="65">
        <v>1895</v>
      </c>
      <c r="F27" s="65">
        <v>1898</v>
      </c>
      <c r="G27" s="65">
        <v>1900</v>
      </c>
      <c r="H27" s="65">
        <v>1897</v>
      </c>
      <c r="I27" s="64">
        <v>1899</v>
      </c>
      <c r="J27" s="64">
        <v>1907</v>
      </c>
      <c r="K27" s="65">
        <v>1912</v>
      </c>
      <c r="L27" s="64">
        <v>1906</v>
      </c>
      <c r="M27" s="66">
        <v>1910</v>
      </c>
      <c r="N27" s="64">
        <f t="shared" si="1"/>
        <v>22848</v>
      </c>
      <c r="O27" s="70">
        <f t="shared" si="0"/>
        <v>1904</v>
      </c>
    </row>
    <row r="28" spans="1:15" ht="17.100000000000001" customHeight="1" x14ac:dyDescent="0.15">
      <c r="A28" s="63" t="s">
        <v>128</v>
      </c>
      <c r="B28" s="64">
        <v>1906</v>
      </c>
      <c r="C28" s="64">
        <v>1905</v>
      </c>
      <c r="D28" s="64">
        <v>1900</v>
      </c>
      <c r="E28" s="65">
        <v>1892</v>
      </c>
      <c r="F28" s="65">
        <v>1881</v>
      </c>
      <c r="G28" s="65">
        <v>1879</v>
      </c>
      <c r="H28" s="65">
        <v>1877</v>
      </c>
      <c r="I28" s="64">
        <v>1879</v>
      </c>
      <c r="J28" s="64">
        <v>1871</v>
      </c>
      <c r="K28" s="65">
        <v>1868</v>
      </c>
      <c r="L28" s="64">
        <v>1871</v>
      </c>
      <c r="M28" s="66">
        <v>1874</v>
      </c>
      <c r="N28" s="64">
        <f t="shared" si="1"/>
        <v>22603</v>
      </c>
      <c r="O28" s="70">
        <f t="shared" si="0"/>
        <v>1884</v>
      </c>
    </row>
    <row r="29" spans="1:15" ht="17.100000000000001" customHeight="1" x14ac:dyDescent="0.15">
      <c r="A29" s="67" t="s">
        <v>129</v>
      </c>
      <c r="B29" s="64">
        <v>3159</v>
      </c>
      <c r="C29" s="64">
        <v>3152</v>
      </c>
      <c r="D29" s="64">
        <v>3146</v>
      </c>
      <c r="E29" s="65">
        <v>3150</v>
      </c>
      <c r="F29" s="65">
        <v>3146</v>
      </c>
      <c r="G29" s="65">
        <v>3146</v>
      </c>
      <c r="H29" s="65">
        <v>3155</v>
      </c>
      <c r="I29" s="64">
        <v>3155</v>
      </c>
      <c r="J29" s="64">
        <v>3160</v>
      </c>
      <c r="K29" s="65">
        <v>3163</v>
      </c>
      <c r="L29" s="64">
        <v>3186</v>
      </c>
      <c r="M29" s="66">
        <v>3202</v>
      </c>
      <c r="N29" s="64">
        <f t="shared" si="1"/>
        <v>37920</v>
      </c>
      <c r="O29" s="70">
        <f t="shared" si="0"/>
        <v>3160</v>
      </c>
    </row>
    <row r="30" spans="1:15" ht="17.100000000000001" customHeight="1" x14ac:dyDescent="0.15">
      <c r="A30" s="63" t="s">
        <v>130</v>
      </c>
      <c r="B30" s="64">
        <v>1729</v>
      </c>
      <c r="C30" s="64">
        <v>1723</v>
      </c>
      <c r="D30" s="64">
        <v>1720</v>
      </c>
      <c r="E30" s="65">
        <v>1722</v>
      </c>
      <c r="F30" s="65">
        <v>1721</v>
      </c>
      <c r="G30" s="65">
        <v>1719</v>
      </c>
      <c r="H30" s="65">
        <v>1722</v>
      </c>
      <c r="I30" s="64">
        <v>1723</v>
      </c>
      <c r="J30" s="64">
        <v>1721</v>
      </c>
      <c r="K30" s="65">
        <v>1727</v>
      </c>
      <c r="L30" s="64">
        <v>1732</v>
      </c>
      <c r="M30" s="66">
        <v>1728</v>
      </c>
      <c r="N30" s="64">
        <f t="shared" si="1"/>
        <v>20687</v>
      </c>
      <c r="O30" s="70">
        <f t="shared" si="0"/>
        <v>1724</v>
      </c>
    </row>
    <row r="31" spans="1:15" ht="17.100000000000001" customHeight="1" x14ac:dyDescent="0.15">
      <c r="A31" s="67" t="s">
        <v>131</v>
      </c>
      <c r="B31" s="64">
        <v>3210</v>
      </c>
      <c r="C31" s="64">
        <v>3212</v>
      </c>
      <c r="D31" s="64">
        <v>3209</v>
      </c>
      <c r="E31" s="65">
        <v>3203</v>
      </c>
      <c r="F31" s="65">
        <v>3205</v>
      </c>
      <c r="G31" s="65">
        <v>3211</v>
      </c>
      <c r="H31" s="65">
        <v>3214</v>
      </c>
      <c r="I31" s="64">
        <v>3221</v>
      </c>
      <c r="J31" s="64">
        <v>3233</v>
      </c>
      <c r="K31" s="65">
        <v>3233</v>
      </c>
      <c r="L31" s="64">
        <v>3247</v>
      </c>
      <c r="M31" s="66">
        <v>3264</v>
      </c>
      <c r="N31" s="64">
        <f t="shared" si="1"/>
        <v>38662</v>
      </c>
      <c r="O31" s="70">
        <f t="shared" si="0"/>
        <v>3222</v>
      </c>
    </row>
    <row r="32" spans="1:15" ht="17.100000000000001" customHeight="1" x14ac:dyDescent="0.15">
      <c r="A32" s="63" t="s">
        <v>132</v>
      </c>
      <c r="B32" s="64">
        <v>79</v>
      </c>
      <c r="C32" s="64">
        <v>80</v>
      </c>
      <c r="D32" s="64">
        <v>80</v>
      </c>
      <c r="E32" s="65">
        <v>79</v>
      </c>
      <c r="F32" s="65">
        <v>78</v>
      </c>
      <c r="G32" s="65">
        <v>77</v>
      </c>
      <c r="H32" s="65">
        <v>77</v>
      </c>
      <c r="I32" s="64">
        <v>78</v>
      </c>
      <c r="J32" s="64">
        <v>78</v>
      </c>
      <c r="K32" s="65">
        <v>80</v>
      </c>
      <c r="L32" s="64">
        <v>78</v>
      </c>
      <c r="M32" s="66">
        <v>78</v>
      </c>
      <c r="N32" s="64">
        <f t="shared" si="1"/>
        <v>942</v>
      </c>
      <c r="O32" s="70">
        <f t="shared" si="0"/>
        <v>79</v>
      </c>
    </row>
    <row r="33" spans="1:15" ht="17.100000000000001" customHeight="1" x14ac:dyDescent="0.15">
      <c r="A33" s="67" t="s">
        <v>133</v>
      </c>
      <c r="B33" s="64">
        <v>99</v>
      </c>
      <c r="C33" s="64">
        <v>97</v>
      </c>
      <c r="D33" s="64">
        <v>97</v>
      </c>
      <c r="E33" s="65">
        <v>94</v>
      </c>
      <c r="F33" s="65">
        <v>93</v>
      </c>
      <c r="G33" s="65">
        <v>93</v>
      </c>
      <c r="H33" s="65">
        <v>93</v>
      </c>
      <c r="I33" s="64">
        <v>92</v>
      </c>
      <c r="J33" s="64">
        <v>90</v>
      </c>
      <c r="K33" s="65">
        <v>90</v>
      </c>
      <c r="L33" s="64">
        <v>91</v>
      </c>
      <c r="M33" s="66">
        <v>91</v>
      </c>
      <c r="N33" s="64">
        <f t="shared" si="1"/>
        <v>1120</v>
      </c>
      <c r="O33" s="70">
        <f t="shared" si="0"/>
        <v>93</v>
      </c>
    </row>
    <row r="34" spans="1:15" ht="17.100000000000001" customHeight="1" x14ac:dyDescent="0.15">
      <c r="A34" s="63" t="s">
        <v>134</v>
      </c>
      <c r="B34" s="64">
        <v>133</v>
      </c>
      <c r="C34" s="64">
        <v>133</v>
      </c>
      <c r="D34" s="64">
        <v>132</v>
      </c>
      <c r="E34" s="65">
        <v>132</v>
      </c>
      <c r="F34" s="65">
        <v>131</v>
      </c>
      <c r="G34" s="65">
        <v>129</v>
      </c>
      <c r="H34" s="65">
        <v>129</v>
      </c>
      <c r="I34" s="64">
        <v>127</v>
      </c>
      <c r="J34" s="64">
        <v>127</v>
      </c>
      <c r="K34" s="65">
        <v>127</v>
      </c>
      <c r="L34" s="64">
        <v>128</v>
      </c>
      <c r="M34" s="66">
        <v>127</v>
      </c>
      <c r="N34" s="64">
        <f t="shared" si="1"/>
        <v>1555</v>
      </c>
      <c r="O34" s="70">
        <f t="shared" si="0"/>
        <v>130</v>
      </c>
    </row>
    <row r="35" spans="1:15" ht="17.100000000000001" customHeight="1" x14ac:dyDescent="0.15">
      <c r="A35" s="67" t="s">
        <v>135</v>
      </c>
      <c r="B35" s="64">
        <v>86</v>
      </c>
      <c r="C35" s="64">
        <v>86</v>
      </c>
      <c r="D35" s="64">
        <v>86</v>
      </c>
      <c r="E35" s="65">
        <v>85</v>
      </c>
      <c r="F35" s="65">
        <v>84</v>
      </c>
      <c r="G35" s="65">
        <v>84</v>
      </c>
      <c r="H35" s="65">
        <v>83</v>
      </c>
      <c r="I35" s="64">
        <v>82</v>
      </c>
      <c r="J35" s="64">
        <v>82</v>
      </c>
      <c r="K35" s="65">
        <v>83</v>
      </c>
      <c r="L35" s="64">
        <v>83</v>
      </c>
      <c r="M35" s="66">
        <v>83</v>
      </c>
      <c r="N35" s="64">
        <f t="shared" si="1"/>
        <v>1007</v>
      </c>
      <c r="O35" s="70">
        <f t="shared" si="0"/>
        <v>84</v>
      </c>
    </row>
    <row r="36" spans="1:15" ht="17.100000000000001" customHeight="1" x14ac:dyDescent="0.15">
      <c r="A36" s="63" t="s">
        <v>136</v>
      </c>
      <c r="B36" s="64">
        <v>152</v>
      </c>
      <c r="C36" s="64">
        <v>152</v>
      </c>
      <c r="D36" s="64">
        <v>151</v>
      </c>
      <c r="E36" s="65">
        <v>150</v>
      </c>
      <c r="F36" s="65">
        <v>151</v>
      </c>
      <c r="G36" s="65">
        <v>150</v>
      </c>
      <c r="H36" s="65">
        <v>149</v>
      </c>
      <c r="I36" s="64">
        <v>147</v>
      </c>
      <c r="J36" s="64">
        <v>148</v>
      </c>
      <c r="K36" s="65">
        <v>149</v>
      </c>
      <c r="L36" s="64">
        <v>149</v>
      </c>
      <c r="M36" s="66">
        <v>148</v>
      </c>
      <c r="N36" s="64">
        <f t="shared" si="1"/>
        <v>1796</v>
      </c>
      <c r="O36" s="70">
        <f t="shared" si="0"/>
        <v>150</v>
      </c>
    </row>
    <row r="37" spans="1:15" ht="17.100000000000001" customHeight="1" x14ac:dyDescent="0.15">
      <c r="A37" s="67" t="s">
        <v>137</v>
      </c>
      <c r="B37" s="64">
        <v>57</v>
      </c>
      <c r="C37" s="64">
        <v>56</v>
      </c>
      <c r="D37" s="64">
        <v>56</v>
      </c>
      <c r="E37" s="65">
        <v>56</v>
      </c>
      <c r="F37" s="65">
        <v>56</v>
      </c>
      <c r="G37" s="65">
        <v>55</v>
      </c>
      <c r="H37" s="65">
        <v>55</v>
      </c>
      <c r="I37" s="64">
        <v>55</v>
      </c>
      <c r="J37" s="64">
        <v>56</v>
      </c>
      <c r="K37" s="65">
        <v>55</v>
      </c>
      <c r="L37" s="64">
        <v>55</v>
      </c>
      <c r="M37" s="66">
        <v>55</v>
      </c>
      <c r="N37" s="64">
        <f t="shared" si="1"/>
        <v>667</v>
      </c>
      <c r="O37" s="70">
        <f t="shared" si="0"/>
        <v>56</v>
      </c>
    </row>
    <row r="38" spans="1:15" ht="17.100000000000001" customHeight="1" x14ac:dyDescent="0.15">
      <c r="A38" s="63" t="s">
        <v>138</v>
      </c>
      <c r="B38" s="64">
        <v>170</v>
      </c>
      <c r="C38" s="64">
        <v>170</v>
      </c>
      <c r="D38" s="64">
        <v>171</v>
      </c>
      <c r="E38" s="65">
        <v>168</v>
      </c>
      <c r="F38" s="65">
        <v>168</v>
      </c>
      <c r="G38" s="65">
        <v>170</v>
      </c>
      <c r="H38" s="65">
        <v>169</v>
      </c>
      <c r="I38" s="64">
        <v>169</v>
      </c>
      <c r="J38" s="64">
        <v>169</v>
      </c>
      <c r="K38" s="65">
        <v>169</v>
      </c>
      <c r="L38" s="64">
        <v>169</v>
      </c>
      <c r="M38" s="66">
        <v>168</v>
      </c>
      <c r="N38" s="64">
        <f t="shared" si="1"/>
        <v>2030</v>
      </c>
      <c r="O38" s="70">
        <f t="shared" si="0"/>
        <v>169</v>
      </c>
    </row>
    <row r="39" spans="1:15" ht="17.100000000000001" customHeight="1" x14ac:dyDescent="0.15">
      <c r="A39" s="67" t="s">
        <v>139</v>
      </c>
      <c r="B39" s="64">
        <v>200</v>
      </c>
      <c r="C39" s="64">
        <v>198</v>
      </c>
      <c r="D39" s="64">
        <v>199</v>
      </c>
      <c r="E39" s="65">
        <v>197</v>
      </c>
      <c r="F39" s="65">
        <v>198</v>
      </c>
      <c r="G39" s="65">
        <v>198</v>
      </c>
      <c r="H39" s="65">
        <v>195</v>
      </c>
      <c r="I39" s="64">
        <v>193</v>
      </c>
      <c r="J39" s="64">
        <v>194</v>
      </c>
      <c r="K39" s="65">
        <v>195</v>
      </c>
      <c r="L39" s="64">
        <v>198</v>
      </c>
      <c r="M39" s="66">
        <v>199</v>
      </c>
      <c r="N39" s="64">
        <f t="shared" si="1"/>
        <v>2364</v>
      </c>
      <c r="O39" s="70">
        <f t="shared" si="0"/>
        <v>197</v>
      </c>
    </row>
    <row r="40" spans="1:15" ht="17.100000000000001" customHeight="1" x14ac:dyDescent="0.15">
      <c r="A40" s="63" t="s">
        <v>140</v>
      </c>
      <c r="B40" s="64">
        <v>1119</v>
      </c>
      <c r="C40" s="64">
        <v>1120</v>
      </c>
      <c r="D40" s="64">
        <v>1122</v>
      </c>
      <c r="E40" s="65">
        <v>1120</v>
      </c>
      <c r="F40" s="65">
        <v>1115</v>
      </c>
      <c r="G40" s="65">
        <v>1114</v>
      </c>
      <c r="H40" s="65">
        <v>1109</v>
      </c>
      <c r="I40" s="64">
        <v>1112</v>
      </c>
      <c r="J40" s="64">
        <v>1105</v>
      </c>
      <c r="K40" s="65">
        <v>1106</v>
      </c>
      <c r="L40" s="64">
        <v>1109</v>
      </c>
      <c r="M40" s="66">
        <v>1112</v>
      </c>
      <c r="N40" s="64">
        <f t="shared" si="1"/>
        <v>13363</v>
      </c>
      <c r="O40" s="70">
        <f t="shared" si="0"/>
        <v>1114</v>
      </c>
    </row>
    <row r="41" spans="1:15" ht="17.100000000000001" customHeight="1" x14ac:dyDescent="0.15">
      <c r="A41" s="67" t="s">
        <v>141</v>
      </c>
      <c r="B41" s="64">
        <v>3078</v>
      </c>
      <c r="C41" s="64">
        <v>3076</v>
      </c>
      <c r="D41" s="64">
        <v>3070</v>
      </c>
      <c r="E41" s="65">
        <v>3059</v>
      </c>
      <c r="F41" s="65">
        <v>3038</v>
      </c>
      <c r="G41" s="65">
        <v>3029</v>
      </c>
      <c r="H41" s="65">
        <v>3032</v>
      </c>
      <c r="I41" s="64">
        <v>3041</v>
      </c>
      <c r="J41" s="64">
        <v>3050</v>
      </c>
      <c r="K41" s="65">
        <v>3047</v>
      </c>
      <c r="L41" s="64">
        <v>3039</v>
      </c>
      <c r="M41" s="66">
        <v>3045</v>
      </c>
      <c r="N41" s="64">
        <f t="shared" si="1"/>
        <v>36604</v>
      </c>
      <c r="O41" s="70">
        <f t="shared" si="0"/>
        <v>3050</v>
      </c>
    </row>
    <row r="42" spans="1:15" ht="17.100000000000001" customHeight="1" x14ac:dyDescent="0.15">
      <c r="A42" s="63" t="s">
        <v>142</v>
      </c>
      <c r="B42" s="64">
        <v>166</v>
      </c>
      <c r="C42" s="64">
        <v>167</v>
      </c>
      <c r="D42" s="64">
        <v>167</v>
      </c>
      <c r="E42" s="65">
        <v>165</v>
      </c>
      <c r="F42" s="65">
        <v>165</v>
      </c>
      <c r="G42" s="65">
        <v>164</v>
      </c>
      <c r="H42" s="65">
        <v>162</v>
      </c>
      <c r="I42" s="64">
        <v>162</v>
      </c>
      <c r="J42" s="64">
        <v>165</v>
      </c>
      <c r="K42" s="65">
        <v>166</v>
      </c>
      <c r="L42" s="64">
        <v>164</v>
      </c>
      <c r="M42" s="66">
        <v>165</v>
      </c>
      <c r="N42" s="64">
        <f t="shared" si="1"/>
        <v>1978</v>
      </c>
      <c r="O42" s="70">
        <f t="shared" si="0"/>
        <v>165</v>
      </c>
    </row>
    <row r="43" spans="1:15" ht="17.100000000000001" customHeight="1" x14ac:dyDescent="0.15">
      <c r="A43" s="67" t="s">
        <v>143</v>
      </c>
      <c r="B43" s="64">
        <v>442</v>
      </c>
      <c r="C43" s="64">
        <v>440</v>
      </c>
      <c r="D43" s="64">
        <v>441</v>
      </c>
      <c r="E43" s="65">
        <v>435</v>
      </c>
      <c r="F43" s="65">
        <v>436</v>
      </c>
      <c r="G43" s="65">
        <v>431</v>
      </c>
      <c r="H43" s="65">
        <v>430</v>
      </c>
      <c r="I43" s="64">
        <v>429</v>
      </c>
      <c r="J43" s="64">
        <v>430</v>
      </c>
      <c r="K43" s="65">
        <v>426</v>
      </c>
      <c r="L43" s="64">
        <v>430</v>
      </c>
      <c r="M43" s="66">
        <v>428</v>
      </c>
      <c r="N43" s="64">
        <f t="shared" si="1"/>
        <v>5198</v>
      </c>
      <c r="O43" s="70">
        <f t="shared" si="0"/>
        <v>433</v>
      </c>
    </row>
    <row r="44" spans="1:15" ht="17.100000000000001" customHeight="1" x14ac:dyDescent="0.15">
      <c r="A44" s="63" t="s">
        <v>144</v>
      </c>
      <c r="B44" s="64">
        <v>137</v>
      </c>
      <c r="C44" s="64">
        <v>138</v>
      </c>
      <c r="D44" s="64">
        <v>138</v>
      </c>
      <c r="E44" s="65">
        <v>135</v>
      </c>
      <c r="F44" s="65">
        <v>136</v>
      </c>
      <c r="G44" s="65">
        <v>134</v>
      </c>
      <c r="H44" s="65">
        <v>133</v>
      </c>
      <c r="I44" s="64">
        <v>133</v>
      </c>
      <c r="J44" s="64">
        <v>134</v>
      </c>
      <c r="K44" s="65">
        <v>135</v>
      </c>
      <c r="L44" s="64">
        <v>135</v>
      </c>
      <c r="M44" s="66">
        <v>137</v>
      </c>
      <c r="N44" s="64">
        <f>SUM(B44:M44)</f>
        <v>1625</v>
      </c>
      <c r="O44" s="70">
        <f t="shared" si="0"/>
        <v>135</v>
      </c>
    </row>
    <row r="45" spans="1:15" ht="17.100000000000001" customHeight="1" x14ac:dyDescent="0.15">
      <c r="A45" s="68" t="s">
        <v>145</v>
      </c>
      <c r="B45" s="69">
        <f t="shared" ref="B45:M45" si="2">SUM(B4:B44)</f>
        <v>144865</v>
      </c>
      <c r="C45" s="69">
        <f t="shared" si="2"/>
        <v>144579</v>
      </c>
      <c r="D45" s="69">
        <f t="shared" si="2"/>
        <v>144323</v>
      </c>
      <c r="E45" s="69">
        <f t="shared" si="2"/>
        <v>144110</v>
      </c>
      <c r="F45" s="69">
        <f t="shared" si="2"/>
        <v>143938</v>
      </c>
      <c r="G45" s="69">
        <f t="shared" si="2"/>
        <v>143817</v>
      </c>
      <c r="H45" s="69">
        <f t="shared" si="2"/>
        <v>143881</v>
      </c>
      <c r="I45" s="69">
        <f t="shared" si="2"/>
        <v>144124</v>
      </c>
      <c r="J45" s="69">
        <f t="shared" si="2"/>
        <v>144356</v>
      </c>
      <c r="K45" s="69">
        <f t="shared" si="2"/>
        <v>144480</v>
      </c>
      <c r="L45" s="69">
        <f t="shared" si="2"/>
        <v>144747</v>
      </c>
      <c r="M45" s="69">
        <f t="shared" si="2"/>
        <v>145091</v>
      </c>
      <c r="N45" s="181">
        <f>SUM(B45:M45)</f>
        <v>1732311</v>
      </c>
      <c r="O45" s="182">
        <f t="shared" ref="O45:O47" si="3">ROUND(N45/$Q$2,0)</f>
        <v>144359</v>
      </c>
    </row>
    <row r="46" spans="1:15" x14ac:dyDescent="0.15">
      <c r="A46" s="70" t="s">
        <v>146</v>
      </c>
      <c r="B46" s="64">
        <v>1184</v>
      </c>
      <c r="C46" s="64">
        <v>1189</v>
      </c>
      <c r="D46" s="64">
        <v>1196</v>
      </c>
      <c r="E46" s="64">
        <v>1200</v>
      </c>
      <c r="F46" s="64">
        <v>1198</v>
      </c>
      <c r="G46" s="64">
        <v>1192</v>
      </c>
      <c r="H46" s="64">
        <v>1196</v>
      </c>
      <c r="I46" s="64">
        <v>1202</v>
      </c>
      <c r="J46" s="64">
        <v>1210</v>
      </c>
      <c r="K46" s="64">
        <v>1203</v>
      </c>
      <c r="L46" s="64">
        <v>1192</v>
      </c>
      <c r="M46" s="64">
        <v>1181</v>
      </c>
      <c r="N46" s="71">
        <f>SUM(B46:M46)</f>
        <v>14343</v>
      </c>
      <c r="O46" s="71">
        <f t="shared" si="3"/>
        <v>1195</v>
      </c>
    </row>
    <row r="47" spans="1:15" x14ac:dyDescent="0.15">
      <c r="A47" s="70" t="s">
        <v>147</v>
      </c>
      <c r="B47" s="64">
        <v>1324</v>
      </c>
      <c r="C47" s="64">
        <v>1280</v>
      </c>
      <c r="D47" s="64">
        <v>1249</v>
      </c>
      <c r="E47" s="64">
        <v>1212</v>
      </c>
      <c r="F47" s="64">
        <v>1211</v>
      </c>
      <c r="G47" s="64">
        <v>1183</v>
      </c>
      <c r="H47" s="64">
        <v>1184</v>
      </c>
      <c r="I47" s="64">
        <v>1194</v>
      </c>
      <c r="J47" s="64">
        <v>1230</v>
      </c>
      <c r="K47" s="64">
        <v>1251</v>
      </c>
      <c r="L47" s="72">
        <v>1271</v>
      </c>
      <c r="M47" s="64">
        <v>1305</v>
      </c>
      <c r="N47" s="71">
        <f>SUM(B47:M47)</f>
        <v>14894</v>
      </c>
      <c r="O47" s="71">
        <f t="shared" si="3"/>
        <v>1241</v>
      </c>
    </row>
  </sheetData>
  <sheetProtection sheet="1" insertColumns="0" insertRows="0" insertHyperlinks="0" deleteColumns="0" deleteRows="0" autoFilter="0" pivotTables="0"/>
  <autoFilter ref="A3:WVL3" xr:uid="{FF2D4EDD-BF75-4280-979C-43FA7C23778C}"/>
  <mergeCells count="2">
    <mergeCell ref="A1:B1"/>
    <mergeCell ref="A2:A3"/>
  </mergeCells>
  <phoneticPr fontId="3"/>
  <pageMargins left="0.62992125984251968" right="0.23622047244094491" top="0.74803149606299213" bottom="0.74803149606299213" header="0.31496062992125984" footer="0.31496062992125984"/>
  <pageSetup paperSize="8" scale="57" orientation="landscape" r:id="rId1"/>
  <headerFooter>
    <oddHeader>&amp;C&amp;A&amp;R&amp;D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EV47"/>
  <sheetViews>
    <sheetView view="pageBreakPreview" zoomScale="70" zoomScaleNormal="85" zoomScaleSheetLayoutView="70" workbookViewId="0">
      <pane xSplit="1" ySplit="3" topLeftCell="B4" activePane="bottomRight" state="frozen"/>
      <selection activeCell="K57" sqref="K57"/>
      <selection pane="topRight" activeCell="K57" sqref="K57"/>
      <selection pane="bottomLeft" activeCell="K57" sqref="K57"/>
      <selection pane="bottomRight" activeCell="EN18" sqref="EN18:EN19"/>
    </sheetView>
  </sheetViews>
  <sheetFormatPr defaultRowHeight="13.5" x14ac:dyDescent="0.15"/>
  <cols>
    <col min="1" max="1" width="8.25" bestFit="1" customWidth="1"/>
    <col min="2" max="2" width="7.375" style="14" bestFit="1" customWidth="1"/>
    <col min="3" max="4" width="12.75" style="14" bestFit="1" customWidth="1"/>
    <col min="5" max="6" width="11.75" style="14" bestFit="1" customWidth="1"/>
    <col min="7" max="7" width="10.375" style="14" bestFit="1" customWidth="1"/>
    <col min="8" max="8" width="8.5" style="14" bestFit="1" customWidth="1"/>
    <col min="9" max="10" width="12.75" style="14" bestFit="1" customWidth="1"/>
    <col min="11" max="11" width="10.375" style="14" bestFit="1" customWidth="1"/>
    <col min="12" max="12" width="11.75" style="14" bestFit="1" customWidth="1"/>
    <col min="13" max="13" width="10.375" style="14" bestFit="1" customWidth="1"/>
    <col min="14" max="14" width="8.5" style="14" bestFit="1" customWidth="1"/>
    <col min="15" max="16" width="13.75" style="14" bestFit="1" customWidth="1"/>
    <col min="17" max="18" width="11.75" style="14" bestFit="1" customWidth="1"/>
    <col min="19" max="19" width="10.375" style="14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4" bestFit="1" customWidth="1"/>
    <col min="57" max="58" width="11.75" style="14" bestFit="1" customWidth="1"/>
    <col min="59" max="59" width="5" style="14" bestFit="1" customWidth="1"/>
    <col min="60" max="60" width="11.75" style="14" bestFit="1" customWidth="1"/>
    <col min="61" max="61" width="10" style="14" bestFit="1" customWidth="1"/>
    <col min="62" max="62" width="5" style="14" bestFit="1" customWidth="1"/>
    <col min="63" max="64" width="8.5" style="14" bestFit="1" customWidth="1"/>
    <col min="65" max="65" width="5" style="14" bestFit="1" customWidth="1"/>
    <col min="66" max="66" width="10.125" style="14" bestFit="1" customWidth="1"/>
    <col min="67" max="67" width="10" style="14" bestFit="1" customWidth="1"/>
    <col min="68" max="68" width="7.375" style="14" bestFit="1" customWidth="1"/>
    <col min="69" max="70" width="11.75" style="14" bestFit="1" customWidth="1"/>
    <col min="71" max="71" width="5" style="14" bestFit="1" customWidth="1"/>
    <col min="72" max="72" width="11.75" style="14" bestFit="1" customWidth="1"/>
    <col min="73" max="73" width="10" style="14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hidden="1" customWidth="1"/>
    <col min="87" max="88" width="10.375" hidden="1" customWidth="1"/>
    <col min="89" max="89" width="5" hidden="1" customWidth="1"/>
    <col min="90" max="90" width="10.125" hidden="1" customWidth="1"/>
    <col min="91" max="91" width="10" hidden="1" customWidth="1"/>
    <col min="92" max="92" width="5" hidden="1" customWidth="1"/>
    <col min="93" max="94" width="6.625" hidden="1" customWidth="1"/>
    <col min="95" max="95" width="5" hidden="1" customWidth="1"/>
    <col min="96" max="96" width="10.125" hidden="1" customWidth="1"/>
    <col min="97" max="97" width="10" hidden="1" customWidth="1"/>
    <col min="98" max="98" width="5" hidden="1" customWidth="1"/>
    <col min="99" max="100" width="6.625" hidden="1" customWidth="1"/>
    <col min="101" max="101" width="5" hidden="1" customWidth="1"/>
    <col min="102" max="102" width="10.125" hidden="1" customWidth="1"/>
    <col min="103" max="103" width="10" hidden="1" customWidth="1"/>
    <col min="104" max="104" width="6.5" hidden="1" customWidth="1"/>
    <col min="105" max="106" width="10.375" hidden="1" customWidth="1"/>
    <col min="107" max="107" width="5" hidden="1" customWidth="1"/>
    <col min="108" max="108" width="10.125" hidden="1" customWidth="1"/>
    <col min="109" max="109" width="10" hidden="1" customWidth="1"/>
    <col min="110" max="110" width="8.5" hidden="1" customWidth="1"/>
    <col min="111" max="112" width="13.75" hidden="1" customWidth="1"/>
    <col min="113" max="113" width="11.75" hidden="1" customWidth="1"/>
    <col min="114" max="114" width="12.75" hidden="1" customWidth="1"/>
    <col min="115" max="115" width="10.375" hidden="1" customWidth="1"/>
    <col min="116" max="116" width="6.5" hidden="1" customWidth="1"/>
    <col min="117" max="117" width="6.625" hidden="1" customWidth="1"/>
    <col min="118" max="118" width="10" hidden="1" customWidth="1"/>
    <col min="119" max="120" width="8.25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5.125" bestFit="1" customWidth="1"/>
    <col min="145" max="145" width="5.375" bestFit="1" customWidth="1"/>
    <col min="146" max="147" width="14.875" bestFit="1" customWidth="1"/>
    <col min="148" max="148" width="21" bestFit="1" customWidth="1"/>
    <col min="149" max="149" width="15.125" bestFit="1" customWidth="1"/>
    <col min="150" max="150" width="5.375" bestFit="1" customWidth="1"/>
    <col min="151" max="151" width="15.125" bestFit="1" customWidth="1"/>
    <col min="152" max="152" width="5.375" bestFit="1" customWidth="1"/>
  </cols>
  <sheetData>
    <row r="1" spans="1:152" s="1" customFormat="1" ht="24" customHeight="1" x14ac:dyDescent="0.15">
      <c r="B1" s="192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 t="s">
        <v>1</v>
      </c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3" t="s">
        <v>2</v>
      </c>
      <c r="AM1" s="193"/>
      <c r="AN1" s="193"/>
      <c r="AO1" s="193"/>
      <c r="AP1" s="193"/>
      <c r="AQ1" s="193"/>
      <c r="AR1" s="192" t="s">
        <v>3</v>
      </c>
      <c r="AS1" s="192"/>
      <c r="AT1" s="192"/>
      <c r="AU1" s="192"/>
      <c r="AV1" s="192"/>
      <c r="AW1" s="192"/>
      <c r="AX1" s="193" t="s">
        <v>4</v>
      </c>
      <c r="AY1" s="193"/>
      <c r="AZ1" s="193"/>
      <c r="BA1" s="193"/>
      <c r="BB1" s="193"/>
      <c r="BC1" s="193"/>
      <c r="BD1" s="192" t="s">
        <v>5</v>
      </c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 t="s">
        <v>6</v>
      </c>
      <c r="BW1" s="192"/>
      <c r="BX1" s="192"/>
      <c r="BY1" s="192"/>
      <c r="BZ1" s="192"/>
      <c r="CA1" s="192"/>
      <c r="CB1" s="193" t="s">
        <v>7</v>
      </c>
      <c r="CC1" s="193"/>
      <c r="CD1" s="193"/>
      <c r="CE1" s="193"/>
      <c r="CF1" s="193"/>
      <c r="CG1" s="193"/>
      <c r="CH1" s="194" t="s">
        <v>8</v>
      </c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6"/>
      <c r="CT1" s="192" t="s">
        <v>9</v>
      </c>
      <c r="CU1" s="192"/>
      <c r="CV1" s="192"/>
      <c r="CW1" s="192"/>
      <c r="CX1" s="192"/>
      <c r="CY1" s="192"/>
      <c r="CZ1" s="193" t="s">
        <v>10</v>
      </c>
      <c r="DA1" s="193"/>
      <c r="DB1" s="193"/>
      <c r="DC1" s="193"/>
      <c r="DD1" s="193"/>
      <c r="DE1" s="193"/>
      <c r="DF1" s="193" t="s">
        <v>11</v>
      </c>
      <c r="DG1" s="193"/>
      <c r="DH1" s="193"/>
      <c r="DI1" s="193"/>
      <c r="DJ1" s="193"/>
      <c r="DK1" s="193"/>
      <c r="DL1" s="192" t="s">
        <v>12</v>
      </c>
      <c r="DM1" s="192"/>
      <c r="DN1" s="192"/>
      <c r="DO1" s="192"/>
      <c r="DP1" s="192"/>
      <c r="DR1" s="190" t="s">
        <v>68</v>
      </c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86" t="s">
        <v>69</v>
      </c>
      <c r="EI1" s="187"/>
      <c r="EK1" s="186" t="s">
        <v>70</v>
      </c>
      <c r="EL1" s="187"/>
    </row>
    <row r="2" spans="1:152" s="1" customFormat="1" ht="24" customHeight="1" x14ac:dyDescent="0.2">
      <c r="B2" s="192" t="s">
        <v>13</v>
      </c>
      <c r="C2" s="192"/>
      <c r="D2" s="192"/>
      <c r="E2" s="192"/>
      <c r="F2" s="192"/>
      <c r="G2" s="192"/>
      <c r="H2" s="192" t="s">
        <v>14</v>
      </c>
      <c r="I2" s="192"/>
      <c r="J2" s="192"/>
      <c r="K2" s="192"/>
      <c r="L2" s="192"/>
      <c r="M2" s="192"/>
      <c r="N2" s="193" t="s">
        <v>15</v>
      </c>
      <c r="O2" s="193"/>
      <c r="P2" s="193"/>
      <c r="Q2" s="193"/>
      <c r="R2" s="193"/>
      <c r="S2" s="193"/>
      <c r="T2" s="192" t="s">
        <v>13</v>
      </c>
      <c r="U2" s="192"/>
      <c r="V2" s="192"/>
      <c r="W2" s="192"/>
      <c r="X2" s="192"/>
      <c r="Y2" s="192"/>
      <c r="Z2" s="192" t="s">
        <v>14</v>
      </c>
      <c r="AA2" s="192"/>
      <c r="AB2" s="192"/>
      <c r="AC2" s="192"/>
      <c r="AD2" s="192"/>
      <c r="AE2" s="192"/>
      <c r="AF2" s="193" t="s">
        <v>15</v>
      </c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2"/>
      <c r="AS2" s="192"/>
      <c r="AT2" s="192"/>
      <c r="AU2" s="192"/>
      <c r="AV2" s="192"/>
      <c r="AW2" s="192"/>
      <c r="AX2" s="193"/>
      <c r="AY2" s="193"/>
      <c r="AZ2" s="193"/>
      <c r="BA2" s="193"/>
      <c r="BB2" s="193"/>
      <c r="BC2" s="193"/>
      <c r="BD2" s="192" t="s">
        <v>0</v>
      </c>
      <c r="BE2" s="192"/>
      <c r="BF2" s="192"/>
      <c r="BG2" s="192"/>
      <c r="BH2" s="192"/>
      <c r="BI2" s="192"/>
      <c r="BJ2" s="192" t="s">
        <v>1</v>
      </c>
      <c r="BK2" s="192"/>
      <c r="BL2" s="192"/>
      <c r="BM2" s="192"/>
      <c r="BN2" s="192"/>
      <c r="BO2" s="192"/>
      <c r="BP2" s="193" t="s">
        <v>15</v>
      </c>
      <c r="BQ2" s="193"/>
      <c r="BR2" s="193"/>
      <c r="BS2" s="193"/>
      <c r="BT2" s="193"/>
      <c r="BU2" s="193"/>
      <c r="BV2" s="192"/>
      <c r="BW2" s="192"/>
      <c r="BX2" s="192"/>
      <c r="BY2" s="192"/>
      <c r="BZ2" s="192"/>
      <c r="CA2" s="192"/>
      <c r="CB2" s="193"/>
      <c r="CC2" s="193"/>
      <c r="CD2" s="193"/>
      <c r="CE2" s="193"/>
      <c r="CF2" s="193"/>
      <c r="CG2" s="193"/>
      <c r="CH2" s="194" t="s">
        <v>16</v>
      </c>
      <c r="CI2" s="195"/>
      <c r="CJ2" s="195"/>
      <c r="CK2" s="195"/>
      <c r="CL2" s="195"/>
      <c r="CM2" s="196"/>
      <c r="CN2" s="194" t="s">
        <v>17</v>
      </c>
      <c r="CO2" s="195"/>
      <c r="CP2" s="195"/>
      <c r="CQ2" s="195"/>
      <c r="CR2" s="195"/>
      <c r="CS2" s="196"/>
      <c r="CT2" s="192"/>
      <c r="CU2" s="192"/>
      <c r="CV2" s="192"/>
      <c r="CW2" s="192"/>
      <c r="CX2" s="192"/>
      <c r="CY2" s="192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2"/>
      <c r="DM2" s="192"/>
      <c r="DN2" s="192"/>
      <c r="DO2" s="192"/>
      <c r="DP2" s="192"/>
      <c r="DR2" s="188" t="s">
        <v>16</v>
      </c>
      <c r="DS2" s="188"/>
      <c r="DT2" s="188" t="s">
        <v>74</v>
      </c>
      <c r="DU2" s="188"/>
      <c r="DV2" s="189" t="s">
        <v>73</v>
      </c>
      <c r="DW2" s="189"/>
      <c r="DX2" s="188" t="s">
        <v>72</v>
      </c>
      <c r="DY2" s="188"/>
      <c r="DZ2" s="188" t="s">
        <v>71</v>
      </c>
      <c r="EA2" s="188"/>
      <c r="EB2" s="188" t="s">
        <v>78</v>
      </c>
      <c r="EC2" s="188"/>
      <c r="ED2" s="188" t="s">
        <v>75</v>
      </c>
      <c r="EE2" s="188"/>
      <c r="EF2" s="188" t="s">
        <v>79</v>
      </c>
      <c r="EG2" s="188"/>
      <c r="EH2" s="187"/>
      <c r="EI2" s="187"/>
      <c r="EK2" s="187"/>
      <c r="EL2" s="187"/>
    </row>
    <row r="3" spans="1:152" s="6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23</v>
      </c>
      <c r="CA3" s="5" t="s">
        <v>24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16" t="s">
        <v>19</v>
      </c>
      <c r="CI3" s="4" t="s">
        <v>20</v>
      </c>
      <c r="CJ3" s="5" t="s">
        <v>21</v>
      </c>
      <c r="CK3" s="4" t="s">
        <v>22</v>
      </c>
      <c r="CL3" s="5" t="s">
        <v>77</v>
      </c>
      <c r="CM3" s="5" t="s">
        <v>76</v>
      </c>
      <c r="CN3" s="4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3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4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13</v>
      </c>
      <c r="DM3" s="4" t="s">
        <v>14</v>
      </c>
      <c r="DN3" s="5" t="s">
        <v>25</v>
      </c>
      <c r="DO3" s="5" t="s">
        <v>23</v>
      </c>
      <c r="DP3" s="5" t="s">
        <v>24</v>
      </c>
      <c r="DR3" s="20" t="s">
        <v>19</v>
      </c>
      <c r="DS3" s="20" t="s">
        <v>20</v>
      </c>
      <c r="DT3" s="20" t="s">
        <v>19</v>
      </c>
      <c r="DU3" s="20" t="s">
        <v>20</v>
      </c>
      <c r="DV3" s="20" t="s">
        <v>19</v>
      </c>
      <c r="DW3" s="20" t="s">
        <v>20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K3" s="19" t="s">
        <v>19</v>
      </c>
      <c r="EL3" s="19" t="s">
        <v>20</v>
      </c>
      <c r="EN3" s="73" t="s">
        <v>149</v>
      </c>
      <c r="EO3" s="73" t="s">
        <v>150</v>
      </c>
      <c r="EP3" s="73" t="s">
        <v>151</v>
      </c>
      <c r="EQ3" s="73" t="s">
        <v>152</v>
      </c>
      <c r="ER3" s="74" t="s">
        <v>153</v>
      </c>
      <c r="ES3" s="73" t="s">
        <v>154</v>
      </c>
      <c r="ET3" s="73" t="s">
        <v>150</v>
      </c>
      <c r="EU3" s="73" t="s">
        <v>155</v>
      </c>
      <c r="EV3" s="73" t="s">
        <v>150</v>
      </c>
    </row>
    <row r="4" spans="1:152" s="6" customFormat="1" ht="15.95" customHeight="1" x14ac:dyDescent="0.15">
      <c r="A4" s="2" t="s">
        <v>26</v>
      </c>
      <c r="B4" s="7">
        <v>29154</v>
      </c>
      <c r="C4" s="8">
        <v>19193112140</v>
      </c>
      <c r="D4" s="8">
        <v>16955271931</v>
      </c>
      <c r="E4" s="8">
        <v>1189649574</v>
      </c>
      <c r="F4" s="8">
        <v>942314533</v>
      </c>
      <c r="G4" s="8">
        <v>105618662</v>
      </c>
      <c r="H4" s="8">
        <v>494737</v>
      </c>
      <c r="I4" s="8">
        <v>8623680980</v>
      </c>
      <c r="J4" s="8">
        <v>7587323435</v>
      </c>
      <c r="K4" s="8">
        <v>167418797</v>
      </c>
      <c r="L4" s="8">
        <v>775010235</v>
      </c>
      <c r="M4" s="8">
        <v>93928513</v>
      </c>
      <c r="N4" s="8">
        <f t="shared" ref="N4:N44" si="0">B4+H4</f>
        <v>523891</v>
      </c>
      <c r="O4" s="8">
        <f t="shared" ref="O4:O44" si="1">C4+I4</f>
        <v>27816793120</v>
      </c>
      <c r="P4" s="8">
        <f t="shared" ref="P4:P44" si="2">D4+J4</f>
        <v>24542595366</v>
      </c>
      <c r="Q4" s="8">
        <f t="shared" ref="Q4:Q44" si="3">E4+K4</f>
        <v>1357068371</v>
      </c>
      <c r="R4" s="8">
        <f t="shared" ref="R4:R44" si="4">F4+L4</f>
        <v>1717324768</v>
      </c>
      <c r="S4" s="8">
        <f t="shared" ref="S4:S44" si="5">G4+M4</f>
        <v>199547175</v>
      </c>
      <c r="T4" s="7">
        <v>105</v>
      </c>
      <c r="U4" s="8">
        <v>18904580</v>
      </c>
      <c r="V4" s="8">
        <v>16767896</v>
      </c>
      <c r="W4" s="8">
        <v>316708</v>
      </c>
      <c r="X4" s="8">
        <v>1755646</v>
      </c>
      <c r="Y4" s="8">
        <v>64330</v>
      </c>
      <c r="Z4" s="8">
        <v>60323</v>
      </c>
      <c r="AA4" s="8">
        <v>881112210</v>
      </c>
      <c r="AB4" s="8">
        <v>773683565</v>
      </c>
      <c r="AC4" s="8">
        <v>327004</v>
      </c>
      <c r="AD4" s="8">
        <v>106716688</v>
      </c>
      <c r="AE4" s="8">
        <v>384953</v>
      </c>
      <c r="AF4" s="8">
        <f t="shared" ref="AF4:AF44" si="6">T4+Z4</f>
        <v>60428</v>
      </c>
      <c r="AG4" s="8">
        <f t="shared" ref="AG4:AG44" si="7">U4+AA4</f>
        <v>900016790</v>
      </c>
      <c r="AH4" s="8">
        <f t="shared" ref="AH4:AH44" si="8">V4+AB4</f>
        <v>790451461</v>
      </c>
      <c r="AI4" s="8">
        <f t="shared" ref="AI4:AI44" si="9">W4+AC4</f>
        <v>643712</v>
      </c>
      <c r="AJ4" s="8">
        <f t="shared" ref="AJ4:AJ44" si="10">X4+AD4</f>
        <v>108472334</v>
      </c>
      <c r="AK4" s="8">
        <f t="shared" ref="AK4:AK44" si="11">Y4+AE4</f>
        <v>449283</v>
      </c>
      <c r="AL4" s="7">
        <f t="shared" ref="AL4:AL44" si="12">AF4+N4</f>
        <v>584319</v>
      </c>
      <c r="AM4" s="8">
        <f t="shared" ref="AM4:AM44" si="13">AG4+O4</f>
        <v>28716809910</v>
      </c>
      <c r="AN4" s="8">
        <f t="shared" ref="AN4:AN44" si="14">AH4+P4</f>
        <v>25333046827</v>
      </c>
      <c r="AO4" s="8">
        <f t="shared" ref="AO4:AO44" si="15">AI4+Q4</f>
        <v>1357712083</v>
      </c>
      <c r="AP4" s="8">
        <f t="shared" ref="AP4:AP44" si="16">AJ4+R4</f>
        <v>1825797102</v>
      </c>
      <c r="AQ4" s="8">
        <f t="shared" ref="AQ4:AQ44" si="17">AK4+S4</f>
        <v>199996458</v>
      </c>
      <c r="AR4" s="8">
        <v>376491</v>
      </c>
      <c r="AS4" s="8">
        <v>4938497020</v>
      </c>
      <c r="AT4" s="8">
        <v>4341542217</v>
      </c>
      <c r="AU4" s="8">
        <v>35465048</v>
      </c>
      <c r="AV4" s="8">
        <v>531029989</v>
      </c>
      <c r="AW4" s="8">
        <v>30459766</v>
      </c>
      <c r="AX4" s="8">
        <f t="shared" ref="AX4:AX44" si="18">AL4+AR4</f>
        <v>960810</v>
      </c>
      <c r="AY4" s="8">
        <f t="shared" ref="AY4:AY44" si="19">AM4+AS4</f>
        <v>33655306930</v>
      </c>
      <c r="AZ4" s="8">
        <f t="shared" ref="AZ4:AZ44" si="20">AN4+AT4</f>
        <v>29674589044</v>
      </c>
      <c r="BA4" s="8">
        <f t="shared" ref="BA4:BA44" si="21">AO4+AU4</f>
        <v>1393177131</v>
      </c>
      <c r="BB4" s="8">
        <f t="shared" ref="BB4:BB44" si="22">AP4+AV4</f>
        <v>2356827091</v>
      </c>
      <c r="BC4" s="8">
        <f t="shared" ref="BC4:BC44" si="23">AQ4+AW4</f>
        <v>230456224</v>
      </c>
      <c r="BD4" s="7">
        <v>27847</v>
      </c>
      <c r="BE4" s="8">
        <v>912404053</v>
      </c>
      <c r="BF4" s="8">
        <v>477300023</v>
      </c>
      <c r="BG4" s="8">
        <v>0</v>
      </c>
      <c r="BH4" s="8">
        <v>429036920</v>
      </c>
      <c r="BI4" s="8">
        <v>6051930</v>
      </c>
      <c r="BJ4" s="8">
        <v>104</v>
      </c>
      <c r="BK4" s="8">
        <v>472112</v>
      </c>
      <c r="BL4" s="8">
        <v>255342</v>
      </c>
      <c r="BM4" s="8">
        <v>0</v>
      </c>
      <c r="BN4" s="8">
        <v>216770</v>
      </c>
      <c r="BO4" s="8">
        <v>0</v>
      </c>
      <c r="BP4" s="8">
        <f t="shared" ref="BP4:BP44" si="24">BD4+BJ4</f>
        <v>27951</v>
      </c>
      <c r="BQ4" s="8">
        <f t="shared" ref="BQ4:BQ44" si="25">BE4+BK4</f>
        <v>912876165</v>
      </c>
      <c r="BR4" s="8">
        <f t="shared" ref="BR4:BR44" si="26">BF4+BL4</f>
        <v>477555365</v>
      </c>
      <c r="BS4" s="8">
        <f t="shared" ref="BS4:BS44" si="27">BG4+BM4</f>
        <v>0</v>
      </c>
      <c r="BT4" s="8">
        <f t="shared" ref="BT4:BT44" si="28">BH4+BN4</f>
        <v>429253690</v>
      </c>
      <c r="BU4" s="8">
        <f t="shared" ref="BU4:BU44" si="29">BI4+BO4</f>
        <v>6051930</v>
      </c>
      <c r="BV4" s="7">
        <v>2873</v>
      </c>
      <c r="BW4" s="8">
        <v>427710025</v>
      </c>
      <c r="BX4" s="8">
        <v>376366081.5</v>
      </c>
      <c r="BY4" s="8">
        <v>16077332</v>
      </c>
      <c r="BZ4" s="8">
        <v>25878753.5</v>
      </c>
      <c r="CA4" s="8">
        <v>9387858</v>
      </c>
      <c r="CB4" s="8">
        <f t="shared" ref="CB4:CB44" si="30">AX4+BV4</f>
        <v>963683</v>
      </c>
      <c r="CC4" s="8">
        <f t="shared" ref="CC4:CC44" si="31">AY4+BQ4+BW4</f>
        <v>34995893120</v>
      </c>
      <c r="CD4" s="8">
        <f t="shared" ref="CD4:CD44" si="32">AZ4+BR4+BX4</f>
        <v>30528510490.5</v>
      </c>
      <c r="CE4" s="8">
        <f t="shared" ref="CE4:CE44" si="33">BA4+BS4+BY4</f>
        <v>1409254463</v>
      </c>
      <c r="CF4" s="8">
        <f t="shared" ref="CF4:CF44" si="34">BB4+BT4+BZ4</f>
        <v>2811959534.5</v>
      </c>
      <c r="CG4" s="8">
        <f t="shared" ref="CG4:CG44" si="35">BC4+BU4+CA4</f>
        <v>245896012</v>
      </c>
      <c r="CH4" s="17">
        <v>5429</v>
      </c>
      <c r="CI4" s="8">
        <v>33257845</v>
      </c>
      <c r="CJ4" s="8">
        <v>28951116</v>
      </c>
      <c r="CK4" s="8">
        <v>0</v>
      </c>
      <c r="CL4" s="8">
        <v>4306729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7">
        <f>CH4+CN4+CT4</f>
        <v>5429</v>
      </c>
      <c r="DA4" s="8">
        <f t="shared" ref="DA4:DA44" si="36">CI4+CO4+CU4</f>
        <v>33257845</v>
      </c>
      <c r="DB4" s="8">
        <f t="shared" ref="DB4:DB44" si="37">CJ4+CP4+CV4</f>
        <v>28951116</v>
      </c>
      <c r="DC4" s="8">
        <f t="shared" ref="DC4:DC44" si="38">CK4+CQ4+CW4</f>
        <v>0</v>
      </c>
      <c r="DD4" s="8">
        <f t="shared" ref="DD4:DD44" si="39">CL4+CR4+CX4</f>
        <v>4306729</v>
      </c>
      <c r="DE4" s="8">
        <f t="shared" ref="DE4:DE44" si="40">CM4+CS4+CY4</f>
        <v>0</v>
      </c>
      <c r="DF4" s="8">
        <f>CB4+CZ4</f>
        <v>969112</v>
      </c>
      <c r="DG4" s="8">
        <f t="shared" ref="DG4:DG44" si="41">CC4+DA4</f>
        <v>35029150965</v>
      </c>
      <c r="DH4" s="8">
        <f t="shared" ref="DH4:DH44" si="42">CD4+DB4</f>
        <v>30557461606.5</v>
      </c>
      <c r="DI4" s="8">
        <f t="shared" ref="DI4:DI44" si="43">CE4+DC4</f>
        <v>1409254463</v>
      </c>
      <c r="DJ4" s="8">
        <f t="shared" ref="DJ4:DJ44" si="44">CF4+DD4</f>
        <v>2816266263.5</v>
      </c>
      <c r="DK4" s="8">
        <f t="shared" ref="DK4:DK44" si="45">CG4+DE4</f>
        <v>245896012</v>
      </c>
      <c r="DL4" s="8">
        <v>19494</v>
      </c>
      <c r="DM4" s="8">
        <v>11313</v>
      </c>
      <c r="DN4" s="8">
        <v>30807</v>
      </c>
      <c r="DO4" s="8">
        <v>4548</v>
      </c>
      <c r="DP4" s="8">
        <v>1613</v>
      </c>
      <c r="DR4" s="21">
        <f>'７割'!DR4+'９割'!DR4</f>
        <v>5430</v>
      </c>
      <c r="DS4" s="21">
        <f>'７割'!DS4+'９割'!DS4</f>
        <v>28952665</v>
      </c>
      <c r="DT4" s="21">
        <f>'７割'!DT4+'９割'!DT4</f>
        <v>1864</v>
      </c>
      <c r="DU4" s="21">
        <f>'７割'!DU4+'９割'!DU4</f>
        <v>35761819</v>
      </c>
      <c r="DV4" s="21">
        <f>'７割'!DV4+'９割'!DV4</f>
        <v>3149</v>
      </c>
      <c r="DW4" s="21">
        <f>'７割'!DW4+'９割'!DW4</f>
        <v>97067229</v>
      </c>
      <c r="DX4" s="21">
        <f>'７割'!DX4+'９割'!DX4</f>
        <v>1001</v>
      </c>
      <c r="DY4" s="21">
        <f>'７割'!DY4+'９割'!DY4</f>
        <v>29900409</v>
      </c>
      <c r="DZ4" s="21">
        <f>'７割'!DZ4+'９割'!DZ4</f>
        <v>16</v>
      </c>
      <c r="EA4" s="21">
        <f>'７割'!EA4+'９割'!EA4</f>
        <v>154327</v>
      </c>
      <c r="EB4" s="21">
        <f>'７割'!EB4+'９割'!EB4</f>
        <v>2</v>
      </c>
      <c r="EC4" s="21">
        <f>'７割'!EC4+'９割'!EC4</f>
        <v>24015</v>
      </c>
      <c r="ED4" s="21">
        <f>'７割'!ED4+'９割'!ED4</f>
        <v>474</v>
      </c>
      <c r="EE4" s="21">
        <f>'７割'!EE4+'９割'!EE4</f>
        <v>2453700</v>
      </c>
      <c r="EF4" s="21">
        <f>'７割'!EF4+'９割'!EF4</f>
        <v>0</v>
      </c>
      <c r="EG4" s="21">
        <f>'７割'!EG4+'９割'!EG4</f>
        <v>0</v>
      </c>
      <c r="EH4" s="21">
        <f>IF(SUM(DR4,DT4,DV4,DX4,DZ4,EB4,ED4,EF4)='７割'!EH4+'９割'!EH4,SUM(DR4,DT4,DV4,DX4,DZ4,EB4,ED4,EF4),"数値エラー")</f>
        <v>11936</v>
      </c>
      <c r="EI4" s="21">
        <f>IF(SUM(DS4,DU4,DW4,DY4,EA4,EC4,EE4,EG4)='７割'!EI4+'９割'!EI4,SUM(DS4,DU4,DW4,DY4,EA4,EC4,EE4,EG4),"数値エラー")</f>
        <v>194314164</v>
      </c>
      <c r="EK4" s="8">
        <f>CB4+EH4</f>
        <v>975619</v>
      </c>
      <c r="EL4" s="8">
        <f>CC4+EI4</f>
        <v>35190207284</v>
      </c>
      <c r="EN4" s="75">
        <f>ROUND(EL4/INDEX(被保険者数!O:O,MATCH(A4,被保険者数!A:A,0),1),0)</f>
        <v>1066596</v>
      </c>
      <c r="EO4" s="1">
        <f t="shared" ref="EO4:EO45" si="46">RANK(EN4,$EN$4:$EN$45)</f>
        <v>7</v>
      </c>
      <c r="EP4" s="75">
        <f t="shared" ref="EP4:EP45" si="47">C4+U4</f>
        <v>19212016720</v>
      </c>
      <c r="EQ4" s="75">
        <f t="shared" ref="EQ4:EQ45" si="48">I4+AA4</f>
        <v>9504793190</v>
      </c>
      <c r="ER4" s="75">
        <f t="shared" ref="ER4:ER45" si="49">EL4-EP4-EQ4</f>
        <v>6473397374</v>
      </c>
      <c r="ES4" s="75">
        <f>ROUND(EP4/INDEX(被保険者数!O:O,MATCH(A4,被保険者数!A:A,0),1),0)</f>
        <v>582306</v>
      </c>
      <c r="ET4" s="75">
        <f>RANK(ES4,$ES$4:$ES$45)</f>
        <v>15</v>
      </c>
      <c r="EU4" s="75">
        <f>ROUND(EQ4/INDEX(被保険者数!O:O,MATCH(A4,被保険者数!A:A,0),1),0)</f>
        <v>288085</v>
      </c>
      <c r="EV4" s="1">
        <f>RANK(EU4,$EU$4:$EU$45)</f>
        <v>2</v>
      </c>
    </row>
    <row r="5" spans="1:152" s="6" customFormat="1" ht="15.95" customHeight="1" x14ac:dyDescent="0.15">
      <c r="A5" s="2" t="s">
        <v>27</v>
      </c>
      <c r="B5" s="7">
        <v>7808</v>
      </c>
      <c r="C5" s="8">
        <v>5099683330</v>
      </c>
      <c r="D5" s="8">
        <v>4479781868</v>
      </c>
      <c r="E5" s="8">
        <v>327572953</v>
      </c>
      <c r="F5" s="8">
        <v>266574019</v>
      </c>
      <c r="G5" s="8">
        <v>25637710</v>
      </c>
      <c r="H5" s="8">
        <v>118019</v>
      </c>
      <c r="I5" s="8">
        <v>2110088110</v>
      </c>
      <c r="J5" s="8">
        <v>1841687272</v>
      </c>
      <c r="K5" s="8">
        <v>47730623</v>
      </c>
      <c r="L5" s="8">
        <v>204788329</v>
      </c>
      <c r="M5" s="8">
        <v>15881886</v>
      </c>
      <c r="N5" s="8">
        <f t="shared" si="0"/>
        <v>125827</v>
      </c>
      <c r="O5" s="8">
        <f t="shared" si="1"/>
        <v>7209771440</v>
      </c>
      <c r="P5" s="8">
        <f t="shared" si="2"/>
        <v>6321469140</v>
      </c>
      <c r="Q5" s="8">
        <f t="shared" si="3"/>
        <v>375303576</v>
      </c>
      <c r="R5" s="8">
        <f t="shared" si="4"/>
        <v>471362348</v>
      </c>
      <c r="S5" s="8">
        <f t="shared" si="5"/>
        <v>41519596</v>
      </c>
      <c r="T5" s="7">
        <v>18</v>
      </c>
      <c r="U5" s="8">
        <v>5006370</v>
      </c>
      <c r="V5" s="8">
        <v>4003385</v>
      </c>
      <c r="W5" s="8">
        <v>434721</v>
      </c>
      <c r="X5" s="8">
        <v>564864</v>
      </c>
      <c r="Y5" s="8">
        <v>3400</v>
      </c>
      <c r="Z5" s="8">
        <v>14753</v>
      </c>
      <c r="AA5" s="8">
        <v>207765350</v>
      </c>
      <c r="AB5" s="8">
        <v>180869305</v>
      </c>
      <c r="AC5" s="8">
        <v>74605</v>
      </c>
      <c r="AD5" s="8">
        <v>26792712</v>
      </c>
      <c r="AE5" s="8">
        <v>28728</v>
      </c>
      <c r="AF5" s="8">
        <f t="shared" si="6"/>
        <v>14771</v>
      </c>
      <c r="AG5" s="8">
        <f t="shared" si="7"/>
        <v>212771720</v>
      </c>
      <c r="AH5" s="8">
        <f t="shared" si="8"/>
        <v>184872690</v>
      </c>
      <c r="AI5" s="8">
        <f t="shared" si="9"/>
        <v>509326</v>
      </c>
      <c r="AJ5" s="8">
        <f t="shared" si="10"/>
        <v>27357576</v>
      </c>
      <c r="AK5" s="8">
        <f t="shared" si="11"/>
        <v>32128</v>
      </c>
      <c r="AL5" s="7">
        <f t="shared" si="12"/>
        <v>140598</v>
      </c>
      <c r="AM5" s="8">
        <f t="shared" si="13"/>
        <v>7422543160</v>
      </c>
      <c r="AN5" s="8">
        <f t="shared" si="14"/>
        <v>6506341830</v>
      </c>
      <c r="AO5" s="8">
        <f t="shared" si="15"/>
        <v>375812902</v>
      </c>
      <c r="AP5" s="8">
        <f t="shared" si="16"/>
        <v>498719924</v>
      </c>
      <c r="AQ5" s="8">
        <f t="shared" si="17"/>
        <v>41551724</v>
      </c>
      <c r="AR5" s="8">
        <v>83107</v>
      </c>
      <c r="AS5" s="8">
        <v>1127887700</v>
      </c>
      <c r="AT5" s="8">
        <v>984091821</v>
      </c>
      <c r="AU5" s="8">
        <v>5978450</v>
      </c>
      <c r="AV5" s="8">
        <v>129250504</v>
      </c>
      <c r="AW5" s="8">
        <v>8566925</v>
      </c>
      <c r="AX5" s="8">
        <f t="shared" si="18"/>
        <v>223705</v>
      </c>
      <c r="AY5" s="8">
        <f t="shared" si="19"/>
        <v>8550430860</v>
      </c>
      <c r="AZ5" s="8">
        <f t="shared" si="20"/>
        <v>7490433651</v>
      </c>
      <c r="BA5" s="8">
        <f t="shared" si="21"/>
        <v>381791352</v>
      </c>
      <c r="BB5" s="8">
        <f t="shared" si="22"/>
        <v>627970428</v>
      </c>
      <c r="BC5" s="8">
        <f t="shared" si="23"/>
        <v>50118649</v>
      </c>
      <c r="BD5" s="7">
        <v>7532</v>
      </c>
      <c r="BE5" s="8">
        <v>256657928</v>
      </c>
      <c r="BF5" s="8">
        <v>134186008</v>
      </c>
      <c r="BG5" s="8">
        <v>0</v>
      </c>
      <c r="BH5" s="8">
        <v>120289330</v>
      </c>
      <c r="BI5" s="8">
        <v>2173310</v>
      </c>
      <c r="BJ5" s="8">
        <v>18</v>
      </c>
      <c r="BK5" s="8">
        <v>159734</v>
      </c>
      <c r="BL5" s="8">
        <v>68214</v>
      </c>
      <c r="BM5" s="8">
        <v>0</v>
      </c>
      <c r="BN5" s="8">
        <v>91520</v>
      </c>
      <c r="BO5" s="8">
        <v>0</v>
      </c>
      <c r="BP5" s="8">
        <f t="shared" si="24"/>
        <v>7550</v>
      </c>
      <c r="BQ5" s="8">
        <f t="shared" si="25"/>
        <v>256817662</v>
      </c>
      <c r="BR5" s="8">
        <f t="shared" si="26"/>
        <v>134254222</v>
      </c>
      <c r="BS5" s="8">
        <f t="shared" si="27"/>
        <v>0</v>
      </c>
      <c r="BT5" s="8">
        <f t="shared" si="28"/>
        <v>120380850</v>
      </c>
      <c r="BU5" s="8">
        <f t="shared" si="29"/>
        <v>2173310</v>
      </c>
      <c r="BV5" s="7">
        <v>559</v>
      </c>
      <c r="BW5" s="8">
        <v>71727470</v>
      </c>
      <c r="BX5" s="8">
        <v>59986891</v>
      </c>
      <c r="BY5" s="8">
        <v>2709507</v>
      </c>
      <c r="BZ5" s="8">
        <v>3342069</v>
      </c>
      <c r="CA5" s="8">
        <v>5689003</v>
      </c>
      <c r="CB5" s="8">
        <f t="shared" si="30"/>
        <v>224264</v>
      </c>
      <c r="CC5" s="8">
        <f t="shared" si="31"/>
        <v>8878975992</v>
      </c>
      <c r="CD5" s="8">
        <f t="shared" si="32"/>
        <v>7684674764</v>
      </c>
      <c r="CE5" s="8">
        <f t="shared" si="33"/>
        <v>384500859</v>
      </c>
      <c r="CF5" s="8">
        <f t="shared" si="34"/>
        <v>751693347</v>
      </c>
      <c r="CG5" s="8">
        <f t="shared" si="35"/>
        <v>57980962</v>
      </c>
      <c r="CH5" s="17">
        <v>1445</v>
      </c>
      <c r="CI5" s="8">
        <v>9441439</v>
      </c>
      <c r="CJ5" s="8">
        <v>8266126</v>
      </c>
      <c r="CK5" s="8">
        <v>0</v>
      </c>
      <c r="CL5" s="8">
        <v>1175313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0</v>
      </c>
      <c r="CZ5" s="7">
        <f t="shared" ref="CZ5:CZ44" si="50">CH5+CN5+CT5</f>
        <v>1445</v>
      </c>
      <c r="DA5" s="8">
        <f t="shared" si="36"/>
        <v>9441439</v>
      </c>
      <c r="DB5" s="8">
        <f t="shared" si="37"/>
        <v>8266126</v>
      </c>
      <c r="DC5" s="8">
        <f t="shared" si="38"/>
        <v>0</v>
      </c>
      <c r="DD5" s="8">
        <f t="shared" si="39"/>
        <v>1175313</v>
      </c>
      <c r="DE5" s="8">
        <f t="shared" si="40"/>
        <v>0</v>
      </c>
      <c r="DF5" s="8">
        <f t="shared" ref="DF5:DF44" si="51">CB5+CZ5</f>
        <v>225709</v>
      </c>
      <c r="DG5" s="8">
        <f t="shared" si="41"/>
        <v>8888417431</v>
      </c>
      <c r="DH5" s="8">
        <f t="shared" si="42"/>
        <v>7692940890</v>
      </c>
      <c r="DI5" s="8">
        <f t="shared" si="43"/>
        <v>384500859</v>
      </c>
      <c r="DJ5" s="8">
        <f t="shared" si="44"/>
        <v>752868660</v>
      </c>
      <c r="DK5" s="8">
        <f t="shared" si="45"/>
        <v>57980962</v>
      </c>
      <c r="DL5" s="8">
        <v>5401</v>
      </c>
      <c r="DM5" s="8">
        <v>2666</v>
      </c>
      <c r="DN5" s="8">
        <v>8067</v>
      </c>
      <c r="DO5" s="8">
        <v>1288</v>
      </c>
      <c r="DP5" s="8">
        <v>405</v>
      </c>
      <c r="DR5" s="21">
        <f>'７割'!DR5+'９割'!DR5</f>
        <v>1445</v>
      </c>
      <c r="DS5" s="21">
        <f>'７割'!DS5+'９割'!DS5</f>
        <v>8266126</v>
      </c>
      <c r="DT5" s="21">
        <f>'７割'!DT5+'９割'!DT5</f>
        <v>629</v>
      </c>
      <c r="DU5" s="21">
        <f>'７割'!DU5+'９割'!DU5</f>
        <v>11680598</v>
      </c>
      <c r="DV5" s="21">
        <f>'７割'!DV5+'９割'!DV5</f>
        <v>620</v>
      </c>
      <c r="DW5" s="21">
        <f>'７割'!DW5+'９割'!DW5</f>
        <v>13427451</v>
      </c>
      <c r="DX5" s="21">
        <f>'７割'!DX5+'９割'!DX5</f>
        <v>288</v>
      </c>
      <c r="DY5" s="21">
        <f>'７割'!DY5+'９割'!DY5</f>
        <v>9111808</v>
      </c>
      <c r="DZ5" s="21">
        <f>'７割'!DZ5+'９割'!DZ5</f>
        <v>16</v>
      </c>
      <c r="EA5" s="21">
        <f>'７割'!EA5+'９割'!EA5</f>
        <v>128187</v>
      </c>
      <c r="EB5" s="21">
        <f>'７割'!EB5+'９割'!EB5</f>
        <v>0</v>
      </c>
      <c r="EC5" s="21">
        <f>'７割'!EC5+'９割'!EC5</f>
        <v>0</v>
      </c>
      <c r="ED5" s="21">
        <f>'７割'!ED5+'９割'!ED5</f>
        <v>0</v>
      </c>
      <c r="EE5" s="21">
        <f>'７割'!EE5+'９割'!EE5</f>
        <v>0</v>
      </c>
      <c r="EF5" s="21">
        <f>'７割'!EF5+'９割'!EF5</f>
        <v>0</v>
      </c>
      <c r="EG5" s="21">
        <f>'７割'!EG5+'９割'!EG5</f>
        <v>0</v>
      </c>
      <c r="EH5" s="21">
        <f>IF(SUM(DR5,DT5,DV5,DX5,DZ5,EB5,ED5,EF5)='７割'!EH5+'９割'!EH5,SUM(DR5,DT5,DV5,DX5,DZ5,EB5,ED5,EF5),"数値エラー")</f>
        <v>2998</v>
      </c>
      <c r="EI5" s="21">
        <f>IF(SUM(DS5,DU5,DW5,DY5,EA5,EC5,EE5,EG5)='７割'!EI5+'９割'!EI5,SUM(DS5,DU5,DW5,DY5,EA5,EC5,EE5,EG5),"数値エラー")</f>
        <v>42614170</v>
      </c>
      <c r="EK5" s="8">
        <f t="shared" ref="EK5:EK44" si="52">CB5+EH5</f>
        <v>227262</v>
      </c>
      <c r="EL5" s="8">
        <f t="shared" ref="EL5:EL44" si="53">CC5+EI5</f>
        <v>8921590162</v>
      </c>
      <c r="EN5" s="75">
        <f>ROUND(EL5/INDEX(被保険者数!O:O,MATCH(A5,被保険者数!A:A,0),1),0)</f>
        <v>1032472</v>
      </c>
      <c r="EO5" s="1">
        <f t="shared" si="46"/>
        <v>10</v>
      </c>
      <c r="EP5" s="75">
        <f t="shared" si="47"/>
        <v>5104689700</v>
      </c>
      <c r="EQ5" s="75">
        <f t="shared" si="48"/>
        <v>2317853460</v>
      </c>
      <c r="ER5" s="75">
        <f t="shared" si="49"/>
        <v>1499047002</v>
      </c>
      <c r="ES5" s="75">
        <f>ROUND(EP5/INDEX(被保険者数!O:O,MATCH(A5,被保険者数!A:A,0),1),0)</f>
        <v>590752</v>
      </c>
      <c r="ET5" s="75">
        <f t="shared" ref="ET5:ET45" si="54">RANK(ES5,$ES$4:$ES$45)</f>
        <v>13</v>
      </c>
      <c r="EU5" s="75">
        <f>ROUND(EQ5/INDEX(被保険者数!O:O,MATCH(A5,被保険者数!A:A,0),1),0)</f>
        <v>268239</v>
      </c>
      <c r="EV5" s="1">
        <f t="shared" ref="EV5:EV45" si="55">RANK(EU5,$EU$4:$EU$45)</f>
        <v>7</v>
      </c>
    </row>
    <row r="6" spans="1:152" s="6" customFormat="1" ht="15.95" customHeight="1" x14ac:dyDescent="0.15">
      <c r="A6" s="2" t="s">
        <v>28</v>
      </c>
      <c r="B6" s="7">
        <v>3801</v>
      </c>
      <c r="C6" s="8">
        <v>2250901790</v>
      </c>
      <c r="D6" s="8">
        <v>1996795670</v>
      </c>
      <c r="E6" s="8">
        <v>139125263</v>
      </c>
      <c r="F6" s="8">
        <v>103789483</v>
      </c>
      <c r="G6" s="8">
        <v>11114394</v>
      </c>
      <c r="H6" s="8">
        <v>67205</v>
      </c>
      <c r="I6" s="8">
        <v>1103244970</v>
      </c>
      <c r="J6" s="8">
        <v>978354215</v>
      </c>
      <c r="K6" s="8">
        <v>19665898</v>
      </c>
      <c r="L6" s="8">
        <v>99758447</v>
      </c>
      <c r="M6" s="8">
        <v>5466410</v>
      </c>
      <c r="N6" s="8">
        <f t="shared" si="0"/>
        <v>71006</v>
      </c>
      <c r="O6" s="8">
        <f t="shared" si="1"/>
        <v>3354146760</v>
      </c>
      <c r="P6" s="8">
        <f t="shared" si="2"/>
        <v>2975149885</v>
      </c>
      <c r="Q6" s="8">
        <f t="shared" si="3"/>
        <v>158791161</v>
      </c>
      <c r="R6" s="8">
        <f t="shared" si="4"/>
        <v>203547930</v>
      </c>
      <c r="S6" s="8">
        <f t="shared" si="5"/>
        <v>16580804</v>
      </c>
      <c r="T6" s="7">
        <v>14</v>
      </c>
      <c r="U6" s="8">
        <v>2910950</v>
      </c>
      <c r="V6" s="8">
        <v>2565661</v>
      </c>
      <c r="W6" s="8">
        <v>23462</v>
      </c>
      <c r="X6" s="8">
        <v>321827</v>
      </c>
      <c r="Y6" s="8">
        <v>0</v>
      </c>
      <c r="Z6" s="8">
        <v>6469</v>
      </c>
      <c r="AA6" s="8">
        <v>84312920</v>
      </c>
      <c r="AB6" s="8">
        <v>74647502</v>
      </c>
      <c r="AC6" s="8">
        <v>69027</v>
      </c>
      <c r="AD6" s="8">
        <v>9577301</v>
      </c>
      <c r="AE6" s="8">
        <v>19090</v>
      </c>
      <c r="AF6" s="8">
        <f t="shared" si="6"/>
        <v>6483</v>
      </c>
      <c r="AG6" s="8">
        <f t="shared" si="7"/>
        <v>87223870</v>
      </c>
      <c r="AH6" s="8">
        <f t="shared" si="8"/>
        <v>77213163</v>
      </c>
      <c r="AI6" s="8">
        <f t="shared" si="9"/>
        <v>92489</v>
      </c>
      <c r="AJ6" s="8">
        <f t="shared" si="10"/>
        <v>9899128</v>
      </c>
      <c r="AK6" s="8">
        <f t="shared" si="11"/>
        <v>19090</v>
      </c>
      <c r="AL6" s="7">
        <f t="shared" si="12"/>
        <v>77489</v>
      </c>
      <c r="AM6" s="8">
        <f t="shared" si="13"/>
        <v>3441370630</v>
      </c>
      <c r="AN6" s="8">
        <f t="shared" si="14"/>
        <v>3052363048</v>
      </c>
      <c r="AO6" s="8">
        <f t="shared" si="15"/>
        <v>158883650</v>
      </c>
      <c r="AP6" s="8">
        <f t="shared" si="16"/>
        <v>213447058</v>
      </c>
      <c r="AQ6" s="8">
        <f t="shared" si="17"/>
        <v>16599894</v>
      </c>
      <c r="AR6" s="8">
        <v>48997</v>
      </c>
      <c r="AS6" s="8">
        <v>646229960</v>
      </c>
      <c r="AT6" s="8">
        <v>572759680</v>
      </c>
      <c r="AU6" s="8">
        <v>5635850</v>
      </c>
      <c r="AV6" s="8">
        <v>64607477</v>
      </c>
      <c r="AW6" s="8">
        <v>3226953</v>
      </c>
      <c r="AX6" s="8">
        <f t="shared" si="18"/>
        <v>126486</v>
      </c>
      <c r="AY6" s="8">
        <f t="shared" si="19"/>
        <v>4087600590</v>
      </c>
      <c r="AZ6" s="8">
        <f t="shared" si="20"/>
        <v>3625122728</v>
      </c>
      <c r="BA6" s="8">
        <f t="shared" si="21"/>
        <v>164519500</v>
      </c>
      <c r="BB6" s="8">
        <f t="shared" si="22"/>
        <v>278054535</v>
      </c>
      <c r="BC6" s="8">
        <f t="shared" si="23"/>
        <v>19826847</v>
      </c>
      <c r="BD6" s="7">
        <v>3681</v>
      </c>
      <c r="BE6" s="8">
        <v>112915028</v>
      </c>
      <c r="BF6" s="8">
        <v>63713458</v>
      </c>
      <c r="BG6" s="8">
        <v>0</v>
      </c>
      <c r="BH6" s="8">
        <v>48457530</v>
      </c>
      <c r="BI6" s="8">
        <v>743580</v>
      </c>
      <c r="BJ6" s="8">
        <v>14</v>
      </c>
      <c r="BK6" s="8">
        <v>101466</v>
      </c>
      <c r="BL6" s="8">
        <v>43456</v>
      </c>
      <c r="BM6" s="8">
        <v>0</v>
      </c>
      <c r="BN6" s="8">
        <v>58010</v>
      </c>
      <c r="BO6" s="8">
        <v>0</v>
      </c>
      <c r="BP6" s="8">
        <f t="shared" si="24"/>
        <v>3695</v>
      </c>
      <c r="BQ6" s="8">
        <f t="shared" si="25"/>
        <v>113016494</v>
      </c>
      <c r="BR6" s="8">
        <f t="shared" si="26"/>
        <v>63756914</v>
      </c>
      <c r="BS6" s="8">
        <f t="shared" si="27"/>
        <v>0</v>
      </c>
      <c r="BT6" s="8">
        <f t="shared" si="28"/>
        <v>48515540</v>
      </c>
      <c r="BU6" s="8">
        <f t="shared" si="29"/>
        <v>743580</v>
      </c>
      <c r="BV6" s="7">
        <v>239</v>
      </c>
      <c r="BW6" s="8">
        <v>23450985</v>
      </c>
      <c r="BX6" s="8">
        <v>21105888</v>
      </c>
      <c r="BY6" s="8">
        <v>657172</v>
      </c>
      <c r="BZ6" s="8">
        <v>1131010.5</v>
      </c>
      <c r="CA6" s="8">
        <v>556914.5</v>
      </c>
      <c r="CB6" s="8">
        <f t="shared" si="30"/>
        <v>126725</v>
      </c>
      <c r="CC6" s="8">
        <f t="shared" si="31"/>
        <v>4224068069</v>
      </c>
      <c r="CD6" s="8">
        <f t="shared" si="32"/>
        <v>3709985530</v>
      </c>
      <c r="CE6" s="8">
        <f t="shared" si="33"/>
        <v>165176672</v>
      </c>
      <c r="CF6" s="8">
        <f t="shared" si="34"/>
        <v>327701085.5</v>
      </c>
      <c r="CG6" s="8">
        <f t="shared" si="35"/>
        <v>21127341.5</v>
      </c>
      <c r="CH6" s="17">
        <v>668</v>
      </c>
      <c r="CI6" s="8">
        <v>4119448</v>
      </c>
      <c r="CJ6" s="8">
        <v>3653822</v>
      </c>
      <c r="CK6" s="8">
        <v>0</v>
      </c>
      <c r="CL6" s="8">
        <v>465626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7">
        <f t="shared" si="50"/>
        <v>668</v>
      </c>
      <c r="DA6" s="8">
        <f t="shared" si="36"/>
        <v>4119448</v>
      </c>
      <c r="DB6" s="8">
        <f t="shared" si="37"/>
        <v>3653822</v>
      </c>
      <c r="DC6" s="8">
        <f t="shared" si="38"/>
        <v>0</v>
      </c>
      <c r="DD6" s="8">
        <f t="shared" si="39"/>
        <v>465626</v>
      </c>
      <c r="DE6" s="8">
        <f t="shared" si="40"/>
        <v>0</v>
      </c>
      <c r="DF6" s="8">
        <f t="shared" si="51"/>
        <v>127393</v>
      </c>
      <c r="DG6" s="8">
        <f t="shared" si="41"/>
        <v>4228187517</v>
      </c>
      <c r="DH6" s="8">
        <f t="shared" si="42"/>
        <v>3713639352</v>
      </c>
      <c r="DI6" s="8">
        <f t="shared" si="43"/>
        <v>165176672</v>
      </c>
      <c r="DJ6" s="8">
        <f t="shared" si="44"/>
        <v>328166711.5</v>
      </c>
      <c r="DK6" s="8">
        <f t="shared" si="45"/>
        <v>21127341.5</v>
      </c>
      <c r="DL6" s="8">
        <v>2574</v>
      </c>
      <c r="DM6" s="8">
        <v>1175</v>
      </c>
      <c r="DN6" s="8">
        <v>3749</v>
      </c>
      <c r="DO6" s="8">
        <v>525</v>
      </c>
      <c r="DP6" s="8">
        <v>110</v>
      </c>
      <c r="DR6" s="21">
        <f>'７割'!DR6+'９割'!DR6</f>
        <v>668</v>
      </c>
      <c r="DS6" s="21">
        <f>'７割'!DS6+'９割'!DS6</f>
        <v>3646689</v>
      </c>
      <c r="DT6" s="21">
        <f>'７割'!DT6+'９割'!DT6</f>
        <v>171</v>
      </c>
      <c r="DU6" s="21">
        <f>'７割'!DU6+'９割'!DU6</f>
        <v>1542297</v>
      </c>
      <c r="DV6" s="21">
        <f>'７割'!DV6+'９割'!DV6</f>
        <v>442</v>
      </c>
      <c r="DW6" s="21">
        <f>'７割'!DW6+'９割'!DW6</f>
        <v>9222686</v>
      </c>
      <c r="DX6" s="21">
        <f>'７割'!DX6+'９割'!DX6</f>
        <v>151</v>
      </c>
      <c r="DY6" s="21">
        <f>'７割'!DY6+'９割'!DY6</f>
        <v>4422656</v>
      </c>
      <c r="DZ6" s="21">
        <f>'７割'!DZ6+'９割'!DZ6</f>
        <v>11</v>
      </c>
      <c r="EA6" s="21">
        <f>'７割'!EA6+'９割'!EA6</f>
        <v>166581</v>
      </c>
      <c r="EB6" s="21">
        <f>'７割'!EB6+'９割'!EB6</f>
        <v>0</v>
      </c>
      <c r="EC6" s="21">
        <f>'７割'!EC6+'９割'!EC6</f>
        <v>0</v>
      </c>
      <c r="ED6" s="21">
        <f>'７割'!ED6+'９割'!ED6</f>
        <v>0</v>
      </c>
      <c r="EE6" s="21">
        <f>'７割'!EE6+'９割'!EE6</f>
        <v>0</v>
      </c>
      <c r="EF6" s="21">
        <f>'７割'!EF6+'９割'!EF6</f>
        <v>0</v>
      </c>
      <c r="EG6" s="21">
        <f>'７割'!EG6+'９割'!EG6</f>
        <v>0</v>
      </c>
      <c r="EH6" s="21">
        <f>IF(SUM(DR6,DT6,DV6,DX6,DZ6,EB6,ED6,EF6)='７割'!EH6+'９割'!EH6,SUM(DR6,DT6,DV6,DX6,DZ6,EB6,ED6,EF6),"数値エラー")</f>
        <v>1443</v>
      </c>
      <c r="EI6" s="21">
        <f>IF(SUM(DS6,DU6,DW6,DY6,EA6,EC6,EE6,EG6)='７割'!EI6+'９割'!EI6,SUM(DS6,DU6,DW6,DY6,EA6,EC6,EE6,EG6),"数値エラー")</f>
        <v>19000909</v>
      </c>
      <c r="EK6" s="8">
        <f t="shared" si="52"/>
        <v>128168</v>
      </c>
      <c r="EL6" s="8">
        <f t="shared" si="53"/>
        <v>4243068978</v>
      </c>
      <c r="EN6" s="75">
        <f>ROUND(EL6/INDEX(被保険者数!O:O,MATCH(A6,被保険者数!A:A,0),1),0)</f>
        <v>940396</v>
      </c>
      <c r="EO6" s="1">
        <f t="shared" si="46"/>
        <v>28</v>
      </c>
      <c r="EP6" s="75">
        <f t="shared" si="47"/>
        <v>2253812740</v>
      </c>
      <c r="EQ6" s="75">
        <f t="shared" si="48"/>
        <v>1187557890</v>
      </c>
      <c r="ER6" s="75">
        <f t="shared" si="49"/>
        <v>801698348</v>
      </c>
      <c r="ES6" s="75">
        <f>ROUND(EP6/INDEX(被保険者数!O:O,MATCH(A6,被保険者数!A:A,0),1),0)</f>
        <v>499515</v>
      </c>
      <c r="ET6" s="75">
        <f t="shared" si="54"/>
        <v>33</v>
      </c>
      <c r="EU6" s="75">
        <f>ROUND(EQ6/INDEX(被保険者数!O:O,MATCH(A6,被保険者数!A:A,0),1),0)</f>
        <v>263200</v>
      </c>
      <c r="EV6" s="1">
        <f t="shared" si="55"/>
        <v>11</v>
      </c>
    </row>
    <row r="7" spans="1:152" s="6" customFormat="1" ht="15.95" customHeight="1" x14ac:dyDescent="0.15">
      <c r="A7" s="2" t="s">
        <v>29</v>
      </c>
      <c r="B7" s="7">
        <v>8336</v>
      </c>
      <c r="C7" s="8">
        <v>5644287910</v>
      </c>
      <c r="D7" s="8">
        <v>4957790515</v>
      </c>
      <c r="E7" s="8">
        <v>372636516</v>
      </c>
      <c r="F7" s="8">
        <v>285038265</v>
      </c>
      <c r="G7" s="8">
        <v>28728754</v>
      </c>
      <c r="H7" s="8">
        <v>148672</v>
      </c>
      <c r="I7" s="8">
        <v>2589749760</v>
      </c>
      <c r="J7" s="8">
        <v>2270454562</v>
      </c>
      <c r="K7" s="8">
        <v>54052813</v>
      </c>
      <c r="L7" s="8">
        <v>245801670</v>
      </c>
      <c r="M7" s="8">
        <v>19440715</v>
      </c>
      <c r="N7" s="8">
        <f t="shared" si="0"/>
        <v>157008</v>
      </c>
      <c r="O7" s="8">
        <f t="shared" si="1"/>
        <v>8234037670</v>
      </c>
      <c r="P7" s="8">
        <f t="shared" si="2"/>
        <v>7228245077</v>
      </c>
      <c r="Q7" s="8">
        <f t="shared" si="3"/>
        <v>426689329</v>
      </c>
      <c r="R7" s="8">
        <f t="shared" si="4"/>
        <v>530839935</v>
      </c>
      <c r="S7" s="8">
        <f t="shared" si="5"/>
        <v>48169469</v>
      </c>
      <c r="T7" s="7">
        <v>15</v>
      </c>
      <c r="U7" s="8">
        <v>4076980</v>
      </c>
      <c r="V7" s="8">
        <v>3525537</v>
      </c>
      <c r="W7" s="8">
        <v>62501</v>
      </c>
      <c r="X7" s="8">
        <v>486702</v>
      </c>
      <c r="Y7" s="8">
        <v>2240</v>
      </c>
      <c r="Z7" s="8">
        <v>18937</v>
      </c>
      <c r="AA7" s="8">
        <v>271790940</v>
      </c>
      <c r="AB7" s="8">
        <v>237990622</v>
      </c>
      <c r="AC7" s="8">
        <v>350852</v>
      </c>
      <c r="AD7" s="8">
        <v>33392913</v>
      </c>
      <c r="AE7" s="8">
        <v>56553</v>
      </c>
      <c r="AF7" s="8">
        <f t="shared" si="6"/>
        <v>18952</v>
      </c>
      <c r="AG7" s="8">
        <f t="shared" si="7"/>
        <v>275867920</v>
      </c>
      <c r="AH7" s="8">
        <f t="shared" si="8"/>
        <v>241516159</v>
      </c>
      <c r="AI7" s="8">
        <f t="shared" si="9"/>
        <v>413353</v>
      </c>
      <c r="AJ7" s="8">
        <f t="shared" si="10"/>
        <v>33879615</v>
      </c>
      <c r="AK7" s="8">
        <f t="shared" si="11"/>
        <v>58793</v>
      </c>
      <c r="AL7" s="7">
        <f t="shared" si="12"/>
        <v>175960</v>
      </c>
      <c r="AM7" s="8">
        <f t="shared" si="13"/>
        <v>8509905590</v>
      </c>
      <c r="AN7" s="8">
        <f t="shared" si="14"/>
        <v>7469761236</v>
      </c>
      <c r="AO7" s="8">
        <f t="shared" si="15"/>
        <v>427102682</v>
      </c>
      <c r="AP7" s="8">
        <f t="shared" si="16"/>
        <v>564719550</v>
      </c>
      <c r="AQ7" s="8">
        <f t="shared" si="17"/>
        <v>48228262</v>
      </c>
      <c r="AR7" s="8">
        <v>111107</v>
      </c>
      <c r="AS7" s="8">
        <v>1503756970</v>
      </c>
      <c r="AT7" s="8">
        <v>1318492367</v>
      </c>
      <c r="AU7" s="8">
        <v>14302389</v>
      </c>
      <c r="AV7" s="8">
        <v>157047142</v>
      </c>
      <c r="AW7" s="8">
        <v>13915072</v>
      </c>
      <c r="AX7" s="8">
        <f t="shared" si="18"/>
        <v>287067</v>
      </c>
      <c r="AY7" s="8">
        <f t="shared" si="19"/>
        <v>10013662560</v>
      </c>
      <c r="AZ7" s="8">
        <f t="shared" si="20"/>
        <v>8788253603</v>
      </c>
      <c r="BA7" s="8">
        <f t="shared" si="21"/>
        <v>441405071</v>
      </c>
      <c r="BB7" s="8">
        <f t="shared" si="22"/>
        <v>721766692</v>
      </c>
      <c r="BC7" s="8">
        <f t="shared" si="23"/>
        <v>62143334</v>
      </c>
      <c r="BD7" s="7">
        <v>8081</v>
      </c>
      <c r="BE7" s="8">
        <v>270941441</v>
      </c>
      <c r="BF7" s="8">
        <v>140248051</v>
      </c>
      <c r="BG7" s="8">
        <v>0</v>
      </c>
      <c r="BH7" s="8">
        <v>129219660</v>
      </c>
      <c r="BI7" s="8">
        <v>1469130</v>
      </c>
      <c r="BJ7" s="8">
        <v>15</v>
      </c>
      <c r="BK7" s="8">
        <v>114614</v>
      </c>
      <c r="BL7" s="8">
        <v>43394</v>
      </c>
      <c r="BM7" s="8">
        <v>0</v>
      </c>
      <c r="BN7" s="8">
        <v>71220</v>
      </c>
      <c r="BO7" s="8">
        <v>0</v>
      </c>
      <c r="BP7" s="8">
        <f t="shared" si="24"/>
        <v>8096</v>
      </c>
      <c r="BQ7" s="8">
        <f t="shared" si="25"/>
        <v>271056055</v>
      </c>
      <c r="BR7" s="8">
        <f t="shared" si="26"/>
        <v>140291445</v>
      </c>
      <c r="BS7" s="8">
        <f t="shared" si="27"/>
        <v>0</v>
      </c>
      <c r="BT7" s="8">
        <f t="shared" si="28"/>
        <v>129290880</v>
      </c>
      <c r="BU7" s="8">
        <f t="shared" si="29"/>
        <v>1469130</v>
      </c>
      <c r="BV7" s="7">
        <v>1051</v>
      </c>
      <c r="BW7" s="8">
        <v>122070690</v>
      </c>
      <c r="BX7" s="8">
        <v>107905215</v>
      </c>
      <c r="BY7" s="8">
        <v>2910371</v>
      </c>
      <c r="BZ7" s="8">
        <v>7230196</v>
      </c>
      <c r="CA7" s="8">
        <v>4024908</v>
      </c>
      <c r="CB7" s="8">
        <f t="shared" si="30"/>
        <v>288118</v>
      </c>
      <c r="CC7" s="8">
        <f t="shared" si="31"/>
        <v>10406789305</v>
      </c>
      <c r="CD7" s="8">
        <f t="shared" si="32"/>
        <v>9036450263</v>
      </c>
      <c r="CE7" s="8">
        <f t="shared" si="33"/>
        <v>444315442</v>
      </c>
      <c r="CF7" s="8">
        <f t="shared" si="34"/>
        <v>858287768</v>
      </c>
      <c r="CG7" s="8">
        <f t="shared" si="35"/>
        <v>67637372</v>
      </c>
      <c r="CH7" s="17">
        <v>1447</v>
      </c>
      <c r="CI7" s="8">
        <v>10782796</v>
      </c>
      <c r="CJ7" s="8">
        <v>9467620</v>
      </c>
      <c r="CK7" s="8">
        <v>0</v>
      </c>
      <c r="CL7" s="8">
        <v>1315176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7">
        <f t="shared" si="50"/>
        <v>1447</v>
      </c>
      <c r="DA7" s="8">
        <f t="shared" si="36"/>
        <v>10782796</v>
      </c>
      <c r="DB7" s="8">
        <f t="shared" si="37"/>
        <v>9467620</v>
      </c>
      <c r="DC7" s="8">
        <f t="shared" si="38"/>
        <v>0</v>
      </c>
      <c r="DD7" s="8">
        <f t="shared" si="39"/>
        <v>1315176</v>
      </c>
      <c r="DE7" s="8">
        <f t="shared" si="40"/>
        <v>0</v>
      </c>
      <c r="DF7" s="8">
        <f t="shared" si="51"/>
        <v>289565</v>
      </c>
      <c r="DG7" s="8">
        <f t="shared" si="41"/>
        <v>10417572101</v>
      </c>
      <c r="DH7" s="8">
        <f t="shared" si="42"/>
        <v>9045917883</v>
      </c>
      <c r="DI7" s="8">
        <f t="shared" si="43"/>
        <v>444315442</v>
      </c>
      <c r="DJ7" s="8">
        <f t="shared" si="44"/>
        <v>859602944</v>
      </c>
      <c r="DK7" s="8">
        <f t="shared" si="45"/>
        <v>67637372</v>
      </c>
      <c r="DL7" s="8">
        <v>5573</v>
      </c>
      <c r="DM7" s="8">
        <v>3278</v>
      </c>
      <c r="DN7" s="8">
        <v>8851</v>
      </c>
      <c r="DO7" s="8">
        <v>1363</v>
      </c>
      <c r="DP7" s="8">
        <v>490</v>
      </c>
      <c r="DR7" s="21">
        <f>'７割'!DR7+'９割'!DR7</f>
        <v>1447</v>
      </c>
      <c r="DS7" s="21">
        <f>'７割'!DS7+'９割'!DS7</f>
        <v>9465412</v>
      </c>
      <c r="DT7" s="21">
        <f>'７割'!DT7+'９割'!DT7</f>
        <v>590</v>
      </c>
      <c r="DU7" s="21">
        <f>'７割'!DU7+'９割'!DU7</f>
        <v>10895945</v>
      </c>
      <c r="DV7" s="21">
        <f>'７割'!DV7+'９割'!DV7</f>
        <v>681</v>
      </c>
      <c r="DW7" s="21">
        <f>'７割'!DW7+'９割'!DW7</f>
        <v>17126948</v>
      </c>
      <c r="DX7" s="21">
        <f>'７割'!DX7+'９割'!DX7</f>
        <v>311</v>
      </c>
      <c r="DY7" s="21">
        <f>'７割'!DY7+'９割'!DY7</f>
        <v>10113858</v>
      </c>
      <c r="DZ7" s="21">
        <f>'７割'!DZ7+'９割'!DZ7</f>
        <v>11</v>
      </c>
      <c r="EA7" s="21">
        <f>'７割'!EA7+'９割'!EA7</f>
        <v>147996</v>
      </c>
      <c r="EB7" s="21">
        <f>'７割'!EB7+'９割'!EB7</f>
        <v>0</v>
      </c>
      <c r="EC7" s="21">
        <f>'７割'!EC7+'９割'!EC7</f>
        <v>0</v>
      </c>
      <c r="ED7" s="21">
        <f>'７割'!ED7+'９割'!ED7</f>
        <v>0</v>
      </c>
      <c r="EE7" s="21">
        <f>'７割'!EE7+'９割'!EE7</f>
        <v>0</v>
      </c>
      <c r="EF7" s="21">
        <f>'７割'!EF7+'９割'!EF7</f>
        <v>0</v>
      </c>
      <c r="EG7" s="21">
        <f>'７割'!EG7+'９割'!EG7</f>
        <v>0</v>
      </c>
      <c r="EH7" s="21">
        <f>IF(SUM(DR7,DT7,DV7,DX7,DZ7,EB7,ED7,EF7)='７割'!EH7+'９割'!EH7,SUM(DR7,DT7,DV7,DX7,DZ7,EB7,ED7,EF7),"数値エラー")</f>
        <v>3040</v>
      </c>
      <c r="EI7" s="21">
        <f>IF(SUM(DS7,DU7,DW7,DY7,EA7,EC7,EE7,EG7)='７割'!EI7+'９割'!EI7,SUM(DS7,DU7,DW7,DY7,EA7,EC7,EE7,EG7),"数値エラー")</f>
        <v>47750159</v>
      </c>
      <c r="EK7" s="8">
        <f t="shared" si="52"/>
        <v>291158</v>
      </c>
      <c r="EL7" s="8">
        <f t="shared" si="53"/>
        <v>10454539464</v>
      </c>
      <c r="EN7" s="75">
        <f>ROUND(EL7/INDEX(被保険者数!O:O,MATCH(A7,被保険者数!A:A,0),1),0)</f>
        <v>1049863</v>
      </c>
      <c r="EO7" s="1">
        <f t="shared" si="46"/>
        <v>8</v>
      </c>
      <c r="EP7" s="75">
        <f t="shared" si="47"/>
        <v>5648364890</v>
      </c>
      <c r="EQ7" s="75">
        <f t="shared" si="48"/>
        <v>2861540700</v>
      </c>
      <c r="ER7" s="75">
        <f t="shared" si="49"/>
        <v>1944633874</v>
      </c>
      <c r="ES7" s="75">
        <f>ROUND(EP7/INDEX(被保険者数!O:O,MATCH(A7,被保険者数!A:A,0),1),0)</f>
        <v>567219</v>
      </c>
      <c r="ET7" s="75">
        <f t="shared" si="54"/>
        <v>20</v>
      </c>
      <c r="EU7" s="75">
        <f>ROUND(EQ7/INDEX(被保険者数!O:O,MATCH(A7,被保険者数!A:A,0),1),0)</f>
        <v>287361</v>
      </c>
      <c r="EV7" s="1">
        <f t="shared" si="55"/>
        <v>3</v>
      </c>
    </row>
    <row r="8" spans="1:152" s="6" customFormat="1" ht="15.95" customHeight="1" x14ac:dyDescent="0.15">
      <c r="A8" s="2" t="s">
        <v>30</v>
      </c>
      <c r="B8" s="7">
        <v>5949</v>
      </c>
      <c r="C8" s="8">
        <v>3679481510</v>
      </c>
      <c r="D8" s="8">
        <v>3281757696</v>
      </c>
      <c r="E8" s="8">
        <v>217703935</v>
      </c>
      <c r="F8" s="8">
        <v>164474721</v>
      </c>
      <c r="G8" s="8">
        <v>15545158</v>
      </c>
      <c r="H8" s="8">
        <v>83126</v>
      </c>
      <c r="I8" s="8">
        <v>1479115170</v>
      </c>
      <c r="J8" s="8">
        <v>1315320156</v>
      </c>
      <c r="K8" s="8">
        <v>32054790</v>
      </c>
      <c r="L8" s="8">
        <v>114695664</v>
      </c>
      <c r="M8" s="8">
        <v>17044560</v>
      </c>
      <c r="N8" s="8">
        <f t="shared" si="0"/>
        <v>89075</v>
      </c>
      <c r="O8" s="8">
        <f t="shared" si="1"/>
        <v>5158596680</v>
      </c>
      <c r="P8" s="8">
        <f t="shared" si="2"/>
        <v>4597077852</v>
      </c>
      <c r="Q8" s="8">
        <f t="shared" si="3"/>
        <v>249758725</v>
      </c>
      <c r="R8" s="8">
        <f t="shared" si="4"/>
        <v>279170385</v>
      </c>
      <c r="S8" s="8">
        <f t="shared" si="5"/>
        <v>32589718</v>
      </c>
      <c r="T8" s="7">
        <v>13</v>
      </c>
      <c r="U8" s="8">
        <v>2493710</v>
      </c>
      <c r="V8" s="8">
        <v>2244340</v>
      </c>
      <c r="W8" s="8">
        <v>27253</v>
      </c>
      <c r="X8" s="8">
        <v>222117</v>
      </c>
      <c r="Y8" s="8">
        <v>0</v>
      </c>
      <c r="Z8" s="8">
        <v>10959</v>
      </c>
      <c r="AA8" s="8">
        <v>143494490</v>
      </c>
      <c r="AB8" s="8">
        <v>127329199</v>
      </c>
      <c r="AC8" s="8">
        <v>25723</v>
      </c>
      <c r="AD8" s="8">
        <v>16128020</v>
      </c>
      <c r="AE8" s="8">
        <v>11548</v>
      </c>
      <c r="AF8" s="8">
        <f t="shared" si="6"/>
        <v>10972</v>
      </c>
      <c r="AG8" s="8">
        <f t="shared" si="7"/>
        <v>145988200</v>
      </c>
      <c r="AH8" s="8">
        <f t="shared" si="8"/>
        <v>129573539</v>
      </c>
      <c r="AI8" s="8">
        <f t="shared" si="9"/>
        <v>52976</v>
      </c>
      <c r="AJ8" s="8">
        <f t="shared" si="10"/>
        <v>16350137</v>
      </c>
      <c r="AK8" s="8">
        <f t="shared" si="11"/>
        <v>11548</v>
      </c>
      <c r="AL8" s="7">
        <f t="shared" si="12"/>
        <v>100047</v>
      </c>
      <c r="AM8" s="8">
        <f t="shared" si="13"/>
        <v>5304584880</v>
      </c>
      <c r="AN8" s="8">
        <f t="shared" si="14"/>
        <v>4726651391</v>
      </c>
      <c r="AO8" s="8">
        <f t="shared" si="15"/>
        <v>249811701</v>
      </c>
      <c r="AP8" s="8">
        <f t="shared" si="16"/>
        <v>295520522</v>
      </c>
      <c r="AQ8" s="8">
        <f t="shared" si="17"/>
        <v>32601266</v>
      </c>
      <c r="AR8" s="8">
        <v>64274</v>
      </c>
      <c r="AS8" s="8">
        <v>926037530</v>
      </c>
      <c r="AT8" s="8">
        <v>823176549</v>
      </c>
      <c r="AU8" s="8">
        <v>7776281</v>
      </c>
      <c r="AV8" s="8">
        <v>89670266</v>
      </c>
      <c r="AW8" s="8">
        <v>5414434</v>
      </c>
      <c r="AX8" s="8">
        <f t="shared" si="18"/>
        <v>164321</v>
      </c>
      <c r="AY8" s="8">
        <f t="shared" si="19"/>
        <v>6230622410</v>
      </c>
      <c r="AZ8" s="8">
        <f t="shared" si="20"/>
        <v>5549827940</v>
      </c>
      <c r="BA8" s="8">
        <f t="shared" si="21"/>
        <v>257587982</v>
      </c>
      <c r="BB8" s="8">
        <f t="shared" si="22"/>
        <v>385190788</v>
      </c>
      <c r="BC8" s="8">
        <f t="shared" si="23"/>
        <v>38015700</v>
      </c>
      <c r="BD8" s="7">
        <v>5791</v>
      </c>
      <c r="BE8" s="8">
        <v>214274865</v>
      </c>
      <c r="BF8" s="8">
        <v>120573565</v>
      </c>
      <c r="BG8" s="8">
        <v>0</v>
      </c>
      <c r="BH8" s="8">
        <v>92859060</v>
      </c>
      <c r="BI8" s="8">
        <v>842240</v>
      </c>
      <c r="BJ8" s="8">
        <v>13</v>
      </c>
      <c r="BK8" s="8">
        <v>46162</v>
      </c>
      <c r="BL8" s="8">
        <v>23762</v>
      </c>
      <c r="BM8" s="8">
        <v>0</v>
      </c>
      <c r="BN8" s="8">
        <v>22400</v>
      </c>
      <c r="BO8" s="8">
        <v>0</v>
      </c>
      <c r="BP8" s="8">
        <f t="shared" si="24"/>
        <v>5804</v>
      </c>
      <c r="BQ8" s="8">
        <f t="shared" si="25"/>
        <v>214321027</v>
      </c>
      <c r="BR8" s="8">
        <f t="shared" si="26"/>
        <v>120597327</v>
      </c>
      <c r="BS8" s="8">
        <f t="shared" si="27"/>
        <v>0</v>
      </c>
      <c r="BT8" s="8">
        <f t="shared" si="28"/>
        <v>92881460</v>
      </c>
      <c r="BU8" s="8">
        <f t="shared" si="29"/>
        <v>842240</v>
      </c>
      <c r="BV8" s="7">
        <v>320</v>
      </c>
      <c r="BW8" s="8">
        <v>35829500</v>
      </c>
      <c r="BX8" s="8">
        <v>32134880</v>
      </c>
      <c r="BY8" s="8">
        <v>1022863</v>
      </c>
      <c r="BZ8" s="8">
        <v>1672566</v>
      </c>
      <c r="CA8" s="8">
        <v>999191</v>
      </c>
      <c r="CB8" s="8">
        <f t="shared" si="30"/>
        <v>164641</v>
      </c>
      <c r="CC8" s="8">
        <f t="shared" si="31"/>
        <v>6480772937</v>
      </c>
      <c r="CD8" s="8">
        <f t="shared" si="32"/>
        <v>5702560147</v>
      </c>
      <c r="CE8" s="8">
        <f t="shared" si="33"/>
        <v>258610845</v>
      </c>
      <c r="CF8" s="8">
        <f t="shared" si="34"/>
        <v>479744814</v>
      </c>
      <c r="CG8" s="8">
        <f t="shared" si="35"/>
        <v>39857131</v>
      </c>
      <c r="CH8" s="17">
        <v>440</v>
      </c>
      <c r="CI8" s="8">
        <v>3059587</v>
      </c>
      <c r="CJ8" s="8">
        <v>2711190</v>
      </c>
      <c r="CK8" s="8">
        <v>0</v>
      </c>
      <c r="CL8" s="8">
        <v>348397</v>
      </c>
      <c r="CM8" s="8">
        <v>0</v>
      </c>
      <c r="CN8" s="8">
        <v>0</v>
      </c>
      <c r="CO8" s="8">
        <v>0</v>
      </c>
      <c r="CP8" s="8">
        <v>0</v>
      </c>
      <c r="CQ8" s="8">
        <v>0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0</v>
      </c>
      <c r="CX8" s="8">
        <v>0</v>
      </c>
      <c r="CY8" s="8">
        <v>0</v>
      </c>
      <c r="CZ8" s="7">
        <f t="shared" si="50"/>
        <v>440</v>
      </c>
      <c r="DA8" s="8">
        <f t="shared" si="36"/>
        <v>3059587</v>
      </c>
      <c r="DB8" s="8">
        <f t="shared" si="37"/>
        <v>2711190</v>
      </c>
      <c r="DC8" s="8">
        <f t="shared" si="38"/>
        <v>0</v>
      </c>
      <c r="DD8" s="8">
        <f t="shared" si="39"/>
        <v>348397</v>
      </c>
      <c r="DE8" s="8">
        <f t="shared" si="40"/>
        <v>0</v>
      </c>
      <c r="DF8" s="8">
        <f t="shared" si="51"/>
        <v>165081</v>
      </c>
      <c r="DG8" s="8">
        <f t="shared" si="41"/>
        <v>6483832524</v>
      </c>
      <c r="DH8" s="8">
        <f t="shared" si="42"/>
        <v>5705271337</v>
      </c>
      <c r="DI8" s="8">
        <f t="shared" si="43"/>
        <v>258610845</v>
      </c>
      <c r="DJ8" s="8">
        <f t="shared" si="44"/>
        <v>480093211</v>
      </c>
      <c r="DK8" s="8">
        <f t="shared" si="45"/>
        <v>39857131</v>
      </c>
      <c r="DL8" s="8">
        <v>4360</v>
      </c>
      <c r="DM8" s="8">
        <v>2061</v>
      </c>
      <c r="DN8" s="8">
        <v>6421</v>
      </c>
      <c r="DO8" s="8">
        <v>835</v>
      </c>
      <c r="DP8" s="8">
        <v>291</v>
      </c>
      <c r="DR8" s="21">
        <f>'７割'!DR8+'９割'!DR8</f>
        <v>440</v>
      </c>
      <c r="DS8" s="21">
        <f>'７割'!DS8+'９割'!DS8</f>
        <v>2711190</v>
      </c>
      <c r="DT8" s="21">
        <f>'７割'!DT8+'９割'!DT8</f>
        <v>319</v>
      </c>
      <c r="DU8" s="21">
        <f>'７割'!DU8+'９割'!DU8</f>
        <v>4691919</v>
      </c>
      <c r="DV8" s="21">
        <f>'７割'!DV8+'９割'!DV8</f>
        <v>155</v>
      </c>
      <c r="DW8" s="21">
        <f>'７割'!DW8+'９割'!DW8</f>
        <v>2632915</v>
      </c>
      <c r="DX8" s="21">
        <f>'７割'!DX8+'９割'!DX8</f>
        <v>174</v>
      </c>
      <c r="DY8" s="21">
        <f>'７割'!DY8+'９割'!DY8</f>
        <v>6027648</v>
      </c>
      <c r="DZ8" s="21">
        <f>'７割'!DZ8+'９割'!DZ8</f>
        <v>4</v>
      </c>
      <c r="EA8" s="21">
        <f>'７割'!EA8+'９割'!EA8</f>
        <v>122652</v>
      </c>
      <c r="EB8" s="21">
        <f>'７割'!EB8+'９割'!EB8</f>
        <v>0</v>
      </c>
      <c r="EC8" s="21">
        <f>'７割'!EC8+'９割'!EC8</f>
        <v>0</v>
      </c>
      <c r="ED8" s="21">
        <f>'７割'!ED8+'９割'!ED8</f>
        <v>0</v>
      </c>
      <c r="EE8" s="21">
        <f>'７割'!EE8+'９割'!EE8</f>
        <v>0</v>
      </c>
      <c r="EF8" s="21">
        <f>'７割'!EF8+'９割'!EF8</f>
        <v>0</v>
      </c>
      <c r="EG8" s="21">
        <f>'７割'!EG8+'９割'!EG8</f>
        <v>0</v>
      </c>
      <c r="EH8" s="21">
        <f>IF(SUM(DR8,DT8,DV8,DX8,DZ8,EB8,ED8,EF8)='７割'!EH8+'９割'!EH8,SUM(DR8,DT8,DV8,DX8,DZ8,EB8,ED8,EF8),"数値エラー")</f>
        <v>1092</v>
      </c>
      <c r="EI8" s="21">
        <f>IF(SUM(DS8,DU8,DW8,DY8,EA8,EC8,EE8,EG8)='７割'!EI8+'９割'!EI8,SUM(DS8,DU8,DW8,DY8,EA8,EC8,EE8,EG8),"数値エラー")</f>
        <v>16186324</v>
      </c>
      <c r="EK8" s="8">
        <f t="shared" si="52"/>
        <v>165733</v>
      </c>
      <c r="EL8" s="8">
        <f t="shared" si="53"/>
        <v>6496959261</v>
      </c>
      <c r="EN8" s="75">
        <f>ROUND(EL8/INDEX(被保険者数!O:O,MATCH(A8,被保険者数!A:A,0),1),0)</f>
        <v>1073168</v>
      </c>
      <c r="EO8" s="1">
        <f t="shared" si="46"/>
        <v>6</v>
      </c>
      <c r="EP8" s="75">
        <f t="shared" si="47"/>
        <v>3681975220</v>
      </c>
      <c r="EQ8" s="75">
        <f t="shared" si="48"/>
        <v>1622609660</v>
      </c>
      <c r="ER8" s="75">
        <f t="shared" si="49"/>
        <v>1192374381</v>
      </c>
      <c r="ES8" s="75">
        <f>ROUND(EP8/INDEX(被保険者数!O:O,MATCH(A8,被保険者数!A:A,0),1),0)</f>
        <v>608189</v>
      </c>
      <c r="ET8" s="75">
        <f t="shared" si="54"/>
        <v>8</v>
      </c>
      <c r="EU8" s="75">
        <f>ROUND(EQ8/INDEX(被保険者数!O:O,MATCH(A8,被保険者数!A:A,0),1),0)</f>
        <v>268023</v>
      </c>
      <c r="EV8" s="1">
        <f t="shared" si="55"/>
        <v>8</v>
      </c>
    </row>
    <row r="9" spans="1:152" s="6" customFormat="1" ht="15.95" customHeight="1" x14ac:dyDescent="0.15">
      <c r="A9" s="2" t="s">
        <v>31</v>
      </c>
      <c r="B9" s="7">
        <v>6451</v>
      </c>
      <c r="C9" s="8">
        <v>3758345400</v>
      </c>
      <c r="D9" s="8">
        <v>3355602635</v>
      </c>
      <c r="E9" s="8">
        <v>225501827</v>
      </c>
      <c r="F9" s="8">
        <v>159288379</v>
      </c>
      <c r="G9" s="8">
        <v>17952559</v>
      </c>
      <c r="H9" s="8">
        <v>73415</v>
      </c>
      <c r="I9" s="8">
        <v>1233935770</v>
      </c>
      <c r="J9" s="8">
        <v>1097235588</v>
      </c>
      <c r="K9" s="8">
        <v>21537051</v>
      </c>
      <c r="L9" s="8">
        <v>104043379</v>
      </c>
      <c r="M9" s="8">
        <v>11119752</v>
      </c>
      <c r="N9" s="8">
        <f t="shared" si="0"/>
        <v>79866</v>
      </c>
      <c r="O9" s="8">
        <f t="shared" si="1"/>
        <v>4992281170</v>
      </c>
      <c r="P9" s="8">
        <f t="shared" si="2"/>
        <v>4452838223</v>
      </c>
      <c r="Q9" s="8">
        <f t="shared" si="3"/>
        <v>247038878</v>
      </c>
      <c r="R9" s="8">
        <f t="shared" si="4"/>
        <v>263331758</v>
      </c>
      <c r="S9" s="8">
        <f t="shared" si="5"/>
        <v>29072311</v>
      </c>
      <c r="T9" s="7">
        <v>4</v>
      </c>
      <c r="U9" s="8">
        <v>1047570</v>
      </c>
      <c r="V9" s="8">
        <v>942810</v>
      </c>
      <c r="W9" s="8">
        <v>0</v>
      </c>
      <c r="X9" s="8">
        <v>103260</v>
      </c>
      <c r="Y9" s="8">
        <v>1500</v>
      </c>
      <c r="Z9" s="8">
        <v>6368</v>
      </c>
      <c r="AA9" s="8">
        <v>94606270</v>
      </c>
      <c r="AB9" s="8">
        <v>83810607</v>
      </c>
      <c r="AC9" s="8">
        <v>137439</v>
      </c>
      <c r="AD9" s="8">
        <v>10651810</v>
      </c>
      <c r="AE9" s="8">
        <v>6414</v>
      </c>
      <c r="AF9" s="8">
        <f t="shared" si="6"/>
        <v>6372</v>
      </c>
      <c r="AG9" s="8">
        <f t="shared" si="7"/>
        <v>95653840</v>
      </c>
      <c r="AH9" s="8">
        <f t="shared" si="8"/>
        <v>84753417</v>
      </c>
      <c r="AI9" s="8">
        <f t="shared" si="9"/>
        <v>137439</v>
      </c>
      <c r="AJ9" s="8">
        <f t="shared" si="10"/>
        <v>10755070</v>
      </c>
      <c r="AK9" s="8">
        <f t="shared" si="11"/>
        <v>7914</v>
      </c>
      <c r="AL9" s="7">
        <f t="shared" si="12"/>
        <v>86238</v>
      </c>
      <c r="AM9" s="8">
        <f t="shared" si="13"/>
        <v>5087935010</v>
      </c>
      <c r="AN9" s="8">
        <f t="shared" si="14"/>
        <v>4537591640</v>
      </c>
      <c r="AO9" s="8">
        <f t="shared" si="15"/>
        <v>247176317</v>
      </c>
      <c r="AP9" s="8">
        <f t="shared" si="16"/>
        <v>274086828</v>
      </c>
      <c r="AQ9" s="8">
        <f t="shared" si="17"/>
        <v>29080225</v>
      </c>
      <c r="AR9" s="8">
        <v>53540</v>
      </c>
      <c r="AS9" s="8">
        <v>695949090</v>
      </c>
      <c r="AT9" s="8">
        <v>618783543</v>
      </c>
      <c r="AU9" s="8">
        <v>3349847</v>
      </c>
      <c r="AV9" s="8">
        <v>69742257</v>
      </c>
      <c r="AW9" s="8">
        <v>4073443</v>
      </c>
      <c r="AX9" s="8">
        <f t="shared" si="18"/>
        <v>139778</v>
      </c>
      <c r="AY9" s="8">
        <f t="shared" si="19"/>
        <v>5783884100</v>
      </c>
      <c r="AZ9" s="8">
        <f t="shared" si="20"/>
        <v>5156375183</v>
      </c>
      <c r="BA9" s="8">
        <f t="shared" si="21"/>
        <v>250526164</v>
      </c>
      <c r="BB9" s="8">
        <f t="shared" si="22"/>
        <v>343829085</v>
      </c>
      <c r="BC9" s="8">
        <f t="shared" si="23"/>
        <v>33153668</v>
      </c>
      <c r="BD9" s="7">
        <v>6009</v>
      </c>
      <c r="BE9" s="8">
        <v>225070665</v>
      </c>
      <c r="BF9" s="8">
        <v>145290975</v>
      </c>
      <c r="BG9" s="8">
        <v>0</v>
      </c>
      <c r="BH9" s="8">
        <v>79544140</v>
      </c>
      <c r="BI9" s="8">
        <v>235550</v>
      </c>
      <c r="BJ9" s="8">
        <v>4</v>
      </c>
      <c r="BK9" s="8">
        <v>31130</v>
      </c>
      <c r="BL9" s="8">
        <v>9510</v>
      </c>
      <c r="BM9" s="8">
        <v>0</v>
      </c>
      <c r="BN9" s="8">
        <v>21620</v>
      </c>
      <c r="BO9" s="8">
        <v>0</v>
      </c>
      <c r="BP9" s="8">
        <f t="shared" si="24"/>
        <v>6013</v>
      </c>
      <c r="BQ9" s="8">
        <f t="shared" si="25"/>
        <v>225101795</v>
      </c>
      <c r="BR9" s="8">
        <f t="shared" si="26"/>
        <v>145300485</v>
      </c>
      <c r="BS9" s="8">
        <f t="shared" si="27"/>
        <v>0</v>
      </c>
      <c r="BT9" s="8">
        <f t="shared" si="28"/>
        <v>79565760</v>
      </c>
      <c r="BU9" s="8">
        <f t="shared" si="29"/>
        <v>235550</v>
      </c>
      <c r="BV9" s="7">
        <v>267</v>
      </c>
      <c r="BW9" s="8">
        <v>21367040</v>
      </c>
      <c r="BX9" s="8">
        <v>19066818</v>
      </c>
      <c r="BY9" s="8">
        <v>420286</v>
      </c>
      <c r="BZ9" s="8">
        <v>1524336</v>
      </c>
      <c r="CA9" s="8">
        <v>355600</v>
      </c>
      <c r="CB9" s="8">
        <f t="shared" si="30"/>
        <v>140045</v>
      </c>
      <c r="CC9" s="8">
        <f t="shared" si="31"/>
        <v>6030352935</v>
      </c>
      <c r="CD9" s="8">
        <f t="shared" si="32"/>
        <v>5320742486</v>
      </c>
      <c r="CE9" s="8">
        <f t="shared" si="33"/>
        <v>250946450</v>
      </c>
      <c r="CF9" s="8">
        <f t="shared" si="34"/>
        <v>424919181</v>
      </c>
      <c r="CG9" s="8">
        <f t="shared" si="35"/>
        <v>33744818</v>
      </c>
      <c r="CH9" s="17">
        <v>881</v>
      </c>
      <c r="CI9" s="8">
        <v>5962313</v>
      </c>
      <c r="CJ9" s="8">
        <v>5272942</v>
      </c>
      <c r="CK9" s="8">
        <v>0</v>
      </c>
      <c r="CL9" s="8">
        <v>689371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7">
        <f t="shared" si="50"/>
        <v>881</v>
      </c>
      <c r="DA9" s="8">
        <f t="shared" si="36"/>
        <v>5962313</v>
      </c>
      <c r="DB9" s="8">
        <f t="shared" si="37"/>
        <v>5272942</v>
      </c>
      <c r="DC9" s="8">
        <f t="shared" si="38"/>
        <v>0</v>
      </c>
      <c r="DD9" s="8">
        <f t="shared" si="39"/>
        <v>689371</v>
      </c>
      <c r="DE9" s="8">
        <f t="shared" si="40"/>
        <v>0</v>
      </c>
      <c r="DF9" s="8">
        <f t="shared" si="51"/>
        <v>140926</v>
      </c>
      <c r="DG9" s="8">
        <f t="shared" si="41"/>
        <v>6036315248</v>
      </c>
      <c r="DH9" s="8">
        <f t="shared" si="42"/>
        <v>5326015428</v>
      </c>
      <c r="DI9" s="8">
        <f t="shared" si="43"/>
        <v>250946450</v>
      </c>
      <c r="DJ9" s="8">
        <f t="shared" si="44"/>
        <v>425608552</v>
      </c>
      <c r="DK9" s="8">
        <f t="shared" si="45"/>
        <v>33744818</v>
      </c>
      <c r="DL9" s="8">
        <v>4562</v>
      </c>
      <c r="DM9" s="8">
        <v>1524</v>
      </c>
      <c r="DN9" s="8">
        <v>6086</v>
      </c>
      <c r="DO9" s="8">
        <v>668</v>
      </c>
      <c r="DP9" s="8">
        <v>173</v>
      </c>
      <c r="DR9" s="21">
        <f>'７割'!DR9+'９割'!DR9</f>
        <v>881</v>
      </c>
      <c r="DS9" s="21">
        <f>'７割'!DS9+'９割'!DS9</f>
        <v>5272942</v>
      </c>
      <c r="DT9" s="21">
        <f>'７割'!DT9+'９割'!DT9</f>
        <v>74</v>
      </c>
      <c r="DU9" s="21">
        <f>'７割'!DU9+'９割'!DU9</f>
        <v>2162198</v>
      </c>
      <c r="DV9" s="21">
        <f>'７割'!DV9+'９割'!DV9</f>
        <v>148</v>
      </c>
      <c r="DW9" s="21">
        <f>'７割'!DW9+'９割'!DW9</f>
        <v>4096287</v>
      </c>
      <c r="DX9" s="21">
        <f>'７割'!DX9+'９割'!DX9</f>
        <v>143</v>
      </c>
      <c r="DY9" s="21">
        <f>'７割'!DY9+'９割'!DY9</f>
        <v>3983212</v>
      </c>
      <c r="DZ9" s="21">
        <f>'７割'!DZ9+'９割'!DZ9</f>
        <v>1</v>
      </c>
      <c r="EA9" s="21">
        <f>'７割'!EA9+'９割'!EA9</f>
        <v>4842</v>
      </c>
      <c r="EB9" s="21">
        <f>'７割'!EB9+'９割'!EB9</f>
        <v>0</v>
      </c>
      <c r="EC9" s="21">
        <f>'７割'!EC9+'９割'!EC9</f>
        <v>0</v>
      </c>
      <c r="ED9" s="21">
        <f>'７割'!ED9+'９割'!ED9</f>
        <v>0</v>
      </c>
      <c r="EE9" s="21">
        <f>'７割'!EE9+'９割'!EE9</f>
        <v>0</v>
      </c>
      <c r="EF9" s="21">
        <f>'７割'!EF9+'９割'!EF9</f>
        <v>0</v>
      </c>
      <c r="EG9" s="21">
        <f>'７割'!EG9+'９割'!EG9</f>
        <v>0</v>
      </c>
      <c r="EH9" s="21">
        <f>IF(SUM(DR9,DT9,DV9,DX9,DZ9,EB9,ED9,EF9)='７割'!EH9+'９割'!EH9,SUM(DR9,DT9,DV9,DX9,DZ9,EB9,ED9,EF9),"数値エラー")</f>
        <v>1247</v>
      </c>
      <c r="EI9" s="21">
        <f>IF(SUM(DS9,DU9,DW9,DY9,EA9,EC9,EE9,EG9)='７割'!EI9+'９割'!EI9,SUM(DS9,DU9,DW9,DY9,EA9,EC9,EE9,EG9),"数値エラー")</f>
        <v>15519481</v>
      </c>
      <c r="EK9" s="8">
        <f t="shared" si="52"/>
        <v>141292</v>
      </c>
      <c r="EL9" s="8">
        <f t="shared" si="53"/>
        <v>6045872416</v>
      </c>
      <c r="EN9" s="75">
        <f>ROUND(EL9/INDEX(被保険者数!O:O,MATCH(A9,被保険者数!A:A,0),1),0)</f>
        <v>1093286</v>
      </c>
      <c r="EO9" s="1">
        <f t="shared" si="46"/>
        <v>4</v>
      </c>
      <c r="EP9" s="75">
        <f t="shared" si="47"/>
        <v>3759392970</v>
      </c>
      <c r="EQ9" s="75">
        <f t="shared" si="48"/>
        <v>1328542040</v>
      </c>
      <c r="ER9" s="75">
        <f t="shared" si="49"/>
        <v>957937406</v>
      </c>
      <c r="ES9" s="75">
        <f>ROUND(EP9/INDEX(被保険者数!O:O,MATCH(A9,被保険者数!A:A,0),1),0)</f>
        <v>679818</v>
      </c>
      <c r="ET9" s="75">
        <f t="shared" si="54"/>
        <v>5</v>
      </c>
      <c r="EU9" s="75">
        <f>ROUND(EQ9/INDEX(被保険者数!O:O,MATCH(A9,被保険者数!A:A,0),1),0)</f>
        <v>240243</v>
      </c>
      <c r="EV9" s="1">
        <f t="shared" si="55"/>
        <v>22</v>
      </c>
    </row>
    <row r="10" spans="1:152" s="6" customFormat="1" ht="15.95" customHeight="1" x14ac:dyDescent="0.15">
      <c r="A10" s="2" t="s">
        <v>32</v>
      </c>
      <c r="B10" s="7">
        <v>11385</v>
      </c>
      <c r="C10" s="8">
        <v>7221334720</v>
      </c>
      <c r="D10" s="8">
        <v>6350089403</v>
      </c>
      <c r="E10" s="8">
        <v>470298385</v>
      </c>
      <c r="F10" s="8">
        <v>370018533</v>
      </c>
      <c r="G10" s="8">
        <v>30803929</v>
      </c>
      <c r="H10" s="8">
        <v>155549</v>
      </c>
      <c r="I10" s="8">
        <v>2906171110</v>
      </c>
      <c r="J10" s="8">
        <v>2546560322</v>
      </c>
      <c r="K10" s="8">
        <v>84277835</v>
      </c>
      <c r="L10" s="8">
        <v>246387970</v>
      </c>
      <c r="M10" s="8">
        <v>28944983</v>
      </c>
      <c r="N10" s="8">
        <f t="shared" si="0"/>
        <v>166934</v>
      </c>
      <c r="O10" s="8">
        <f t="shared" si="1"/>
        <v>10127505830</v>
      </c>
      <c r="P10" s="8">
        <f t="shared" si="2"/>
        <v>8896649725</v>
      </c>
      <c r="Q10" s="8">
        <f t="shared" si="3"/>
        <v>554576220</v>
      </c>
      <c r="R10" s="8">
        <f t="shared" si="4"/>
        <v>616406503</v>
      </c>
      <c r="S10" s="8">
        <f t="shared" si="5"/>
        <v>59748912</v>
      </c>
      <c r="T10" s="7">
        <v>29</v>
      </c>
      <c r="U10" s="8">
        <v>9946100</v>
      </c>
      <c r="V10" s="8">
        <v>8608779</v>
      </c>
      <c r="W10" s="8">
        <v>460219</v>
      </c>
      <c r="X10" s="8">
        <v>869002</v>
      </c>
      <c r="Y10" s="8">
        <v>8100</v>
      </c>
      <c r="Z10" s="8">
        <v>20671</v>
      </c>
      <c r="AA10" s="8">
        <v>300395810</v>
      </c>
      <c r="AB10" s="8">
        <v>262791049</v>
      </c>
      <c r="AC10" s="8">
        <v>280000</v>
      </c>
      <c r="AD10" s="8">
        <v>37288057</v>
      </c>
      <c r="AE10" s="8">
        <v>36704</v>
      </c>
      <c r="AF10" s="8">
        <f t="shared" si="6"/>
        <v>20700</v>
      </c>
      <c r="AG10" s="8">
        <f t="shared" si="7"/>
        <v>310341910</v>
      </c>
      <c r="AH10" s="8">
        <f t="shared" si="8"/>
        <v>271399828</v>
      </c>
      <c r="AI10" s="8">
        <f t="shared" si="9"/>
        <v>740219</v>
      </c>
      <c r="AJ10" s="8">
        <f t="shared" si="10"/>
        <v>38157059</v>
      </c>
      <c r="AK10" s="8">
        <f t="shared" si="11"/>
        <v>44804</v>
      </c>
      <c r="AL10" s="7">
        <f t="shared" si="12"/>
        <v>187634</v>
      </c>
      <c r="AM10" s="8">
        <f t="shared" si="13"/>
        <v>10437847740</v>
      </c>
      <c r="AN10" s="8">
        <f t="shared" si="14"/>
        <v>9168049553</v>
      </c>
      <c r="AO10" s="8">
        <f t="shared" si="15"/>
        <v>555316439</v>
      </c>
      <c r="AP10" s="8">
        <f t="shared" si="16"/>
        <v>654563562</v>
      </c>
      <c r="AQ10" s="8">
        <f t="shared" si="17"/>
        <v>59793716</v>
      </c>
      <c r="AR10" s="8">
        <v>121589</v>
      </c>
      <c r="AS10" s="8">
        <v>1580091690</v>
      </c>
      <c r="AT10" s="8">
        <v>1384063938</v>
      </c>
      <c r="AU10" s="8">
        <v>9034001</v>
      </c>
      <c r="AV10" s="8">
        <v>174365267</v>
      </c>
      <c r="AW10" s="8">
        <v>12628484</v>
      </c>
      <c r="AX10" s="8">
        <f t="shared" si="18"/>
        <v>309223</v>
      </c>
      <c r="AY10" s="8">
        <f t="shared" si="19"/>
        <v>12017939430</v>
      </c>
      <c r="AZ10" s="8">
        <f t="shared" si="20"/>
        <v>10552113491</v>
      </c>
      <c r="BA10" s="8">
        <f t="shared" si="21"/>
        <v>564350440</v>
      </c>
      <c r="BB10" s="8">
        <f t="shared" si="22"/>
        <v>828928829</v>
      </c>
      <c r="BC10" s="8">
        <f t="shared" si="23"/>
        <v>72422200</v>
      </c>
      <c r="BD10" s="7">
        <v>10992</v>
      </c>
      <c r="BE10" s="8">
        <v>398510052</v>
      </c>
      <c r="BF10" s="8">
        <v>212052222</v>
      </c>
      <c r="BG10" s="8">
        <v>0</v>
      </c>
      <c r="BH10" s="8">
        <v>184090790</v>
      </c>
      <c r="BI10" s="8">
        <v>2367040</v>
      </c>
      <c r="BJ10" s="8">
        <v>29</v>
      </c>
      <c r="BK10" s="8">
        <v>305385</v>
      </c>
      <c r="BL10" s="8">
        <v>168225</v>
      </c>
      <c r="BM10" s="8">
        <v>0</v>
      </c>
      <c r="BN10" s="8">
        <v>137160</v>
      </c>
      <c r="BO10" s="8">
        <v>0</v>
      </c>
      <c r="BP10" s="8">
        <f t="shared" si="24"/>
        <v>11021</v>
      </c>
      <c r="BQ10" s="8">
        <f t="shared" si="25"/>
        <v>398815437</v>
      </c>
      <c r="BR10" s="8">
        <f t="shared" si="26"/>
        <v>212220447</v>
      </c>
      <c r="BS10" s="8">
        <f t="shared" si="27"/>
        <v>0</v>
      </c>
      <c r="BT10" s="8">
        <f t="shared" si="28"/>
        <v>184227950</v>
      </c>
      <c r="BU10" s="8">
        <f t="shared" si="29"/>
        <v>2367040</v>
      </c>
      <c r="BV10" s="7">
        <v>689</v>
      </c>
      <c r="BW10" s="8">
        <v>70757620</v>
      </c>
      <c r="BX10" s="8">
        <v>61789432</v>
      </c>
      <c r="BY10" s="8">
        <v>1825757</v>
      </c>
      <c r="BZ10" s="8">
        <v>4972676</v>
      </c>
      <c r="CA10" s="8">
        <v>2169755</v>
      </c>
      <c r="CB10" s="8">
        <f t="shared" si="30"/>
        <v>309912</v>
      </c>
      <c r="CC10" s="8">
        <f t="shared" si="31"/>
        <v>12487512487</v>
      </c>
      <c r="CD10" s="8">
        <f t="shared" si="32"/>
        <v>10826123370</v>
      </c>
      <c r="CE10" s="8">
        <f t="shared" si="33"/>
        <v>566176197</v>
      </c>
      <c r="CF10" s="8">
        <f t="shared" si="34"/>
        <v>1018129455</v>
      </c>
      <c r="CG10" s="8">
        <f t="shared" si="35"/>
        <v>76958995</v>
      </c>
      <c r="CH10" s="17">
        <v>1842</v>
      </c>
      <c r="CI10" s="8">
        <v>11573136</v>
      </c>
      <c r="CJ10" s="8">
        <v>10020529</v>
      </c>
      <c r="CK10" s="8">
        <v>0</v>
      </c>
      <c r="CL10" s="8">
        <v>1552607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7">
        <f t="shared" si="50"/>
        <v>1842</v>
      </c>
      <c r="DA10" s="8">
        <f t="shared" si="36"/>
        <v>11573136</v>
      </c>
      <c r="DB10" s="8">
        <f t="shared" si="37"/>
        <v>10020529</v>
      </c>
      <c r="DC10" s="8">
        <f t="shared" si="38"/>
        <v>0</v>
      </c>
      <c r="DD10" s="8">
        <f t="shared" si="39"/>
        <v>1552607</v>
      </c>
      <c r="DE10" s="8">
        <f t="shared" si="40"/>
        <v>0</v>
      </c>
      <c r="DF10" s="8">
        <f t="shared" si="51"/>
        <v>311754</v>
      </c>
      <c r="DG10" s="8">
        <f t="shared" si="41"/>
        <v>12499085623</v>
      </c>
      <c r="DH10" s="8">
        <f t="shared" si="42"/>
        <v>10836143899</v>
      </c>
      <c r="DI10" s="8">
        <f t="shared" si="43"/>
        <v>566176197</v>
      </c>
      <c r="DJ10" s="8">
        <f t="shared" si="44"/>
        <v>1019682062</v>
      </c>
      <c r="DK10" s="8">
        <f t="shared" si="45"/>
        <v>76958995</v>
      </c>
      <c r="DL10" s="8">
        <v>8080</v>
      </c>
      <c r="DM10" s="8">
        <v>4404</v>
      </c>
      <c r="DN10" s="8">
        <v>12484</v>
      </c>
      <c r="DO10" s="8">
        <v>2243</v>
      </c>
      <c r="DP10" s="8">
        <v>640</v>
      </c>
      <c r="DR10" s="21">
        <f>'７割'!DR10+'９割'!DR10</f>
        <v>1842</v>
      </c>
      <c r="DS10" s="21">
        <f>'７割'!DS10+'９割'!DS10</f>
        <v>10008355</v>
      </c>
      <c r="DT10" s="21">
        <f>'７割'!DT10+'９割'!DT10</f>
        <v>290</v>
      </c>
      <c r="DU10" s="21">
        <f>'７割'!DU10+'９割'!DU10</f>
        <v>5750502</v>
      </c>
      <c r="DV10" s="21">
        <f>'７割'!DV10+'９割'!DV10</f>
        <v>575</v>
      </c>
      <c r="DW10" s="21">
        <f>'７割'!DW10+'９割'!DW10</f>
        <v>15231118</v>
      </c>
      <c r="DX10" s="21">
        <f>'７割'!DX10+'９割'!DX10</f>
        <v>435</v>
      </c>
      <c r="DY10" s="21">
        <f>'７割'!DY10+'９割'!DY10</f>
        <v>13338999</v>
      </c>
      <c r="DZ10" s="21">
        <f>'７割'!DZ10+'９割'!DZ10</f>
        <v>29</v>
      </c>
      <c r="EA10" s="21">
        <f>'７割'!EA10+'９割'!EA10</f>
        <v>406613</v>
      </c>
      <c r="EB10" s="21">
        <f>'７割'!EB10+'９割'!EB10</f>
        <v>0</v>
      </c>
      <c r="EC10" s="21">
        <f>'７割'!EC10+'９割'!EC10</f>
        <v>0</v>
      </c>
      <c r="ED10" s="21">
        <f>'７割'!ED10+'９割'!ED10</f>
        <v>8</v>
      </c>
      <c r="EE10" s="21">
        <f>'７割'!EE10+'９割'!EE10</f>
        <v>53510</v>
      </c>
      <c r="EF10" s="21">
        <f>'７割'!EF10+'９割'!EF10</f>
        <v>0</v>
      </c>
      <c r="EG10" s="21">
        <f>'７割'!EG10+'９割'!EG10</f>
        <v>0</v>
      </c>
      <c r="EH10" s="21">
        <f>IF(SUM(DR10,DT10,DV10,DX10,DZ10,EB10,ED10,EF10)='７割'!EH10+'９割'!EH10,SUM(DR10,DT10,DV10,DX10,DZ10,EB10,ED10,EF10),"数値エラー")</f>
        <v>3179</v>
      </c>
      <c r="EI10" s="21">
        <f>IF(SUM(DS10,DU10,DW10,DY10,EA10,EC10,EE10,EG10)='７割'!EI10+'９割'!EI10,SUM(DS10,DU10,DW10,DY10,EA10,EC10,EE10,EG10),"数値エラー")</f>
        <v>44789097</v>
      </c>
      <c r="EK10" s="8">
        <f t="shared" si="52"/>
        <v>313091</v>
      </c>
      <c r="EL10" s="8">
        <f t="shared" si="53"/>
        <v>12532301584</v>
      </c>
      <c r="EN10" s="75">
        <f>ROUND(EL10/INDEX(被保険者数!O:O,MATCH(A10,被保険者数!A:A,0),1),0)</f>
        <v>1002745</v>
      </c>
      <c r="EO10" s="1">
        <f t="shared" si="46"/>
        <v>15</v>
      </c>
      <c r="EP10" s="75">
        <f t="shared" si="47"/>
        <v>7231280820</v>
      </c>
      <c r="EQ10" s="75">
        <f t="shared" si="48"/>
        <v>3206566920</v>
      </c>
      <c r="ER10" s="75">
        <f t="shared" si="49"/>
        <v>2094453844</v>
      </c>
      <c r="ES10" s="75">
        <f>ROUND(EP10/INDEX(被保険者数!O:O,MATCH(A10,被保険者数!A:A,0),1),0)</f>
        <v>578595</v>
      </c>
      <c r="ET10" s="75">
        <f t="shared" si="54"/>
        <v>16</v>
      </c>
      <c r="EU10" s="75">
        <f>ROUND(EQ10/INDEX(被保険者数!O:O,MATCH(A10,被保険者数!A:A,0),1),0)</f>
        <v>256566</v>
      </c>
      <c r="EV10" s="1">
        <f t="shared" si="55"/>
        <v>14</v>
      </c>
    </row>
    <row r="11" spans="1:152" s="6" customFormat="1" ht="15.95" customHeight="1" x14ac:dyDescent="0.15">
      <c r="A11" s="2" t="s">
        <v>33</v>
      </c>
      <c r="B11" s="7">
        <v>4857</v>
      </c>
      <c r="C11" s="8">
        <v>3050325580</v>
      </c>
      <c r="D11" s="8">
        <v>2703825104</v>
      </c>
      <c r="E11" s="8">
        <v>195102604</v>
      </c>
      <c r="F11" s="8">
        <v>140183333</v>
      </c>
      <c r="G11" s="8">
        <v>11214539</v>
      </c>
      <c r="H11" s="8">
        <v>76793</v>
      </c>
      <c r="I11" s="8">
        <v>1377106070</v>
      </c>
      <c r="J11" s="8">
        <v>1219413030</v>
      </c>
      <c r="K11" s="8">
        <v>34329517</v>
      </c>
      <c r="L11" s="8">
        <v>114027005</v>
      </c>
      <c r="M11" s="8">
        <v>9336518</v>
      </c>
      <c r="N11" s="8">
        <f t="shared" si="0"/>
        <v>81650</v>
      </c>
      <c r="O11" s="8">
        <f t="shared" si="1"/>
        <v>4427431650</v>
      </c>
      <c r="P11" s="8">
        <f t="shared" si="2"/>
        <v>3923238134</v>
      </c>
      <c r="Q11" s="8">
        <f t="shared" si="3"/>
        <v>229432121</v>
      </c>
      <c r="R11" s="8">
        <f t="shared" si="4"/>
        <v>254210338</v>
      </c>
      <c r="S11" s="8">
        <f t="shared" si="5"/>
        <v>20551057</v>
      </c>
      <c r="T11" s="7">
        <v>3</v>
      </c>
      <c r="U11" s="8">
        <v>1228780</v>
      </c>
      <c r="V11" s="8">
        <v>884046</v>
      </c>
      <c r="W11" s="8">
        <v>166831</v>
      </c>
      <c r="X11" s="8">
        <v>176403</v>
      </c>
      <c r="Y11" s="8">
        <v>1500</v>
      </c>
      <c r="Z11" s="8">
        <v>7780</v>
      </c>
      <c r="AA11" s="8">
        <v>114391260</v>
      </c>
      <c r="AB11" s="8">
        <v>101196526</v>
      </c>
      <c r="AC11" s="8">
        <v>96869</v>
      </c>
      <c r="AD11" s="8">
        <v>13063952</v>
      </c>
      <c r="AE11" s="8">
        <v>33913</v>
      </c>
      <c r="AF11" s="8">
        <f t="shared" si="6"/>
        <v>7783</v>
      </c>
      <c r="AG11" s="8">
        <f t="shared" si="7"/>
        <v>115620040</v>
      </c>
      <c r="AH11" s="8">
        <f t="shared" si="8"/>
        <v>102080572</v>
      </c>
      <c r="AI11" s="8">
        <f t="shared" si="9"/>
        <v>263700</v>
      </c>
      <c r="AJ11" s="8">
        <f t="shared" si="10"/>
        <v>13240355</v>
      </c>
      <c r="AK11" s="8">
        <f t="shared" si="11"/>
        <v>35413</v>
      </c>
      <c r="AL11" s="7">
        <f t="shared" si="12"/>
        <v>89433</v>
      </c>
      <c r="AM11" s="8">
        <f t="shared" si="13"/>
        <v>4543051690</v>
      </c>
      <c r="AN11" s="8">
        <f t="shared" si="14"/>
        <v>4025318706</v>
      </c>
      <c r="AO11" s="8">
        <f t="shared" si="15"/>
        <v>229695821</v>
      </c>
      <c r="AP11" s="8">
        <f t="shared" si="16"/>
        <v>267450693</v>
      </c>
      <c r="AQ11" s="8">
        <f t="shared" si="17"/>
        <v>20586470</v>
      </c>
      <c r="AR11" s="8">
        <v>55584</v>
      </c>
      <c r="AS11" s="8">
        <v>750552750</v>
      </c>
      <c r="AT11" s="8">
        <v>665342035</v>
      </c>
      <c r="AU11" s="8">
        <v>8328922</v>
      </c>
      <c r="AV11" s="8">
        <v>72373785</v>
      </c>
      <c r="AW11" s="8">
        <v>4508008</v>
      </c>
      <c r="AX11" s="8">
        <f t="shared" si="18"/>
        <v>145017</v>
      </c>
      <c r="AY11" s="8">
        <f t="shared" si="19"/>
        <v>5293604440</v>
      </c>
      <c r="AZ11" s="8">
        <f t="shared" si="20"/>
        <v>4690660741</v>
      </c>
      <c r="BA11" s="8">
        <f t="shared" si="21"/>
        <v>238024743</v>
      </c>
      <c r="BB11" s="8">
        <f t="shared" si="22"/>
        <v>339824478</v>
      </c>
      <c r="BC11" s="8">
        <f t="shared" si="23"/>
        <v>25094478</v>
      </c>
      <c r="BD11" s="7">
        <v>4496</v>
      </c>
      <c r="BE11" s="8">
        <v>145253363</v>
      </c>
      <c r="BF11" s="8">
        <v>81806953</v>
      </c>
      <c r="BG11" s="8">
        <v>0</v>
      </c>
      <c r="BH11" s="8">
        <v>62990500</v>
      </c>
      <c r="BI11" s="8">
        <v>455910</v>
      </c>
      <c r="BJ11" s="8">
        <v>3</v>
      </c>
      <c r="BK11" s="8">
        <v>28235</v>
      </c>
      <c r="BL11" s="8">
        <v>7535</v>
      </c>
      <c r="BM11" s="8">
        <v>0</v>
      </c>
      <c r="BN11" s="8">
        <v>20700</v>
      </c>
      <c r="BO11" s="8">
        <v>0</v>
      </c>
      <c r="BP11" s="8">
        <f t="shared" si="24"/>
        <v>4499</v>
      </c>
      <c r="BQ11" s="8">
        <f t="shared" si="25"/>
        <v>145281598</v>
      </c>
      <c r="BR11" s="8">
        <f t="shared" si="26"/>
        <v>81814488</v>
      </c>
      <c r="BS11" s="8">
        <f t="shared" si="27"/>
        <v>0</v>
      </c>
      <c r="BT11" s="8">
        <f t="shared" si="28"/>
        <v>63011200</v>
      </c>
      <c r="BU11" s="8">
        <f t="shared" si="29"/>
        <v>455910</v>
      </c>
      <c r="BV11" s="7">
        <v>332</v>
      </c>
      <c r="BW11" s="8">
        <v>36938470</v>
      </c>
      <c r="BX11" s="8">
        <v>32894025</v>
      </c>
      <c r="BY11" s="8">
        <v>1011814</v>
      </c>
      <c r="BZ11" s="8">
        <v>1676036</v>
      </c>
      <c r="CA11" s="8">
        <v>1356595</v>
      </c>
      <c r="CB11" s="8">
        <f t="shared" si="30"/>
        <v>145349</v>
      </c>
      <c r="CC11" s="8">
        <f t="shared" si="31"/>
        <v>5475824508</v>
      </c>
      <c r="CD11" s="8">
        <f t="shared" si="32"/>
        <v>4805369254</v>
      </c>
      <c r="CE11" s="8">
        <f t="shared" si="33"/>
        <v>239036557</v>
      </c>
      <c r="CF11" s="8">
        <f t="shared" si="34"/>
        <v>404511714</v>
      </c>
      <c r="CG11" s="8">
        <f t="shared" si="35"/>
        <v>26906983</v>
      </c>
      <c r="CH11" s="17">
        <v>840</v>
      </c>
      <c r="CI11" s="8">
        <v>4964851</v>
      </c>
      <c r="CJ11" s="8">
        <v>4388656</v>
      </c>
      <c r="CK11" s="8">
        <v>0</v>
      </c>
      <c r="CL11" s="8">
        <v>576195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7">
        <f t="shared" si="50"/>
        <v>840</v>
      </c>
      <c r="DA11" s="8">
        <f t="shared" si="36"/>
        <v>4964851</v>
      </c>
      <c r="DB11" s="8">
        <f t="shared" si="37"/>
        <v>4388656</v>
      </c>
      <c r="DC11" s="8">
        <f t="shared" si="38"/>
        <v>0</v>
      </c>
      <c r="DD11" s="8">
        <f t="shared" si="39"/>
        <v>576195</v>
      </c>
      <c r="DE11" s="8">
        <f t="shared" si="40"/>
        <v>0</v>
      </c>
      <c r="DF11" s="8">
        <f t="shared" si="51"/>
        <v>146189</v>
      </c>
      <c r="DG11" s="8">
        <f t="shared" si="41"/>
        <v>5480789359</v>
      </c>
      <c r="DH11" s="8">
        <f t="shared" si="42"/>
        <v>4809757910</v>
      </c>
      <c r="DI11" s="8">
        <f t="shared" si="43"/>
        <v>239036557</v>
      </c>
      <c r="DJ11" s="8">
        <f t="shared" si="44"/>
        <v>405087909</v>
      </c>
      <c r="DK11" s="8">
        <f t="shared" si="45"/>
        <v>26906983</v>
      </c>
      <c r="DL11" s="8">
        <v>3347</v>
      </c>
      <c r="DM11" s="8">
        <v>1845</v>
      </c>
      <c r="DN11" s="8">
        <v>5192</v>
      </c>
      <c r="DO11" s="8">
        <v>887</v>
      </c>
      <c r="DP11" s="8">
        <v>289</v>
      </c>
      <c r="DR11" s="21">
        <f>'７割'!DR11+'９割'!DR11</f>
        <v>840</v>
      </c>
      <c r="DS11" s="21">
        <f>'７割'!DS11+'９割'!DS11</f>
        <v>4388656</v>
      </c>
      <c r="DT11" s="21">
        <f>'７割'!DT11+'９割'!DT11</f>
        <v>204</v>
      </c>
      <c r="DU11" s="21">
        <f>'７割'!DU11+'９割'!DU11</f>
        <v>3999707</v>
      </c>
      <c r="DV11" s="21">
        <f>'７割'!DV11+'９割'!DV11</f>
        <v>308</v>
      </c>
      <c r="DW11" s="21">
        <f>'７割'!DW11+'９割'!DW11</f>
        <v>8785579</v>
      </c>
      <c r="DX11" s="21">
        <f>'７割'!DX11+'９割'!DX11</f>
        <v>140</v>
      </c>
      <c r="DY11" s="21">
        <f>'７割'!DY11+'９割'!DY11</f>
        <v>3921209</v>
      </c>
      <c r="DZ11" s="21">
        <f>'７割'!DZ11+'９割'!DZ11</f>
        <v>8</v>
      </c>
      <c r="EA11" s="21">
        <f>'７割'!EA11+'９割'!EA11</f>
        <v>118143</v>
      </c>
      <c r="EB11" s="21">
        <f>'７割'!EB11+'９割'!EB11</f>
        <v>7</v>
      </c>
      <c r="EC11" s="21">
        <f>'７割'!EC11+'９割'!EC11</f>
        <v>92277</v>
      </c>
      <c r="ED11" s="21">
        <f>'７割'!ED11+'９割'!ED11</f>
        <v>0</v>
      </c>
      <c r="EE11" s="21">
        <f>'７割'!EE11+'９割'!EE11</f>
        <v>0</v>
      </c>
      <c r="EF11" s="21">
        <f>'７割'!EF11+'９割'!EF11</f>
        <v>0</v>
      </c>
      <c r="EG11" s="21">
        <f>'７割'!EG11+'９割'!EG11</f>
        <v>0</v>
      </c>
      <c r="EH11" s="21">
        <f>IF(SUM(DR11,DT11,DV11,DX11,DZ11,EB11,ED11,EF11)='７割'!EH11+'９割'!EH11,SUM(DR11,DT11,DV11,DX11,DZ11,EB11,ED11,EF11),"数値エラー")</f>
        <v>1507</v>
      </c>
      <c r="EI11" s="21">
        <f>IF(SUM(DS11,DU11,DW11,DY11,EA11,EC11,EE11,EG11)='７割'!EI11+'９割'!EI11,SUM(DS11,DU11,DW11,DY11,EA11,EC11,EE11,EG11),"数値エラー")</f>
        <v>21305571</v>
      </c>
      <c r="EK11" s="8">
        <f t="shared" si="52"/>
        <v>146856</v>
      </c>
      <c r="EL11" s="8">
        <f t="shared" si="53"/>
        <v>5497130079</v>
      </c>
      <c r="EN11" s="75">
        <f>ROUND(EL11/INDEX(被保険者数!O:O,MATCH(A11,被保険者数!A:A,0),1),0)</f>
        <v>1035436</v>
      </c>
      <c r="EO11" s="1">
        <f t="shared" si="46"/>
        <v>9</v>
      </c>
      <c r="EP11" s="75">
        <f t="shared" si="47"/>
        <v>3051554360</v>
      </c>
      <c r="EQ11" s="75">
        <f t="shared" si="48"/>
        <v>1491497330</v>
      </c>
      <c r="ER11" s="75">
        <f t="shared" si="49"/>
        <v>954078389</v>
      </c>
      <c r="ES11" s="75">
        <f>ROUND(EP11/INDEX(被保険者数!O:O,MATCH(A11,被保険者数!A:A,0),1),0)</f>
        <v>574789</v>
      </c>
      <c r="ET11" s="75">
        <f t="shared" si="54"/>
        <v>18</v>
      </c>
      <c r="EU11" s="75">
        <f>ROUND(EQ11/INDEX(被保険者数!O:O,MATCH(A11,被保険者数!A:A,0),1),0)</f>
        <v>280938</v>
      </c>
      <c r="EV11" s="1">
        <f t="shared" si="55"/>
        <v>4</v>
      </c>
    </row>
    <row r="12" spans="1:152" s="6" customFormat="1" ht="15.95" customHeight="1" x14ac:dyDescent="0.15">
      <c r="A12" s="2" t="s">
        <v>34</v>
      </c>
      <c r="B12" s="7">
        <v>10440</v>
      </c>
      <c r="C12" s="8">
        <v>6492046940</v>
      </c>
      <c r="D12" s="8">
        <v>5776208768</v>
      </c>
      <c r="E12" s="8">
        <v>381755898</v>
      </c>
      <c r="F12" s="8">
        <v>296918279</v>
      </c>
      <c r="G12" s="8">
        <v>37035015</v>
      </c>
      <c r="H12" s="8">
        <v>144278</v>
      </c>
      <c r="I12" s="8">
        <v>2664651790</v>
      </c>
      <c r="J12" s="8">
        <v>2358647289</v>
      </c>
      <c r="K12" s="8">
        <v>71197626</v>
      </c>
      <c r="L12" s="8">
        <v>210501380</v>
      </c>
      <c r="M12" s="8">
        <v>24305495</v>
      </c>
      <c r="N12" s="8">
        <f t="shared" si="0"/>
        <v>154718</v>
      </c>
      <c r="O12" s="8">
        <f t="shared" si="1"/>
        <v>9156698730</v>
      </c>
      <c r="P12" s="8">
        <f t="shared" si="2"/>
        <v>8134856057</v>
      </c>
      <c r="Q12" s="8">
        <f t="shared" si="3"/>
        <v>452953524</v>
      </c>
      <c r="R12" s="8">
        <f t="shared" si="4"/>
        <v>507419659</v>
      </c>
      <c r="S12" s="8">
        <f t="shared" si="5"/>
        <v>61340510</v>
      </c>
      <c r="T12" s="7">
        <v>16</v>
      </c>
      <c r="U12" s="8">
        <v>3296880</v>
      </c>
      <c r="V12" s="8">
        <v>2942980</v>
      </c>
      <c r="W12" s="8">
        <v>36911</v>
      </c>
      <c r="X12" s="8">
        <v>314749</v>
      </c>
      <c r="Y12" s="8">
        <v>2240</v>
      </c>
      <c r="Z12" s="8">
        <v>17606</v>
      </c>
      <c r="AA12" s="8">
        <v>256638150</v>
      </c>
      <c r="AB12" s="8">
        <v>226955967</v>
      </c>
      <c r="AC12" s="8">
        <v>202090</v>
      </c>
      <c r="AD12" s="8">
        <v>29461802</v>
      </c>
      <c r="AE12" s="8">
        <v>18291</v>
      </c>
      <c r="AF12" s="8">
        <f t="shared" si="6"/>
        <v>17622</v>
      </c>
      <c r="AG12" s="8">
        <f t="shared" si="7"/>
        <v>259935030</v>
      </c>
      <c r="AH12" s="8">
        <f t="shared" si="8"/>
        <v>229898947</v>
      </c>
      <c r="AI12" s="8">
        <f t="shared" si="9"/>
        <v>239001</v>
      </c>
      <c r="AJ12" s="8">
        <f t="shared" si="10"/>
        <v>29776551</v>
      </c>
      <c r="AK12" s="8">
        <f t="shared" si="11"/>
        <v>20531</v>
      </c>
      <c r="AL12" s="7">
        <f t="shared" si="12"/>
        <v>172340</v>
      </c>
      <c r="AM12" s="8">
        <f t="shared" si="13"/>
        <v>9416633760</v>
      </c>
      <c r="AN12" s="8">
        <f t="shared" si="14"/>
        <v>8364755004</v>
      </c>
      <c r="AO12" s="8">
        <f t="shared" si="15"/>
        <v>453192525</v>
      </c>
      <c r="AP12" s="8">
        <f t="shared" si="16"/>
        <v>537196210</v>
      </c>
      <c r="AQ12" s="8">
        <f t="shared" si="17"/>
        <v>61361041</v>
      </c>
      <c r="AR12" s="8">
        <v>107455</v>
      </c>
      <c r="AS12" s="8">
        <v>1586449950</v>
      </c>
      <c r="AT12" s="8">
        <v>1405783984</v>
      </c>
      <c r="AU12" s="8">
        <v>16672375</v>
      </c>
      <c r="AV12" s="8">
        <v>154907246</v>
      </c>
      <c r="AW12" s="8">
        <v>9086345</v>
      </c>
      <c r="AX12" s="8">
        <f t="shared" si="18"/>
        <v>279795</v>
      </c>
      <c r="AY12" s="8">
        <f t="shared" si="19"/>
        <v>11003083710</v>
      </c>
      <c r="AZ12" s="8">
        <f t="shared" si="20"/>
        <v>9770538988</v>
      </c>
      <c r="BA12" s="8">
        <f t="shared" si="21"/>
        <v>469864900</v>
      </c>
      <c r="BB12" s="8">
        <f t="shared" si="22"/>
        <v>692103456</v>
      </c>
      <c r="BC12" s="8">
        <f t="shared" si="23"/>
        <v>70447386</v>
      </c>
      <c r="BD12" s="7">
        <v>10016</v>
      </c>
      <c r="BE12" s="8">
        <v>346126531</v>
      </c>
      <c r="BF12" s="8">
        <v>191336841</v>
      </c>
      <c r="BG12" s="8">
        <v>0</v>
      </c>
      <c r="BH12" s="8">
        <v>152210850</v>
      </c>
      <c r="BI12" s="8">
        <v>2559610</v>
      </c>
      <c r="BJ12" s="8">
        <v>16</v>
      </c>
      <c r="BK12" s="8">
        <v>65752</v>
      </c>
      <c r="BL12" s="8">
        <v>37232</v>
      </c>
      <c r="BM12" s="8">
        <v>0</v>
      </c>
      <c r="BN12" s="8">
        <v>28520</v>
      </c>
      <c r="BO12" s="8">
        <v>0</v>
      </c>
      <c r="BP12" s="8">
        <f t="shared" si="24"/>
        <v>10032</v>
      </c>
      <c r="BQ12" s="8">
        <f t="shared" si="25"/>
        <v>346192283</v>
      </c>
      <c r="BR12" s="8">
        <f t="shared" si="26"/>
        <v>191374073</v>
      </c>
      <c r="BS12" s="8">
        <f t="shared" si="27"/>
        <v>0</v>
      </c>
      <c r="BT12" s="8">
        <f t="shared" si="28"/>
        <v>152239370</v>
      </c>
      <c r="BU12" s="8">
        <f t="shared" si="29"/>
        <v>2559610</v>
      </c>
      <c r="BV12" s="7">
        <v>566</v>
      </c>
      <c r="BW12" s="8">
        <v>55995670</v>
      </c>
      <c r="BX12" s="8">
        <v>50215007</v>
      </c>
      <c r="BY12" s="8">
        <v>890075</v>
      </c>
      <c r="BZ12" s="8">
        <v>3614281</v>
      </c>
      <c r="CA12" s="8">
        <v>1276307</v>
      </c>
      <c r="CB12" s="8">
        <f t="shared" si="30"/>
        <v>280361</v>
      </c>
      <c r="CC12" s="8">
        <f t="shared" si="31"/>
        <v>11405271663</v>
      </c>
      <c r="CD12" s="8">
        <f t="shared" si="32"/>
        <v>10012128068</v>
      </c>
      <c r="CE12" s="8">
        <f t="shared" si="33"/>
        <v>470754975</v>
      </c>
      <c r="CF12" s="8">
        <f t="shared" si="34"/>
        <v>847957107</v>
      </c>
      <c r="CG12" s="8">
        <f t="shared" si="35"/>
        <v>74283303</v>
      </c>
      <c r="CH12" s="17">
        <v>2632</v>
      </c>
      <c r="CI12" s="8">
        <v>19882633</v>
      </c>
      <c r="CJ12" s="8">
        <v>17472125</v>
      </c>
      <c r="CK12" s="8">
        <v>0</v>
      </c>
      <c r="CL12" s="8">
        <v>2410508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7">
        <f t="shared" si="50"/>
        <v>2632</v>
      </c>
      <c r="DA12" s="8">
        <f t="shared" si="36"/>
        <v>19882633</v>
      </c>
      <c r="DB12" s="8">
        <f t="shared" si="37"/>
        <v>17472125</v>
      </c>
      <c r="DC12" s="8">
        <f t="shared" si="38"/>
        <v>0</v>
      </c>
      <c r="DD12" s="8">
        <f t="shared" si="39"/>
        <v>2410508</v>
      </c>
      <c r="DE12" s="8">
        <f t="shared" si="40"/>
        <v>0</v>
      </c>
      <c r="DF12" s="8">
        <f t="shared" si="51"/>
        <v>282993</v>
      </c>
      <c r="DG12" s="8">
        <f t="shared" si="41"/>
        <v>11425154296</v>
      </c>
      <c r="DH12" s="8">
        <f t="shared" si="42"/>
        <v>10029600193</v>
      </c>
      <c r="DI12" s="8">
        <f t="shared" si="43"/>
        <v>470754975</v>
      </c>
      <c r="DJ12" s="8">
        <f t="shared" si="44"/>
        <v>850367615</v>
      </c>
      <c r="DK12" s="8">
        <f t="shared" si="45"/>
        <v>74283303</v>
      </c>
      <c r="DL12" s="8">
        <v>7146</v>
      </c>
      <c r="DM12" s="8">
        <v>4078</v>
      </c>
      <c r="DN12" s="8">
        <v>11224</v>
      </c>
      <c r="DO12" s="8">
        <v>1951</v>
      </c>
      <c r="DP12" s="8">
        <v>312</v>
      </c>
      <c r="DR12" s="21">
        <f>'７割'!DR12+'９割'!DR12</f>
        <v>2632</v>
      </c>
      <c r="DS12" s="21">
        <f>'７割'!DS12+'９割'!DS12</f>
        <v>17472125</v>
      </c>
      <c r="DT12" s="21">
        <f>'７割'!DT12+'９割'!DT12</f>
        <v>135</v>
      </c>
      <c r="DU12" s="21">
        <f>'７割'!DU12+'９割'!DU12</f>
        <v>3388707</v>
      </c>
      <c r="DV12" s="21">
        <f>'７割'!DV12+'９割'!DV12</f>
        <v>410</v>
      </c>
      <c r="DW12" s="21">
        <f>'７割'!DW12+'９割'!DW12</f>
        <v>10919503</v>
      </c>
      <c r="DX12" s="21">
        <f>'７割'!DX12+'９割'!DX12</f>
        <v>338</v>
      </c>
      <c r="DY12" s="21">
        <f>'７割'!DY12+'９割'!DY12</f>
        <v>11614417</v>
      </c>
      <c r="DZ12" s="21">
        <f>'７割'!DZ12+'９割'!DZ12</f>
        <v>7</v>
      </c>
      <c r="EA12" s="21">
        <f>'７割'!EA12+'９割'!EA12</f>
        <v>94572</v>
      </c>
      <c r="EB12" s="21">
        <f>'７割'!EB12+'９割'!EB12</f>
        <v>0</v>
      </c>
      <c r="EC12" s="21">
        <f>'７割'!EC12+'９割'!EC12</f>
        <v>0</v>
      </c>
      <c r="ED12" s="21">
        <f>'７割'!ED12+'９割'!ED12</f>
        <v>0</v>
      </c>
      <c r="EE12" s="21">
        <f>'７割'!EE12+'９割'!EE12</f>
        <v>0</v>
      </c>
      <c r="EF12" s="21">
        <f>'７割'!EF12+'９割'!EF12</f>
        <v>0</v>
      </c>
      <c r="EG12" s="21">
        <f>'７割'!EG12+'９割'!EG12</f>
        <v>0</v>
      </c>
      <c r="EH12" s="21">
        <f>IF(SUM(DR12,DT12,DV12,DX12,DZ12,EB12,ED12,EF12)='７割'!EH12+'９割'!EH12,SUM(DR12,DT12,DV12,DX12,DZ12,EB12,ED12,EF12),"数値エラー")</f>
        <v>3522</v>
      </c>
      <c r="EI12" s="21">
        <f>IF(SUM(DS12,DU12,DW12,DY12,EA12,EC12,EE12,EG12)='７割'!EI12+'９割'!EI12,SUM(DS12,DU12,DW12,DY12,EA12,EC12,EE12,EG12),"数値エラー")</f>
        <v>43489324</v>
      </c>
      <c r="EK12" s="8">
        <f t="shared" si="52"/>
        <v>283883</v>
      </c>
      <c r="EL12" s="8">
        <f t="shared" si="53"/>
        <v>11448760987</v>
      </c>
      <c r="EN12" s="75">
        <f>ROUND(EL12/INDEX(被保険者数!O:O,MATCH(A12,被保険者数!A:A,0),1),0)</f>
        <v>948373</v>
      </c>
      <c r="EO12" s="1">
        <f t="shared" si="46"/>
        <v>26</v>
      </c>
      <c r="EP12" s="75">
        <f t="shared" si="47"/>
        <v>6495343820</v>
      </c>
      <c r="EQ12" s="75">
        <f t="shared" si="48"/>
        <v>2921289940</v>
      </c>
      <c r="ER12" s="75">
        <f t="shared" si="49"/>
        <v>2032127227</v>
      </c>
      <c r="ES12" s="75">
        <f>ROUND(EP12/INDEX(被保険者数!O:O,MATCH(A12,被保険者数!A:A,0),1),0)</f>
        <v>538050</v>
      </c>
      <c r="ET12" s="75">
        <f t="shared" si="54"/>
        <v>28</v>
      </c>
      <c r="EU12" s="75">
        <f>ROUND(EQ12/INDEX(被保険者数!O:O,MATCH(A12,被保険者数!A:A,0),1),0)</f>
        <v>241989</v>
      </c>
      <c r="EV12" s="1">
        <f t="shared" si="55"/>
        <v>19</v>
      </c>
    </row>
    <row r="13" spans="1:152" s="6" customFormat="1" ht="15.95" customHeight="1" x14ac:dyDescent="0.15">
      <c r="A13" s="2" t="s">
        <v>35</v>
      </c>
      <c r="B13" s="7">
        <v>5057</v>
      </c>
      <c r="C13" s="8">
        <v>2611042650</v>
      </c>
      <c r="D13" s="8">
        <v>2328119906</v>
      </c>
      <c r="E13" s="8">
        <v>156023128</v>
      </c>
      <c r="F13" s="8">
        <v>118231961</v>
      </c>
      <c r="G13" s="8">
        <v>8667655</v>
      </c>
      <c r="H13" s="8">
        <v>90945</v>
      </c>
      <c r="I13" s="8">
        <v>1634915190</v>
      </c>
      <c r="J13" s="8">
        <v>1459531816</v>
      </c>
      <c r="K13" s="8">
        <v>23703032</v>
      </c>
      <c r="L13" s="8">
        <v>144119171</v>
      </c>
      <c r="M13" s="8">
        <v>7561171</v>
      </c>
      <c r="N13" s="8">
        <f t="shared" si="0"/>
        <v>96002</v>
      </c>
      <c r="O13" s="8">
        <f t="shared" si="1"/>
        <v>4245957840</v>
      </c>
      <c r="P13" s="8">
        <f t="shared" si="2"/>
        <v>3787651722</v>
      </c>
      <c r="Q13" s="8">
        <f t="shared" si="3"/>
        <v>179726160</v>
      </c>
      <c r="R13" s="8">
        <f t="shared" si="4"/>
        <v>262351132</v>
      </c>
      <c r="S13" s="8">
        <f t="shared" si="5"/>
        <v>16228826</v>
      </c>
      <c r="T13" s="7">
        <v>4</v>
      </c>
      <c r="U13" s="8">
        <v>333540</v>
      </c>
      <c r="V13" s="8">
        <v>300190</v>
      </c>
      <c r="W13" s="8">
        <v>-1450</v>
      </c>
      <c r="X13" s="8">
        <v>34800</v>
      </c>
      <c r="Y13" s="8">
        <v>0</v>
      </c>
      <c r="Z13" s="8">
        <v>8891</v>
      </c>
      <c r="AA13" s="8">
        <v>122355320</v>
      </c>
      <c r="AB13" s="8">
        <v>108953286</v>
      </c>
      <c r="AC13" s="8">
        <v>192647</v>
      </c>
      <c r="AD13" s="8">
        <v>13200883</v>
      </c>
      <c r="AE13" s="8">
        <v>8504</v>
      </c>
      <c r="AF13" s="8">
        <f t="shared" si="6"/>
        <v>8895</v>
      </c>
      <c r="AG13" s="8">
        <f t="shared" si="7"/>
        <v>122688860</v>
      </c>
      <c r="AH13" s="8">
        <f t="shared" si="8"/>
        <v>109253476</v>
      </c>
      <c r="AI13" s="8">
        <f t="shared" si="9"/>
        <v>191197</v>
      </c>
      <c r="AJ13" s="8">
        <f t="shared" si="10"/>
        <v>13235683</v>
      </c>
      <c r="AK13" s="8">
        <f t="shared" si="11"/>
        <v>8504</v>
      </c>
      <c r="AL13" s="7">
        <f t="shared" si="12"/>
        <v>104897</v>
      </c>
      <c r="AM13" s="8">
        <f t="shared" si="13"/>
        <v>4368646700</v>
      </c>
      <c r="AN13" s="8">
        <f t="shared" si="14"/>
        <v>3896905198</v>
      </c>
      <c r="AO13" s="8">
        <f t="shared" si="15"/>
        <v>179917357</v>
      </c>
      <c r="AP13" s="8">
        <f t="shared" si="16"/>
        <v>275586815</v>
      </c>
      <c r="AQ13" s="8">
        <f t="shared" si="17"/>
        <v>16237330</v>
      </c>
      <c r="AR13" s="8">
        <v>43580</v>
      </c>
      <c r="AS13" s="8">
        <v>623515050</v>
      </c>
      <c r="AT13" s="8">
        <v>556014692</v>
      </c>
      <c r="AU13" s="8">
        <v>7028795</v>
      </c>
      <c r="AV13" s="8">
        <v>56518862</v>
      </c>
      <c r="AW13" s="8">
        <v>3952701</v>
      </c>
      <c r="AX13" s="8">
        <f t="shared" si="18"/>
        <v>148477</v>
      </c>
      <c r="AY13" s="8">
        <f t="shared" si="19"/>
        <v>4992161750</v>
      </c>
      <c r="AZ13" s="8">
        <f t="shared" si="20"/>
        <v>4452919890</v>
      </c>
      <c r="BA13" s="8">
        <f t="shared" si="21"/>
        <v>186946152</v>
      </c>
      <c r="BB13" s="8">
        <f t="shared" si="22"/>
        <v>332105677</v>
      </c>
      <c r="BC13" s="8">
        <f t="shared" si="23"/>
        <v>20190031</v>
      </c>
      <c r="BD13" s="7">
        <v>4832</v>
      </c>
      <c r="BE13" s="8">
        <v>161991611</v>
      </c>
      <c r="BF13" s="8">
        <v>98886551</v>
      </c>
      <c r="BG13" s="8">
        <v>0</v>
      </c>
      <c r="BH13" s="8">
        <v>62482530</v>
      </c>
      <c r="BI13" s="8">
        <v>622530</v>
      </c>
      <c r="BJ13" s="8">
        <v>4</v>
      </c>
      <c r="BK13" s="8">
        <v>11780</v>
      </c>
      <c r="BL13" s="8">
        <v>7410</v>
      </c>
      <c r="BM13" s="8">
        <v>0</v>
      </c>
      <c r="BN13" s="8">
        <v>4370</v>
      </c>
      <c r="BO13" s="8">
        <v>0</v>
      </c>
      <c r="BP13" s="8">
        <f t="shared" si="24"/>
        <v>4836</v>
      </c>
      <c r="BQ13" s="8">
        <f t="shared" si="25"/>
        <v>162003391</v>
      </c>
      <c r="BR13" s="8">
        <f t="shared" si="26"/>
        <v>98893961</v>
      </c>
      <c r="BS13" s="8">
        <f t="shared" si="27"/>
        <v>0</v>
      </c>
      <c r="BT13" s="8">
        <f t="shared" si="28"/>
        <v>62486900</v>
      </c>
      <c r="BU13" s="8">
        <f t="shared" si="29"/>
        <v>622530</v>
      </c>
      <c r="BV13" s="7">
        <v>546</v>
      </c>
      <c r="BW13" s="8">
        <v>69068910</v>
      </c>
      <c r="BX13" s="8">
        <v>62025297</v>
      </c>
      <c r="BY13" s="8">
        <v>2245750</v>
      </c>
      <c r="BZ13" s="8">
        <v>2597341</v>
      </c>
      <c r="CA13" s="8">
        <v>2200522</v>
      </c>
      <c r="CB13" s="8">
        <f t="shared" si="30"/>
        <v>149023</v>
      </c>
      <c r="CC13" s="8">
        <f t="shared" si="31"/>
        <v>5223234051</v>
      </c>
      <c r="CD13" s="8">
        <f t="shared" si="32"/>
        <v>4613839148</v>
      </c>
      <c r="CE13" s="8">
        <f t="shared" si="33"/>
        <v>189191902</v>
      </c>
      <c r="CF13" s="8">
        <f t="shared" si="34"/>
        <v>397189918</v>
      </c>
      <c r="CG13" s="8">
        <f t="shared" si="35"/>
        <v>23013083</v>
      </c>
      <c r="CH13" s="17">
        <v>577</v>
      </c>
      <c r="CI13" s="8">
        <v>3251171</v>
      </c>
      <c r="CJ13" s="8">
        <v>2885237</v>
      </c>
      <c r="CK13" s="8">
        <v>0</v>
      </c>
      <c r="CL13" s="8">
        <v>365934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7">
        <f t="shared" si="50"/>
        <v>577</v>
      </c>
      <c r="DA13" s="8">
        <f t="shared" si="36"/>
        <v>3251171</v>
      </c>
      <c r="DB13" s="8">
        <f t="shared" si="37"/>
        <v>2885237</v>
      </c>
      <c r="DC13" s="8">
        <f t="shared" si="38"/>
        <v>0</v>
      </c>
      <c r="DD13" s="8">
        <f t="shared" si="39"/>
        <v>365934</v>
      </c>
      <c r="DE13" s="8">
        <f t="shared" si="40"/>
        <v>0</v>
      </c>
      <c r="DF13" s="8">
        <f t="shared" si="51"/>
        <v>149600</v>
      </c>
      <c r="DG13" s="8">
        <f t="shared" si="41"/>
        <v>5226485222</v>
      </c>
      <c r="DH13" s="8">
        <f t="shared" si="42"/>
        <v>4616724385</v>
      </c>
      <c r="DI13" s="8">
        <f t="shared" si="43"/>
        <v>189191902</v>
      </c>
      <c r="DJ13" s="8">
        <f t="shared" si="44"/>
        <v>397555852</v>
      </c>
      <c r="DK13" s="8">
        <f t="shared" si="45"/>
        <v>23013083</v>
      </c>
      <c r="DL13" s="8">
        <v>3496</v>
      </c>
      <c r="DM13" s="8">
        <v>2089</v>
      </c>
      <c r="DN13" s="8">
        <v>5585</v>
      </c>
      <c r="DO13" s="8">
        <v>491</v>
      </c>
      <c r="DP13" s="8">
        <v>71</v>
      </c>
      <c r="DR13" s="21">
        <f>'７割'!DR13+'９割'!DR13</f>
        <v>577</v>
      </c>
      <c r="DS13" s="21">
        <f>'７割'!DS13+'９割'!DS13</f>
        <v>2885237</v>
      </c>
      <c r="DT13" s="21">
        <f>'７割'!DT13+'９割'!DT13</f>
        <v>78</v>
      </c>
      <c r="DU13" s="21">
        <f>'７割'!DU13+'９割'!DU13</f>
        <v>990463</v>
      </c>
      <c r="DV13" s="21">
        <f>'７割'!DV13+'９割'!DV13</f>
        <v>108</v>
      </c>
      <c r="DW13" s="21">
        <f>'７割'!DW13+'９割'!DW13</f>
        <v>1221559</v>
      </c>
      <c r="DX13" s="21">
        <f>'７割'!DX13+'９割'!DX13</f>
        <v>165</v>
      </c>
      <c r="DY13" s="21">
        <f>'７割'!DY13+'９割'!DY13</f>
        <v>4559157</v>
      </c>
      <c r="DZ13" s="21">
        <f>'７割'!DZ13+'９割'!DZ13</f>
        <v>6</v>
      </c>
      <c r="EA13" s="21">
        <f>'７割'!EA13+'９割'!EA13</f>
        <v>168389</v>
      </c>
      <c r="EB13" s="21">
        <f>'７割'!EB13+'９割'!EB13</f>
        <v>0</v>
      </c>
      <c r="EC13" s="21">
        <f>'７割'!EC13+'９割'!EC13</f>
        <v>0</v>
      </c>
      <c r="ED13" s="21">
        <f>'７割'!ED13+'９割'!ED13</f>
        <v>0</v>
      </c>
      <c r="EE13" s="21">
        <f>'７割'!EE13+'９割'!EE13</f>
        <v>0</v>
      </c>
      <c r="EF13" s="21">
        <f>'７割'!EF13+'９割'!EF13</f>
        <v>0</v>
      </c>
      <c r="EG13" s="21">
        <f>'７割'!EG13+'９割'!EG13</f>
        <v>0</v>
      </c>
      <c r="EH13" s="21">
        <f>IF(SUM(DR13,DT13,DV13,DX13,DZ13,EB13,ED13,EF13)='７割'!EH13+'９割'!EH13,SUM(DR13,DT13,DV13,DX13,DZ13,EB13,ED13,EF13),"数値エラー")</f>
        <v>934</v>
      </c>
      <c r="EI13" s="21">
        <f>IF(SUM(DS13,DU13,DW13,DY13,EA13,EC13,EE13,EG13)='７割'!EI13+'９割'!EI13,SUM(DS13,DU13,DW13,DY13,EA13,EC13,EE13,EG13),"数値エラー")</f>
        <v>9824805</v>
      </c>
      <c r="EK13" s="8">
        <f t="shared" si="52"/>
        <v>149957</v>
      </c>
      <c r="EL13" s="8">
        <f t="shared" si="53"/>
        <v>5233058856</v>
      </c>
      <c r="EN13" s="75">
        <f>ROUND(EL13/INDEX(被保険者数!O:O,MATCH(A13,被保険者数!A:A,0),1),0)</f>
        <v>799795</v>
      </c>
      <c r="EO13" s="1">
        <f t="shared" si="46"/>
        <v>37</v>
      </c>
      <c r="EP13" s="75">
        <f t="shared" si="47"/>
        <v>2611376190</v>
      </c>
      <c r="EQ13" s="75">
        <f t="shared" si="48"/>
        <v>1757270510</v>
      </c>
      <c r="ER13" s="75">
        <f t="shared" si="49"/>
        <v>864412156</v>
      </c>
      <c r="ES13" s="75">
        <f>ROUND(EP13/INDEX(被保険者数!O:O,MATCH(A13,被保険者数!A:A,0),1),0)</f>
        <v>399110</v>
      </c>
      <c r="ET13" s="75">
        <f t="shared" si="54"/>
        <v>40</v>
      </c>
      <c r="EU13" s="75">
        <f>ROUND(EQ13/INDEX(被保険者数!O:O,MATCH(A13,被保険者数!A:A,0),1),0)</f>
        <v>268573</v>
      </c>
      <c r="EV13" s="1">
        <f t="shared" si="55"/>
        <v>6</v>
      </c>
    </row>
    <row r="14" spans="1:152" s="6" customFormat="1" ht="15.95" customHeight="1" x14ac:dyDescent="0.15">
      <c r="A14" s="2" t="s">
        <v>36</v>
      </c>
      <c r="B14" s="7">
        <v>5205</v>
      </c>
      <c r="C14" s="8">
        <v>3042015820</v>
      </c>
      <c r="D14" s="8">
        <v>2725629739</v>
      </c>
      <c r="E14" s="8">
        <v>168629740</v>
      </c>
      <c r="F14" s="8">
        <v>133091028</v>
      </c>
      <c r="G14" s="8">
        <v>14665313</v>
      </c>
      <c r="H14" s="8">
        <v>66912</v>
      </c>
      <c r="I14" s="8">
        <v>1222960370</v>
      </c>
      <c r="J14" s="8">
        <v>1091508125</v>
      </c>
      <c r="K14" s="8">
        <v>27362634</v>
      </c>
      <c r="L14" s="8">
        <v>96025765</v>
      </c>
      <c r="M14" s="8">
        <v>8063846</v>
      </c>
      <c r="N14" s="8">
        <f t="shared" si="0"/>
        <v>72117</v>
      </c>
      <c r="O14" s="8">
        <f t="shared" si="1"/>
        <v>4264976190</v>
      </c>
      <c r="P14" s="8">
        <f t="shared" si="2"/>
        <v>3817137864</v>
      </c>
      <c r="Q14" s="8">
        <f t="shared" si="3"/>
        <v>195992374</v>
      </c>
      <c r="R14" s="8">
        <f t="shared" si="4"/>
        <v>229116793</v>
      </c>
      <c r="S14" s="8">
        <f t="shared" si="5"/>
        <v>22729159</v>
      </c>
      <c r="T14" s="7">
        <v>3</v>
      </c>
      <c r="U14" s="8">
        <v>1280800</v>
      </c>
      <c r="V14" s="8">
        <v>1152722</v>
      </c>
      <c r="W14" s="8">
        <v>32778</v>
      </c>
      <c r="X14" s="8">
        <v>95300</v>
      </c>
      <c r="Y14" s="8">
        <v>0</v>
      </c>
      <c r="Z14" s="8">
        <v>6513</v>
      </c>
      <c r="AA14" s="8">
        <v>101752330</v>
      </c>
      <c r="AB14" s="8">
        <v>90600751</v>
      </c>
      <c r="AC14" s="8">
        <v>32033</v>
      </c>
      <c r="AD14" s="8">
        <v>11117457</v>
      </c>
      <c r="AE14" s="8">
        <v>2089</v>
      </c>
      <c r="AF14" s="8">
        <f t="shared" si="6"/>
        <v>6516</v>
      </c>
      <c r="AG14" s="8">
        <f t="shared" si="7"/>
        <v>103033130</v>
      </c>
      <c r="AH14" s="8">
        <f t="shared" si="8"/>
        <v>91753473</v>
      </c>
      <c r="AI14" s="8">
        <f t="shared" si="9"/>
        <v>64811</v>
      </c>
      <c r="AJ14" s="8">
        <f t="shared" si="10"/>
        <v>11212757</v>
      </c>
      <c r="AK14" s="8">
        <f t="shared" si="11"/>
        <v>2089</v>
      </c>
      <c r="AL14" s="7">
        <f t="shared" si="12"/>
        <v>78633</v>
      </c>
      <c r="AM14" s="8">
        <f t="shared" si="13"/>
        <v>4368009320</v>
      </c>
      <c r="AN14" s="8">
        <f t="shared" si="14"/>
        <v>3908891337</v>
      </c>
      <c r="AO14" s="8">
        <f t="shared" si="15"/>
        <v>196057185</v>
      </c>
      <c r="AP14" s="8">
        <f t="shared" si="16"/>
        <v>240329550</v>
      </c>
      <c r="AQ14" s="8">
        <f t="shared" si="17"/>
        <v>22731248</v>
      </c>
      <c r="AR14" s="8">
        <v>48694</v>
      </c>
      <c r="AS14" s="8">
        <v>705357900</v>
      </c>
      <c r="AT14" s="8">
        <v>630001713</v>
      </c>
      <c r="AU14" s="8">
        <v>4587269</v>
      </c>
      <c r="AV14" s="8">
        <v>67185124</v>
      </c>
      <c r="AW14" s="8">
        <v>3583794</v>
      </c>
      <c r="AX14" s="8">
        <f t="shared" si="18"/>
        <v>127327</v>
      </c>
      <c r="AY14" s="8">
        <f t="shared" si="19"/>
        <v>5073367220</v>
      </c>
      <c r="AZ14" s="8">
        <f t="shared" si="20"/>
        <v>4538893050</v>
      </c>
      <c r="BA14" s="8">
        <f t="shared" si="21"/>
        <v>200644454</v>
      </c>
      <c r="BB14" s="8">
        <f t="shared" si="22"/>
        <v>307514674</v>
      </c>
      <c r="BC14" s="8">
        <f t="shared" si="23"/>
        <v>26315042</v>
      </c>
      <c r="BD14" s="7">
        <v>4819</v>
      </c>
      <c r="BE14" s="8">
        <v>168728905</v>
      </c>
      <c r="BF14" s="8">
        <v>96579785</v>
      </c>
      <c r="BG14" s="8">
        <v>0</v>
      </c>
      <c r="BH14" s="8">
        <v>71636870</v>
      </c>
      <c r="BI14" s="8">
        <v>512250</v>
      </c>
      <c r="BJ14" s="8">
        <v>3</v>
      </c>
      <c r="BK14" s="8">
        <v>80180</v>
      </c>
      <c r="BL14" s="8">
        <v>24060</v>
      </c>
      <c r="BM14" s="8">
        <v>0</v>
      </c>
      <c r="BN14" s="8">
        <v>56120</v>
      </c>
      <c r="BO14" s="8">
        <v>0</v>
      </c>
      <c r="BP14" s="8">
        <f t="shared" si="24"/>
        <v>4822</v>
      </c>
      <c r="BQ14" s="8">
        <f t="shared" si="25"/>
        <v>168809085</v>
      </c>
      <c r="BR14" s="8">
        <f t="shared" si="26"/>
        <v>96603845</v>
      </c>
      <c r="BS14" s="8">
        <f t="shared" si="27"/>
        <v>0</v>
      </c>
      <c r="BT14" s="8">
        <f t="shared" si="28"/>
        <v>71692990</v>
      </c>
      <c r="BU14" s="8">
        <f t="shared" si="29"/>
        <v>512250</v>
      </c>
      <c r="BV14" s="7">
        <v>369</v>
      </c>
      <c r="BW14" s="8">
        <v>52050290</v>
      </c>
      <c r="BX14" s="8">
        <v>46762427</v>
      </c>
      <c r="BY14" s="8">
        <v>1956349</v>
      </c>
      <c r="BZ14" s="8">
        <v>2306301</v>
      </c>
      <c r="CA14" s="8">
        <v>1025213</v>
      </c>
      <c r="CB14" s="8">
        <f t="shared" si="30"/>
        <v>127696</v>
      </c>
      <c r="CC14" s="8">
        <f t="shared" si="31"/>
        <v>5294226595</v>
      </c>
      <c r="CD14" s="8">
        <f t="shared" si="32"/>
        <v>4682259322</v>
      </c>
      <c r="CE14" s="8">
        <f t="shared" si="33"/>
        <v>202600803</v>
      </c>
      <c r="CF14" s="8">
        <f t="shared" si="34"/>
        <v>381513965</v>
      </c>
      <c r="CG14" s="8">
        <f t="shared" si="35"/>
        <v>27852505</v>
      </c>
      <c r="CH14" s="17">
        <v>803</v>
      </c>
      <c r="CI14" s="8">
        <v>5195823</v>
      </c>
      <c r="CJ14" s="8">
        <v>4589087</v>
      </c>
      <c r="CK14" s="8">
        <v>0</v>
      </c>
      <c r="CL14" s="8">
        <v>606736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7">
        <f t="shared" si="50"/>
        <v>803</v>
      </c>
      <c r="DA14" s="8">
        <f t="shared" si="36"/>
        <v>5195823</v>
      </c>
      <c r="DB14" s="8">
        <f t="shared" si="37"/>
        <v>4589087</v>
      </c>
      <c r="DC14" s="8">
        <f t="shared" si="38"/>
        <v>0</v>
      </c>
      <c r="DD14" s="8">
        <f t="shared" si="39"/>
        <v>606736</v>
      </c>
      <c r="DE14" s="8">
        <f t="shared" si="40"/>
        <v>0</v>
      </c>
      <c r="DF14" s="8">
        <f t="shared" si="51"/>
        <v>128499</v>
      </c>
      <c r="DG14" s="8">
        <f t="shared" si="41"/>
        <v>5299422418</v>
      </c>
      <c r="DH14" s="8">
        <f t="shared" si="42"/>
        <v>4686848409</v>
      </c>
      <c r="DI14" s="8">
        <f t="shared" si="43"/>
        <v>202600803</v>
      </c>
      <c r="DJ14" s="8">
        <f t="shared" si="44"/>
        <v>382120701</v>
      </c>
      <c r="DK14" s="8">
        <f t="shared" si="45"/>
        <v>27852505</v>
      </c>
      <c r="DL14" s="8">
        <v>3542</v>
      </c>
      <c r="DM14" s="8">
        <v>1708</v>
      </c>
      <c r="DN14" s="8">
        <v>5250</v>
      </c>
      <c r="DO14" s="8">
        <v>653</v>
      </c>
      <c r="DP14" s="8">
        <v>257</v>
      </c>
      <c r="DR14" s="21">
        <f>'７割'!DR14+'９割'!DR14</f>
        <v>803</v>
      </c>
      <c r="DS14" s="21">
        <f>'７割'!DS14+'９割'!DS14</f>
        <v>4589087</v>
      </c>
      <c r="DT14" s="21">
        <f>'７割'!DT14+'９割'!DT14</f>
        <v>149</v>
      </c>
      <c r="DU14" s="21">
        <f>'７割'!DU14+'９割'!DU14</f>
        <v>2810592</v>
      </c>
      <c r="DV14" s="21">
        <f>'７割'!DV14+'９割'!DV14</f>
        <v>179</v>
      </c>
      <c r="DW14" s="21">
        <f>'７割'!DW14+'９割'!DW14</f>
        <v>5929218</v>
      </c>
      <c r="DX14" s="21">
        <f>'７割'!DX14+'９割'!DX14</f>
        <v>156</v>
      </c>
      <c r="DY14" s="21">
        <f>'７割'!DY14+'９割'!DY14</f>
        <v>4178222</v>
      </c>
      <c r="DZ14" s="21">
        <f>'７割'!DZ14+'９割'!DZ14</f>
        <v>2</v>
      </c>
      <c r="EA14" s="21">
        <f>'７割'!EA14+'９割'!EA14</f>
        <v>9540</v>
      </c>
      <c r="EB14" s="21">
        <f>'７割'!EB14+'９割'!EB14</f>
        <v>0</v>
      </c>
      <c r="EC14" s="21">
        <f>'７割'!EC14+'９割'!EC14</f>
        <v>0</v>
      </c>
      <c r="ED14" s="21">
        <f>'７割'!ED14+'９割'!ED14</f>
        <v>0</v>
      </c>
      <c r="EE14" s="21">
        <f>'７割'!EE14+'９割'!EE14</f>
        <v>0</v>
      </c>
      <c r="EF14" s="21">
        <f>'７割'!EF14+'９割'!EF14</f>
        <v>0</v>
      </c>
      <c r="EG14" s="21">
        <f>'７割'!EG14+'９割'!EG14</f>
        <v>0</v>
      </c>
      <c r="EH14" s="21">
        <f>IF(SUM(DR14,DT14,DV14,DX14,DZ14,EB14,ED14,EF14)='７割'!EH14+'９割'!EH14,SUM(DR14,DT14,DV14,DX14,DZ14,EB14,ED14,EF14),"数値エラー")</f>
        <v>1289</v>
      </c>
      <c r="EI14" s="21">
        <f>IF(SUM(DS14,DU14,DW14,DY14,EA14,EC14,EE14,EG14)='７割'!EI14+'９割'!EI14,SUM(DS14,DU14,DW14,DY14,EA14,EC14,EE14,EG14),"数値エラー")</f>
        <v>17516659</v>
      </c>
      <c r="EK14" s="8">
        <f t="shared" si="52"/>
        <v>128985</v>
      </c>
      <c r="EL14" s="8">
        <f t="shared" si="53"/>
        <v>5311743254</v>
      </c>
      <c r="EN14" s="75">
        <f>ROUND(EL14/INDEX(被保険者数!O:O,MATCH(A14,被保険者数!A:A,0),1),0)</f>
        <v>1000517</v>
      </c>
      <c r="EO14" s="1">
        <f t="shared" si="46"/>
        <v>17</v>
      </c>
      <c r="EP14" s="75">
        <f t="shared" si="47"/>
        <v>3043296620</v>
      </c>
      <c r="EQ14" s="75">
        <f t="shared" si="48"/>
        <v>1324712700</v>
      </c>
      <c r="ER14" s="75">
        <f t="shared" si="49"/>
        <v>943733934</v>
      </c>
      <c r="ES14" s="75">
        <f>ROUND(EP14/INDEX(被保険者数!O:O,MATCH(A14,被保険者数!A:A,0),1),0)</f>
        <v>573233</v>
      </c>
      <c r="ET14" s="75">
        <f t="shared" si="54"/>
        <v>19</v>
      </c>
      <c r="EU14" s="75">
        <f>ROUND(EQ14/INDEX(被保険者数!O:O,MATCH(A14,被保険者数!A:A,0),1),0)</f>
        <v>249522</v>
      </c>
      <c r="EV14" s="1">
        <f t="shared" si="55"/>
        <v>17</v>
      </c>
    </row>
    <row r="15" spans="1:152" s="6" customFormat="1" ht="15.95" customHeight="1" x14ac:dyDescent="0.15">
      <c r="A15" s="2" t="s">
        <v>60</v>
      </c>
      <c r="B15" s="7">
        <v>743</v>
      </c>
      <c r="C15" s="8">
        <v>452725880</v>
      </c>
      <c r="D15" s="8">
        <v>404579610</v>
      </c>
      <c r="E15" s="8">
        <v>27468910</v>
      </c>
      <c r="F15" s="8">
        <v>19000223</v>
      </c>
      <c r="G15" s="8">
        <v>1677137</v>
      </c>
      <c r="H15" s="8">
        <v>10562</v>
      </c>
      <c r="I15" s="8">
        <v>126195540</v>
      </c>
      <c r="J15" s="8">
        <v>112526574</v>
      </c>
      <c r="K15" s="8">
        <v>1242377</v>
      </c>
      <c r="L15" s="8">
        <v>11986116</v>
      </c>
      <c r="M15" s="8">
        <v>440473</v>
      </c>
      <c r="N15" s="8">
        <f t="shared" si="0"/>
        <v>11305</v>
      </c>
      <c r="O15" s="8">
        <f t="shared" si="1"/>
        <v>578921420</v>
      </c>
      <c r="P15" s="8">
        <f t="shared" si="2"/>
        <v>517106184</v>
      </c>
      <c r="Q15" s="8">
        <f t="shared" si="3"/>
        <v>28711287</v>
      </c>
      <c r="R15" s="8">
        <f t="shared" si="4"/>
        <v>30986339</v>
      </c>
      <c r="S15" s="8">
        <f t="shared" si="5"/>
        <v>2117610</v>
      </c>
      <c r="T15" s="7">
        <v>1</v>
      </c>
      <c r="U15" s="8">
        <v>324590</v>
      </c>
      <c r="V15" s="8">
        <v>292131</v>
      </c>
      <c r="W15" s="8">
        <v>7859</v>
      </c>
      <c r="X15" s="8">
        <v>24600</v>
      </c>
      <c r="Y15" s="8">
        <v>0</v>
      </c>
      <c r="Z15" s="8">
        <v>941</v>
      </c>
      <c r="AA15" s="8">
        <v>14946000</v>
      </c>
      <c r="AB15" s="8">
        <v>13313108</v>
      </c>
      <c r="AC15" s="8">
        <v>11692</v>
      </c>
      <c r="AD15" s="8">
        <v>1620666</v>
      </c>
      <c r="AE15" s="8">
        <v>534</v>
      </c>
      <c r="AF15" s="8">
        <f t="shared" si="6"/>
        <v>942</v>
      </c>
      <c r="AG15" s="8">
        <f t="shared" si="7"/>
        <v>15270590</v>
      </c>
      <c r="AH15" s="8">
        <f t="shared" si="8"/>
        <v>13605239</v>
      </c>
      <c r="AI15" s="8">
        <f t="shared" si="9"/>
        <v>19551</v>
      </c>
      <c r="AJ15" s="8">
        <f t="shared" si="10"/>
        <v>1645266</v>
      </c>
      <c r="AK15" s="8">
        <f t="shared" si="11"/>
        <v>534</v>
      </c>
      <c r="AL15" s="7">
        <f t="shared" si="12"/>
        <v>12247</v>
      </c>
      <c r="AM15" s="8">
        <f t="shared" si="13"/>
        <v>594192010</v>
      </c>
      <c r="AN15" s="8">
        <f t="shared" si="14"/>
        <v>530711423</v>
      </c>
      <c r="AO15" s="8">
        <f t="shared" si="15"/>
        <v>28730838</v>
      </c>
      <c r="AP15" s="8">
        <f t="shared" si="16"/>
        <v>32631605</v>
      </c>
      <c r="AQ15" s="8">
        <f t="shared" si="17"/>
        <v>2118144</v>
      </c>
      <c r="AR15" s="8">
        <v>8508</v>
      </c>
      <c r="AS15" s="8">
        <v>111738500</v>
      </c>
      <c r="AT15" s="8">
        <v>99991410</v>
      </c>
      <c r="AU15" s="8">
        <v>424505</v>
      </c>
      <c r="AV15" s="8">
        <v>11078663</v>
      </c>
      <c r="AW15" s="8">
        <v>243922</v>
      </c>
      <c r="AX15" s="8">
        <f t="shared" si="18"/>
        <v>20755</v>
      </c>
      <c r="AY15" s="8">
        <f t="shared" si="19"/>
        <v>705930510</v>
      </c>
      <c r="AZ15" s="8">
        <f t="shared" si="20"/>
        <v>630702833</v>
      </c>
      <c r="BA15" s="8">
        <f t="shared" si="21"/>
        <v>29155343</v>
      </c>
      <c r="BB15" s="8">
        <f t="shared" si="22"/>
        <v>43710268</v>
      </c>
      <c r="BC15" s="8">
        <f t="shared" si="23"/>
        <v>2362066</v>
      </c>
      <c r="BD15" s="7">
        <v>726</v>
      </c>
      <c r="BE15" s="8">
        <v>27598806</v>
      </c>
      <c r="BF15" s="8">
        <v>16661486</v>
      </c>
      <c r="BG15" s="8">
        <v>0</v>
      </c>
      <c r="BH15" s="8">
        <v>10906130</v>
      </c>
      <c r="BI15" s="8">
        <v>31190</v>
      </c>
      <c r="BJ15" s="8">
        <v>1</v>
      </c>
      <c r="BK15" s="8">
        <v>3350</v>
      </c>
      <c r="BL15" s="8">
        <v>2300</v>
      </c>
      <c r="BM15" s="8">
        <v>0</v>
      </c>
      <c r="BN15" s="8">
        <v>1050</v>
      </c>
      <c r="BO15" s="8">
        <v>0</v>
      </c>
      <c r="BP15" s="8">
        <f t="shared" si="24"/>
        <v>727</v>
      </c>
      <c r="BQ15" s="8">
        <f t="shared" si="25"/>
        <v>27602156</v>
      </c>
      <c r="BR15" s="8">
        <f t="shared" si="26"/>
        <v>16663786</v>
      </c>
      <c r="BS15" s="8">
        <f t="shared" si="27"/>
        <v>0</v>
      </c>
      <c r="BT15" s="8">
        <f t="shared" si="28"/>
        <v>10907180</v>
      </c>
      <c r="BU15" s="8">
        <f t="shared" si="29"/>
        <v>31190</v>
      </c>
      <c r="BV15" s="7">
        <v>16</v>
      </c>
      <c r="BW15" s="8">
        <v>2390790</v>
      </c>
      <c r="BX15" s="8">
        <v>2151711</v>
      </c>
      <c r="BY15" s="8">
        <v>75583</v>
      </c>
      <c r="BZ15" s="8">
        <v>163496</v>
      </c>
      <c r="CA15" s="8">
        <v>0</v>
      </c>
      <c r="CB15" s="8">
        <f t="shared" si="30"/>
        <v>20771</v>
      </c>
      <c r="CC15" s="8">
        <f t="shared" si="31"/>
        <v>735923456</v>
      </c>
      <c r="CD15" s="8">
        <f t="shared" si="32"/>
        <v>649518330</v>
      </c>
      <c r="CE15" s="8">
        <f t="shared" si="33"/>
        <v>29230926</v>
      </c>
      <c r="CF15" s="8">
        <f t="shared" si="34"/>
        <v>54780944</v>
      </c>
      <c r="CG15" s="8">
        <f t="shared" si="35"/>
        <v>2393256</v>
      </c>
      <c r="CH15" s="17">
        <v>6</v>
      </c>
      <c r="CI15" s="8">
        <v>16910</v>
      </c>
      <c r="CJ15" s="8">
        <v>15218</v>
      </c>
      <c r="CK15" s="8">
        <v>0</v>
      </c>
      <c r="CL15" s="8">
        <v>1692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7">
        <f t="shared" si="50"/>
        <v>6</v>
      </c>
      <c r="DA15" s="8">
        <f t="shared" si="36"/>
        <v>16910</v>
      </c>
      <c r="DB15" s="8">
        <f t="shared" si="37"/>
        <v>15218</v>
      </c>
      <c r="DC15" s="8">
        <f t="shared" si="38"/>
        <v>0</v>
      </c>
      <c r="DD15" s="8">
        <f t="shared" si="39"/>
        <v>1692</v>
      </c>
      <c r="DE15" s="8">
        <f t="shared" si="40"/>
        <v>0</v>
      </c>
      <c r="DF15" s="8">
        <f t="shared" si="51"/>
        <v>20777</v>
      </c>
      <c r="DG15" s="8">
        <f t="shared" si="41"/>
        <v>735940366</v>
      </c>
      <c r="DH15" s="8">
        <f t="shared" si="42"/>
        <v>649533548</v>
      </c>
      <c r="DI15" s="8">
        <f t="shared" si="43"/>
        <v>29230926</v>
      </c>
      <c r="DJ15" s="8">
        <f t="shared" si="44"/>
        <v>54782636</v>
      </c>
      <c r="DK15" s="8">
        <f t="shared" si="45"/>
        <v>2393256</v>
      </c>
      <c r="DL15" s="8">
        <v>560</v>
      </c>
      <c r="DM15" s="8">
        <v>94</v>
      </c>
      <c r="DN15" s="8">
        <v>654</v>
      </c>
      <c r="DO15" s="8">
        <v>13</v>
      </c>
      <c r="DP15" s="8">
        <v>16</v>
      </c>
      <c r="DR15" s="21">
        <f>'７割'!DR15+'９割'!DR15</f>
        <v>6</v>
      </c>
      <c r="DS15" s="21">
        <f>'７割'!DS15+'９割'!DS15</f>
        <v>15218</v>
      </c>
      <c r="DT15" s="21">
        <f>'７割'!DT15+'９割'!DT15</f>
        <v>2</v>
      </c>
      <c r="DU15" s="21">
        <f>'７割'!DU15+'９割'!DU15</f>
        <v>13284</v>
      </c>
      <c r="DV15" s="21">
        <f>'７割'!DV15+'９割'!DV15</f>
        <v>1</v>
      </c>
      <c r="DW15" s="21">
        <f>'７割'!DW15+'９割'!DW15</f>
        <v>19350</v>
      </c>
      <c r="DX15" s="21">
        <f>'７割'!DX15+'９割'!DX15</f>
        <v>34</v>
      </c>
      <c r="DY15" s="21">
        <f>'７割'!DY15+'９割'!DY15</f>
        <v>1083083</v>
      </c>
      <c r="DZ15" s="21">
        <f>'７割'!DZ15+'９割'!DZ15</f>
        <v>0</v>
      </c>
      <c r="EA15" s="21">
        <f>'７割'!EA15+'９割'!EA15</f>
        <v>0</v>
      </c>
      <c r="EB15" s="21">
        <f>'７割'!EB15+'９割'!EB15</f>
        <v>0</v>
      </c>
      <c r="EC15" s="21">
        <f>'７割'!EC15+'９割'!EC15</f>
        <v>0</v>
      </c>
      <c r="ED15" s="21">
        <f>'７割'!ED15+'９割'!ED15</f>
        <v>0</v>
      </c>
      <c r="EE15" s="21">
        <f>'７割'!EE15+'９割'!EE15</f>
        <v>0</v>
      </c>
      <c r="EF15" s="21">
        <f>'７割'!EF15+'９割'!EF15</f>
        <v>0</v>
      </c>
      <c r="EG15" s="21">
        <f>'７割'!EG15+'９割'!EG15</f>
        <v>0</v>
      </c>
      <c r="EH15" s="21">
        <f>IF(SUM(DR15,DT15,DV15,DX15,DZ15,EB15,ED15,EF15)='７割'!EH15+'９割'!EH15,SUM(DR15,DT15,DV15,DX15,DZ15,EB15,ED15,EF15),"数値エラー")</f>
        <v>43</v>
      </c>
      <c r="EI15" s="21">
        <f>IF(SUM(DS15,DU15,DW15,DY15,EA15,EC15,EE15,EG15)='７割'!EI15+'９割'!EI15,SUM(DS15,DU15,DW15,DY15,EA15,EC15,EE15,EG15),"数値エラー")</f>
        <v>1130935</v>
      </c>
      <c r="EK15" s="8">
        <f t="shared" si="52"/>
        <v>20814</v>
      </c>
      <c r="EL15" s="8">
        <f t="shared" si="53"/>
        <v>737054391</v>
      </c>
      <c r="EN15" s="75">
        <f>ROUND(EL15/INDEX(被保険者数!O:O,MATCH(A15,被保険者数!A:A,0),1),0)</f>
        <v>967263</v>
      </c>
      <c r="EO15" s="1">
        <f t="shared" si="46"/>
        <v>23</v>
      </c>
      <c r="EP15" s="75">
        <f t="shared" si="47"/>
        <v>453050470</v>
      </c>
      <c r="EQ15" s="75">
        <f t="shared" si="48"/>
        <v>141141540</v>
      </c>
      <c r="ER15" s="75">
        <f t="shared" si="49"/>
        <v>142862381</v>
      </c>
      <c r="ES15" s="75">
        <f>ROUND(EP15/INDEX(被保険者数!O:O,MATCH(A15,被保険者数!A:A,0),1),0)</f>
        <v>594554</v>
      </c>
      <c r="ET15" s="75">
        <f t="shared" si="54"/>
        <v>12</v>
      </c>
      <c r="EU15" s="75">
        <f>ROUND(EQ15/INDEX(被保険者数!O:O,MATCH(A15,被保険者数!A:A,0),1),0)</f>
        <v>185225</v>
      </c>
      <c r="EV15" s="1">
        <f t="shared" si="55"/>
        <v>39</v>
      </c>
    </row>
    <row r="16" spans="1:152" s="6" customFormat="1" ht="15.95" customHeight="1" x14ac:dyDescent="0.15">
      <c r="A16" s="2" t="s">
        <v>37</v>
      </c>
      <c r="B16" s="7">
        <v>566</v>
      </c>
      <c r="C16" s="8">
        <v>327918300</v>
      </c>
      <c r="D16" s="8">
        <v>294888055</v>
      </c>
      <c r="E16" s="8">
        <v>19002045</v>
      </c>
      <c r="F16" s="8">
        <v>12645166</v>
      </c>
      <c r="G16" s="8">
        <v>1383034</v>
      </c>
      <c r="H16" s="8">
        <v>7360</v>
      </c>
      <c r="I16" s="8">
        <v>93576400</v>
      </c>
      <c r="J16" s="8">
        <v>83850270</v>
      </c>
      <c r="K16" s="8">
        <v>1062304</v>
      </c>
      <c r="L16" s="8">
        <v>8016153</v>
      </c>
      <c r="M16" s="8">
        <v>647673</v>
      </c>
      <c r="N16" s="8">
        <f t="shared" si="0"/>
        <v>7926</v>
      </c>
      <c r="O16" s="8">
        <f t="shared" si="1"/>
        <v>421494700</v>
      </c>
      <c r="P16" s="8">
        <f t="shared" si="2"/>
        <v>378738325</v>
      </c>
      <c r="Q16" s="8">
        <f t="shared" si="3"/>
        <v>20064349</v>
      </c>
      <c r="R16" s="8">
        <f t="shared" si="4"/>
        <v>20661319</v>
      </c>
      <c r="S16" s="8">
        <f t="shared" si="5"/>
        <v>2030707</v>
      </c>
      <c r="T16" s="7">
        <v>2</v>
      </c>
      <c r="U16" s="8">
        <v>100870</v>
      </c>
      <c r="V16" s="8">
        <v>90780</v>
      </c>
      <c r="W16" s="8">
        <v>0</v>
      </c>
      <c r="X16" s="8">
        <v>10090</v>
      </c>
      <c r="Y16" s="8">
        <v>0</v>
      </c>
      <c r="Z16" s="8">
        <v>902</v>
      </c>
      <c r="AA16" s="8">
        <v>14095810</v>
      </c>
      <c r="AB16" s="8">
        <v>12610279</v>
      </c>
      <c r="AC16" s="8">
        <v>0</v>
      </c>
      <c r="AD16" s="8">
        <v>1485531</v>
      </c>
      <c r="AE16" s="8">
        <v>0</v>
      </c>
      <c r="AF16" s="8">
        <f t="shared" si="6"/>
        <v>904</v>
      </c>
      <c r="AG16" s="8">
        <f t="shared" si="7"/>
        <v>14196680</v>
      </c>
      <c r="AH16" s="8">
        <f t="shared" si="8"/>
        <v>12701059</v>
      </c>
      <c r="AI16" s="8">
        <f t="shared" si="9"/>
        <v>0</v>
      </c>
      <c r="AJ16" s="8">
        <f t="shared" si="10"/>
        <v>1495621</v>
      </c>
      <c r="AK16" s="8">
        <f t="shared" si="11"/>
        <v>0</v>
      </c>
      <c r="AL16" s="7">
        <f t="shared" si="12"/>
        <v>8830</v>
      </c>
      <c r="AM16" s="8">
        <f t="shared" si="13"/>
        <v>435691380</v>
      </c>
      <c r="AN16" s="8">
        <f t="shared" si="14"/>
        <v>391439384</v>
      </c>
      <c r="AO16" s="8">
        <f t="shared" si="15"/>
        <v>20064349</v>
      </c>
      <c r="AP16" s="8">
        <f t="shared" si="16"/>
        <v>22156940</v>
      </c>
      <c r="AQ16" s="8">
        <f t="shared" si="17"/>
        <v>2030707</v>
      </c>
      <c r="AR16" s="8">
        <v>6108</v>
      </c>
      <c r="AS16" s="8">
        <v>81453090</v>
      </c>
      <c r="AT16" s="8">
        <v>73051067</v>
      </c>
      <c r="AU16" s="8">
        <v>226987</v>
      </c>
      <c r="AV16" s="8">
        <v>8035182</v>
      </c>
      <c r="AW16" s="8">
        <v>139854</v>
      </c>
      <c r="AX16" s="8">
        <f t="shared" si="18"/>
        <v>14938</v>
      </c>
      <c r="AY16" s="8">
        <f t="shared" si="19"/>
        <v>517144470</v>
      </c>
      <c r="AZ16" s="8">
        <f t="shared" si="20"/>
        <v>464490451</v>
      </c>
      <c r="BA16" s="8">
        <f t="shared" si="21"/>
        <v>20291336</v>
      </c>
      <c r="BB16" s="8">
        <f t="shared" si="22"/>
        <v>30192122</v>
      </c>
      <c r="BC16" s="8">
        <f t="shared" si="23"/>
        <v>2170561</v>
      </c>
      <c r="BD16" s="7">
        <v>556</v>
      </c>
      <c r="BE16" s="8">
        <v>20572629</v>
      </c>
      <c r="BF16" s="8">
        <v>12740769</v>
      </c>
      <c r="BG16" s="8">
        <v>0</v>
      </c>
      <c r="BH16" s="8">
        <v>7795560</v>
      </c>
      <c r="BI16" s="8">
        <v>36300</v>
      </c>
      <c r="BJ16" s="8">
        <v>2</v>
      </c>
      <c r="BK16" s="8">
        <v>1920</v>
      </c>
      <c r="BL16" s="8">
        <v>540</v>
      </c>
      <c r="BM16" s="8">
        <v>0</v>
      </c>
      <c r="BN16" s="8">
        <v>1380</v>
      </c>
      <c r="BO16" s="8">
        <v>0</v>
      </c>
      <c r="BP16" s="8">
        <f t="shared" si="24"/>
        <v>558</v>
      </c>
      <c r="BQ16" s="8">
        <f t="shared" si="25"/>
        <v>20574549</v>
      </c>
      <c r="BR16" s="8">
        <f t="shared" si="26"/>
        <v>12741309</v>
      </c>
      <c r="BS16" s="8">
        <f t="shared" si="27"/>
        <v>0</v>
      </c>
      <c r="BT16" s="8">
        <f t="shared" si="28"/>
        <v>7796940</v>
      </c>
      <c r="BU16" s="8">
        <f t="shared" si="29"/>
        <v>36300</v>
      </c>
      <c r="BV16" s="7">
        <v>18</v>
      </c>
      <c r="BW16" s="8">
        <v>1760720</v>
      </c>
      <c r="BX16" s="8">
        <v>1584648</v>
      </c>
      <c r="BY16" s="8">
        <v>31751</v>
      </c>
      <c r="BZ16" s="8">
        <v>144321</v>
      </c>
      <c r="CA16" s="8">
        <v>0</v>
      </c>
      <c r="CB16" s="8">
        <f t="shared" si="30"/>
        <v>14956</v>
      </c>
      <c r="CC16" s="8">
        <f t="shared" si="31"/>
        <v>539479739</v>
      </c>
      <c r="CD16" s="8">
        <f t="shared" si="32"/>
        <v>478816408</v>
      </c>
      <c r="CE16" s="8">
        <f t="shared" si="33"/>
        <v>20323087</v>
      </c>
      <c r="CF16" s="8">
        <f t="shared" si="34"/>
        <v>38133383</v>
      </c>
      <c r="CG16" s="8">
        <f t="shared" si="35"/>
        <v>2206861</v>
      </c>
      <c r="CH16" s="17">
        <v>17</v>
      </c>
      <c r="CI16" s="8">
        <v>68521</v>
      </c>
      <c r="CJ16" s="8">
        <v>61666</v>
      </c>
      <c r="CK16" s="8">
        <v>0</v>
      </c>
      <c r="CL16" s="8">
        <v>6855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7">
        <f t="shared" si="50"/>
        <v>17</v>
      </c>
      <c r="DA16" s="8">
        <f t="shared" si="36"/>
        <v>68521</v>
      </c>
      <c r="DB16" s="8">
        <f t="shared" si="37"/>
        <v>61666</v>
      </c>
      <c r="DC16" s="8">
        <f t="shared" si="38"/>
        <v>0</v>
      </c>
      <c r="DD16" s="8">
        <f t="shared" si="39"/>
        <v>6855</v>
      </c>
      <c r="DE16" s="8">
        <f t="shared" si="40"/>
        <v>0</v>
      </c>
      <c r="DF16" s="8">
        <f t="shared" si="51"/>
        <v>14973</v>
      </c>
      <c r="DG16" s="8">
        <f t="shared" si="41"/>
        <v>539548260</v>
      </c>
      <c r="DH16" s="8">
        <f t="shared" si="42"/>
        <v>478878074</v>
      </c>
      <c r="DI16" s="8">
        <f t="shared" si="43"/>
        <v>20323087</v>
      </c>
      <c r="DJ16" s="8">
        <f t="shared" si="44"/>
        <v>38140238</v>
      </c>
      <c r="DK16" s="8">
        <f t="shared" si="45"/>
        <v>2206861</v>
      </c>
      <c r="DL16" s="8">
        <v>443</v>
      </c>
      <c r="DM16" s="8">
        <v>105</v>
      </c>
      <c r="DN16" s="8">
        <v>548</v>
      </c>
      <c r="DO16" s="8">
        <v>31</v>
      </c>
      <c r="DP16" s="8">
        <v>14</v>
      </c>
      <c r="DR16" s="21">
        <f>'７割'!DR16+'９割'!DR16</f>
        <v>17</v>
      </c>
      <c r="DS16" s="21">
        <f>'７割'!DS16+'９割'!DS16</f>
        <v>61666</v>
      </c>
      <c r="DT16" s="21">
        <f>'７割'!DT16+'９割'!DT16</f>
        <v>10</v>
      </c>
      <c r="DU16" s="21">
        <f>'７割'!DU16+'９割'!DU16</f>
        <v>240534</v>
      </c>
      <c r="DV16" s="21">
        <f>'７割'!DV16+'９割'!DV16</f>
        <v>0</v>
      </c>
      <c r="DW16" s="21">
        <f>'７割'!DW16+'９割'!DW16</f>
        <v>0</v>
      </c>
      <c r="DX16" s="21">
        <f>'７割'!DX16+'９割'!DX16</f>
        <v>15</v>
      </c>
      <c r="DY16" s="21">
        <f>'７割'!DY16+'９割'!DY16</f>
        <v>497887</v>
      </c>
      <c r="DZ16" s="21">
        <f>'７割'!DZ16+'９割'!DZ16</f>
        <v>0</v>
      </c>
      <c r="EA16" s="21">
        <f>'７割'!EA16+'９割'!EA16</f>
        <v>0</v>
      </c>
      <c r="EB16" s="21">
        <f>'７割'!EB16+'９割'!EB16</f>
        <v>0</v>
      </c>
      <c r="EC16" s="21">
        <f>'７割'!EC16+'９割'!EC16</f>
        <v>0</v>
      </c>
      <c r="ED16" s="21">
        <f>'７割'!ED16+'９割'!ED16</f>
        <v>0</v>
      </c>
      <c r="EE16" s="21">
        <f>'７割'!EE16+'９割'!EE16</f>
        <v>0</v>
      </c>
      <c r="EF16" s="21">
        <f>'７割'!EF16+'９割'!EF16</f>
        <v>0</v>
      </c>
      <c r="EG16" s="21">
        <f>'７割'!EG16+'９割'!EG16</f>
        <v>0</v>
      </c>
      <c r="EH16" s="21">
        <f>IF(SUM(DR16,DT16,DV16,DX16,DZ16,EB16,ED16,EF16)='７割'!EH16+'９割'!EH16,SUM(DR16,DT16,DV16,DX16,DZ16,EB16,ED16,EF16),"数値エラー")</f>
        <v>42</v>
      </c>
      <c r="EI16" s="21">
        <f>IF(SUM(DS16,DU16,DW16,DY16,EA16,EC16,EE16,EG16)='７割'!EI16+'９割'!EI16,SUM(DS16,DU16,DW16,DY16,EA16,EC16,EE16,EG16),"数値エラー")</f>
        <v>800087</v>
      </c>
      <c r="EK16" s="8">
        <f t="shared" si="52"/>
        <v>14998</v>
      </c>
      <c r="EL16" s="8">
        <f t="shared" si="53"/>
        <v>540279826</v>
      </c>
      <c r="EN16" s="75">
        <f>ROUND(EL16/INDEX(被保険者数!O:O,MATCH(A16,被保険者数!A:A,0),1),0)</f>
        <v>984116</v>
      </c>
      <c r="EO16" s="1">
        <f t="shared" si="46"/>
        <v>18</v>
      </c>
      <c r="EP16" s="75">
        <f t="shared" si="47"/>
        <v>328019170</v>
      </c>
      <c r="EQ16" s="75">
        <f t="shared" si="48"/>
        <v>107672210</v>
      </c>
      <c r="ER16" s="75">
        <f t="shared" si="49"/>
        <v>104588446</v>
      </c>
      <c r="ES16" s="75">
        <f>ROUND(EP16/INDEX(被保険者数!O:O,MATCH(A16,被保険者数!A:A,0),1),0)</f>
        <v>597485</v>
      </c>
      <c r="ET16" s="75">
        <f t="shared" si="54"/>
        <v>10</v>
      </c>
      <c r="EU16" s="75">
        <f>ROUND(EQ16/INDEX(被保険者数!O:O,MATCH(A16,被保険者数!A:A,0),1),0)</f>
        <v>196124</v>
      </c>
      <c r="EV16" s="1">
        <f t="shared" si="55"/>
        <v>38</v>
      </c>
    </row>
    <row r="17" spans="1:152" s="6" customFormat="1" ht="15.95" customHeight="1" x14ac:dyDescent="0.15">
      <c r="A17" s="2" t="s">
        <v>38</v>
      </c>
      <c r="B17" s="7">
        <v>208</v>
      </c>
      <c r="C17" s="8">
        <v>138259720</v>
      </c>
      <c r="D17" s="8">
        <v>124433788</v>
      </c>
      <c r="E17" s="8">
        <v>8613977</v>
      </c>
      <c r="F17" s="8">
        <v>4763105</v>
      </c>
      <c r="G17" s="8">
        <v>448850</v>
      </c>
      <c r="H17" s="8">
        <v>3829</v>
      </c>
      <c r="I17" s="8">
        <v>61613570</v>
      </c>
      <c r="J17" s="8">
        <v>55314353</v>
      </c>
      <c r="K17" s="8">
        <v>727768</v>
      </c>
      <c r="L17" s="8">
        <v>5445414</v>
      </c>
      <c r="M17" s="8">
        <v>126035</v>
      </c>
      <c r="N17" s="8">
        <f t="shared" si="0"/>
        <v>4037</v>
      </c>
      <c r="O17" s="8">
        <f t="shared" si="1"/>
        <v>199873290</v>
      </c>
      <c r="P17" s="8">
        <f t="shared" si="2"/>
        <v>179748141</v>
      </c>
      <c r="Q17" s="8">
        <f t="shared" si="3"/>
        <v>9341745</v>
      </c>
      <c r="R17" s="8">
        <f t="shared" si="4"/>
        <v>10208519</v>
      </c>
      <c r="S17" s="8">
        <f t="shared" si="5"/>
        <v>574885</v>
      </c>
      <c r="T17" s="7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180</v>
      </c>
      <c r="AA17" s="8">
        <v>2959760</v>
      </c>
      <c r="AB17" s="8">
        <v>2663784</v>
      </c>
      <c r="AC17" s="8">
        <v>6172</v>
      </c>
      <c r="AD17" s="8">
        <v>289804</v>
      </c>
      <c r="AE17" s="8">
        <v>0</v>
      </c>
      <c r="AF17" s="8">
        <f t="shared" si="6"/>
        <v>180</v>
      </c>
      <c r="AG17" s="8">
        <f t="shared" si="7"/>
        <v>2959760</v>
      </c>
      <c r="AH17" s="8">
        <f t="shared" si="8"/>
        <v>2663784</v>
      </c>
      <c r="AI17" s="8">
        <f t="shared" si="9"/>
        <v>6172</v>
      </c>
      <c r="AJ17" s="8">
        <f t="shared" si="10"/>
        <v>289804</v>
      </c>
      <c r="AK17" s="8">
        <f t="shared" si="11"/>
        <v>0</v>
      </c>
      <c r="AL17" s="7">
        <f t="shared" si="12"/>
        <v>4217</v>
      </c>
      <c r="AM17" s="8">
        <f t="shared" si="13"/>
        <v>202833050</v>
      </c>
      <c r="AN17" s="8">
        <f t="shared" si="14"/>
        <v>182411925</v>
      </c>
      <c r="AO17" s="8">
        <f t="shared" si="15"/>
        <v>9347917</v>
      </c>
      <c r="AP17" s="8">
        <f t="shared" si="16"/>
        <v>10498323</v>
      </c>
      <c r="AQ17" s="8">
        <f t="shared" si="17"/>
        <v>574885</v>
      </c>
      <c r="AR17" s="8">
        <v>1925</v>
      </c>
      <c r="AS17" s="8">
        <v>26060920</v>
      </c>
      <c r="AT17" s="8">
        <v>23311598</v>
      </c>
      <c r="AU17" s="8">
        <v>91697</v>
      </c>
      <c r="AV17" s="8">
        <v>2610675</v>
      </c>
      <c r="AW17" s="8">
        <v>46950</v>
      </c>
      <c r="AX17" s="8">
        <f t="shared" si="18"/>
        <v>6142</v>
      </c>
      <c r="AY17" s="8">
        <f t="shared" si="19"/>
        <v>228893970</v>
      </c>
      <c r="AZ17" s="8">
        <f t="shared" si="20"/>
        <v>205723523</v>
      </c>
      <c r="BA17" s="8">
        <f t="shared" si="21"/>
        <v>9439614</v>
      </c>
      <c r="BB17" s="8">
        <f t="shared" si="22"/>
        <v>13108998</v>
      </c>
      <c r="BC17" s="8">
        <f t="shared" si="23"/>
        <v>621835</v>
      </c>
      <c r="BD17" s="7">
        <v>197</v>
      </c>
      <c r="BE17" s="8">
        <v>6867205</v>
      </c>
      <c r="BF17" s="8">
        <v>4137365</v>
      </c>
      <c r="BG17" s="8">
        <v>0</v>
      </c>
      <c r="BH17" s="8">
        <v>2713400</v>
      </c>
      <c r="BI17" s="8">
        <v>16440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f t="shared" si="24"/>
        <v>197</v>
      </c>
      <c r="BQ17" s="8">
        <f t="shared" si="25"/>
        <v>6867205</v>
      </c>
      <c r="BR17" s="8">
        <f t="shared" si="26"/>
        <v>4137365</v>
      </c>
      <c r="BS17" s="8">
        <f t="shared" si="27"/>
        <v>0</v>
      </c>
      <c r="BT17" s="8">
        <f t="shared" si="28"/>
        <v>2713400</v>
      </c>
      <c r="BU17" s="8">
        <f t="shared" si="29"/>
        <v>16440</v>
      </c>
      <c r="BV17" s="7">
        <v>1</v>
      </c>
      <c r="BW17" s="8">
        <v>127640</v>
      </c>
      <c r="BX17" s="8">
        <v>114876</v>
      </c>
      <c r="BY17" s="8">
        <v>4764</v>
      </c>
      <c r="BZ17" s="8">
        <v>8000</v>
      </c>
      <c r="CA17" s="8">
        <v>0</v>
      </c>
      <c r="CB17" s="8">
        <f t="shared" si="30"/>
        <v>6143</v>
      </c>
      <c r="CC17" s="8">
        <f t="shared" si="31"/>
        <v>235888815</v>
      </c>
      <c r="CD17" s="8">
        <f t="shared" si="32"/>
        <v>209975764</v>
      </c>
      <c r="CE17" s="8">
        <f t="shared" si="33"/>
        <v>9444378</v>
      </c>
      <c r="CF17" s="8">
        <f t="shared" si="34"/>
        <v>15830398</v>
      </c>
      <c r="CG17" s="8">
        <f t="shared" si="35"/>
        <v>638275</v>
      </c>
      <c r="CH17" s="17">
        <v>4</v>
      </c>
      <c r="CI17" s="8">
        <v>19410</v>
      </c>
      <c r="CJ17" s="8">
        <v>17469</v>
      </c>
      <c r="CK17" s="8">
        <v>0</v>
      </c>
      <c r="CL17" s="8">
        <v>1941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7">
        <f t="shared" si="50"/>
        <v>4</v>
      </c>
      <c r="DA17" s="8">
        <f t="shared" si="36"/>
        <v>19410</v>
      </c>
      <c r="DB17" s="8">
        <f t="shared" si="37"/>
        <v>17469</v>
      </c>
      <c r="DC17" s="8">
        <f t="shared" si="38"/>
        <v>0</v>
      </c>
      <c r="DD17" s="8">
        <f t="shared" si="39"/>
        <v>1941</v>
      </c>
      <c r="DE17" s="8">
        <f t="shared" si="40"/>
        <v>0</v>
      </c>
      <c r="DF17" s="8">
        <f t="shared" si="51"/>
        <v>6147</v>
      </c>
      <c r="DG17" s="8">
        <f t="shared" si="41"/>
        <v>235908225</v>
      </c>
      <c r="DH17" s="8">
        <f t="shared" si="42"/>
        <v>209993233</v>
      </c>
      <c r="DI17" s="8">
        <f t="shared" si="43"/>
        <v>9444378</v>
      </c>
      <c r="DJ17" s="8">
        <f t="shared" si="44"/>
        <v>15832339</v>
      </c>
      <c r="DK17" s="8">
        <f t="shared" si="45"/>
        <v>638275</v>
      </c>
      <c r="DL17" s="8">
        <v>163</v>
      </c>
      <c r="DM17" s="8">
        <v>88</v>
      </c>
      <c r="DN17" s="8">
        <v>251</v>
      </c>
      <c r="DO17" s="8">
        <v>28</v>
      </c>
      <c r="DP17" s="8">
        <v>9</v>
      </c>
      <c r="DR17" s="21">
        <f>'７割'!DR17+'９割'!DR17</f>
        <v>4</v>
      </c>
      <c r="DS17" s="21">
        <f>'７割'!DS17+'９割'!DS17</f>
        <v>17469</v>
      </c>
      <c r="DT17" s="21">
        <f>'７割'!DT17+'９割'!DT17</f>
        <v>0</v>
      </c>
      <c r="DU17" s="21">
        <f>'７割'!DU17+'９割'!DU17</f>
        <v>0</v>
      </c>
      <c r="DV17" s="21">
        <f>'７割'!DV17+'９割'!DV17</f>
        <v>0</v>
      </c>
      <c r="DW17" s="21">
        <f>'７割'!DW17+'９割'!DW17</f>
        <v>0</v>
      </c>
      <c r="DX17" s="21">
        <f>'７割'!DX17+'９割'!DX17</f>
        <v>10</v>
      </c>
      <c r="DY17" s="21">
        <f>'７割'!DY17+'９割'!DY17</f>
        <v>256049</v>
      </c>
      <c r="DZ17" s="21">
        <f>'７割'!DZ17+'９割'!DZ17</f>
        <v>0</v>
      </c>
      <c r="EA17" s="21">
        <f>'７割'!EA17+'９割'!EA17</f>
        <v>0</v>
      </c>
      <c r="EB17" s="21">
        <f>'７割'!EB17+'９割'!EB17</f>
        <v>0</v>
      </c>
      <c r="EC17" s="21">
        <f>'７割'!EC17+'９割'!EC17</f>
        <v>0</v>
      </c>
      <c r="ED17" s="21">
        <f>'７割'!ED17+'９割'!ED17</f>
        <v>0</v>
      </c>
      <c r="EE17" s="21">
        <f>'７割'!EE17+'９割'!EE17</f>
        <v>0</v>
      </c>
      <c r="EF17" s="21">
        <f>'７割'!EF17+'９割'!EF17</f>
        <v>0</v>
      </c>
      <c r="EG17" s="21">
        <f>'７割'!EG17+'９割'!EG17</f>
        <v>0</v>
      </c>
      <c r="EH17" s="21">
        <f>IF(SUM(DR17,DT17,DV17,DX17,DZ17,EB17,ED17,EF17)='７割'!EH17+'９割'!EH17,SUM(DR17,DT17,DV17,DX17,DZ17,EB17,ED17,EF17),"数値エラー")</f>
        <v>14</v>
      </c>
      <c r="EI17" s="21">
        <f>IF(SUM(DS17,DU17,DW17,DY17,EA17,EC17,EE17,EG17)='７割'!EI17+'９割'!EI17,SUM(DS17,DU17,DW17,DY17,EA17,EC17,EE17,EG17),"数値エラー")</f>
        <v>273518</v>
      </c>
      <c r="EK17" s="8">
        <f t="shared" si="52"/>
        <v>6157</v>
      </c>
      <c r="EL17" s="8">
        <f t="shared" si="53"/>
        <v>236162333</v>
      </c>
      <c r="EN17" s="75">
        <f>ROUND(EL17/INDEX(被保険者数!O:O,MATCH(A17,被保険者数!A:A,0),1),0)</f>
        <v>937152</v>
      </c>
      <c r="EO17" s="1">
        <f t="shared" si="46"/>
        <v>29</v>
      </c>
      <c r="EP17" s="75">
        <f t="shared" si="47"/>
        <v>138259720</v>
      </c>
      <c r="EQ17" s="75">
        <f t="shared" si="48"/>
        <v>64573330</v>
      </c>
      <c r="ER17" s="75">
        <f t="shared" si="49"/>
        <v>33329283</v>
      </c>
      <c r="ES17" s="75">
        <f>ROUND(EP17/INDEX(被保険者数!O:O,MATCH(A17,被保険者数!A:A,0),1),0)</f>
        <v>548650</v>
      </c>
      <c r="ET17" s="75">
        <f t="shared" si="54"/>
        <v>26</v>
      </c>
      <c r="EU17" s="75">
        <f>ROUND(EQ17/INDEX(被保険者数!O:O,MATCH(A17,被保険者数!A:A,0),1),0)</f>
        <v>256243</v>
      </c>
      <c r="EV17" s="1">
        <f t="shared" si="55"/>
        <v>15</v>
      </c>
    </row>
    <row r="18" spans="1:152" s="6" customFormat="1" ht="15.95" customHeight="1" x14ac:dyDescent="0.15">
      <c r="A18" s="2" t="s">
        <v>39</v>
      </c>
      <c r="B18" s="7">
        <v>1404</v>
      </c>
      <c r="C18" s="8">
        <v>823620960</v>
      </c>
      <c r="D18" s="8">
        <v>739653517</v>
      </c>
      <c r="E18" s="8">
        <v>48077098</v>
      </c>
      <c r="F18" s="8">
        <v>30908284</v>
      </c>
      <c r="G18" s="8">
        <v>4982061</v>
      </c>
      <c r="H18" s="8">
        <v>17377</v>
      </c>
      <c r="I18" s="8">
        <v>309761430</v>
      </c>
      <c r="J18" s="8">
        <v>277673517</v>
      </c>
      <c r="K18" s="8">
        <v>5929390</v>
      </c>
      <c r="L18" s="8">
        <v>22149876</v>
      </c>
      <c r="M18" s="8">
        <v>4008647</v>
      </c>
      <c r="N18" s="8">
        <f t="shared" si="0"/>
        <v>18781</v>
      </c>
      <c r="O18" s="8">
        <f t="shared" si="1"/>
        <v>1133382390</v>
      </c>
      <c r="P18" s="8">
        <f t="shared" si="2"/>
        <v>1017327034</v>
      </c>
      <c r="Q18" s="8">
        <f t="shared" si="3"/>
        <v>54006488</v>
      </c>
      <c r="R18" s="8">
        <f t="shared" si="4"/>
        <v>53058160</v>
      </c>
      <c r="S18" s="8">
        <f t="shared" si="5"/>
        <v>8990708</v>
      </c>
      <c r="T18" s="7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1817</v>
      </c>
      <c r="AA18" s="8">
        <v>29674420</v>
      </c>
      <c r="AB18" s="8">
        <v>26589730</v>
      </c>
      <c r="AC18" s="8">
        <v>64523</v>
      </c>
      <c r="AD18" s="8">
        <v>3020167</v>
      </c>
      <c r="AE18" s="8">
        <v>0</v>
      </c>
      <c r="AF18" s="8">
        <f t="shared" si="6"/>
        <v>1817</v>
      </c>
      <c r="AG18" s="8">
        <f t="shared" si="7"/>
        <v>29674420</v>
      </c>
      <c r="AH18" s="8">
        <f t="shared" si="8"/>
        <v>26589730</v>
      </c>
      <c r="AI18" s="8">
        <f t="shared" si="9"/>
        <v>64523</v>
      </c>
      <c r="AJ18" s="8">
        <f t="shared" si="10"/>
        <v>3020167</v>
      </c>
      <c r="AK18" s="8">
        <f t="shared" si="11"/>
        <v>0</v>
      </c>
      <c r="AL18" s="7">
        <f t="shared" si="12"/>
        <v>20598</v>
      </c>
      <c r="AM18" s="8">
        <f t="shared" si="13"/>
        <v>1163056810</v>
      </c>
      <c r="AN18" s="8">
        <f t="shared" si="14"/>
        <v>1043916764</v>
      </c>
      <c r="AO18" s="8">
        <f t="shared" si="15"/>
        <v>54071011</v>
      </c>
      <c r="AP18" s="8">
        <f t="shared" si="16"/>
        <v>56078327</v>
      </c>
      <c r="AQ18" s="8">
        <f t="shared" si="17"/>
        <v>8990708</v>
      </c>
      <c r="AR18" s="8">
        <v>11885</v>
      </c>
      <c r="AS18" s="8">
        <v>158619760</v>
      </c>
      <c r="AT18" s="8">
        <v>141474464</v>
      </c>
      <c r="AU18" s="8">
        <v>710813</v>
      </c>
      <c r="AV18" s="8">
        <v>14951751</v>
      </c>
      <c r="AW18" s="8">
        <v>1482732</v>
      </c>
      <c r="AX18" s="8">
        <f t="shared" si="18"/>
        <v>32483</v>
      </c>
      <c r="AY18" s="8">
        <f t="shared" si="19"/>
        <v>1321676570</v>
      </c>
      <c r="AZ18" s="8">
        <f t="shared" si="20"/>
        <v>1185391228</v>
      </c>
      <c r="BA18" s="8">
        <f t="shared" si="21"/>
        <v>54781824</v>
      </c>
      <c r="BB18" s="8">
        <f t="shared" si="22"/>
        <v>71030078</v>
      </c>
      <c r="BC18" s="8">
        <f t="shared" si="23"/>
        <v>10473440</v>
      </c>
      <c r="BD18" s="7">
        <v>1374</v>
      </c>
      <c r="BE18" s="8">
        <v>52595392</v>
      </c>
      <c r="BF18" s="8">
        <v>31220972</v>
      </c>
      <c r="BG18" s="8">
        <v>0</v>
      </c>
      <c r="BH18" s="8">
        <v>20967200</v>
      </c>
      <c r="BI18" s="8">
        <v>407220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f t="shared" si="24"/>
        <v>1374</v>
      </c>
      <c r="BQ18" s="8">
        <f t="shared" si="25"/>
        <v>52595392</v>
      </c>
      <c r="BR18" s="8">
        <f t="shared" si="26"/>
        <v>31220972</v>
      </c>
      <c r="BS18" s="8">
        <f t="shared" si="27"/>
        <v>0</v>
      </c>
      <c r="BT18" s="8">
        <f t="shared" si="28"/>
        <v>20967200</v>
      </c>
      <c r="BU18" s="8">
        <f t="shared" si="29"/>
        <v>407220</v>
      </c>
      <c r="BV18" s="7">
        <v>62</v>
      </c>
      <c r="BW18" s="8">
        <v>5152690</v>
      </c>
      <c r="BX18" s="8">
        <v>4637421</v>
      </c>
      <c r="BY18" s="8">
        <v>140053</v>
      </c>
      <c r="BZ18" s="8">
        <v>250035</v>
      </c>
      <c r="CA18" s="8">
        <v>125181</v>
      </c>
      <c r="CB18" s="8">
        <f t="shared" si="30"/>
        <v>32545</v>
      </c>
      <c r="CC18" s="8">
        <f t="shared" si="31"/>
        <v>1379424652</v>
      </c>
      <c r="CD18" s="8">
        <f t="shared" si="32"/>
        <v>1221249621</v>
      </c>
      <c r="CE18" s="8">
        <f t="shared" si="33"/>
        <v>54921877</v>
      </c>
      <c r="CF18" s="8">
        <f t="shared" si="34"/>
        <v>92247313</v>
      </c>
      <c r="CG18" s="8">
        <f t="shared" si="35"/>
        <v>11005841</v>
      </c>
      <c r="CH18" s="17">
        <v>64</v>
      </c>
      <c r="CI18" s="8">
        <v>473830</v>
      </c>
      <c r="CJ18" s="8">
        <v>426435</v>
      </c>
      <c r="CK18" s="8">
        <v>0</v>
      </c>
      <c r="CL18" s="8">
        <v>47395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7">
        <f t="shared" si="50"/>
        <v>64</v>
      </c>
      <c r="DA18" s="8">
        <f t="shared" si="36"/>
        <v>473830</v>
      </c>
      <c r="DB18" s="8">
        <f t="shared" si="37"/>
        <v>426435</v>
      </c>
      <c r="DC18" s="8">
        <f t="shared" si="38"/>
        <v>0</v>
      </c>
      <c r="DD18" s="8">
        <f t="shared" si="39"/>
        <v>47395</v>
      </c>
      <c r="DE18" s="8">
        <f t="shared" si="40"/>
        <v>0</v>
      </c>
      <c r="DF18" s="8">
        <f t="shared" si="51"/>
        <v>32609</v>
      </c>
      <c r="DG18" s="8">
        <f t="shared" si="41"/>
        <v>1379898482</v>
      </c>
      <c r="DH18" s="8">
        <f t="shared" si="42"/>
        <v>1221676056</v>
      </c>
      <c r="DI18" s="8">
        <f t="shared" si="43"/>
        <v>54921877</v>
      </c>
      <c r="DJ18" s="8">
        <f t="shared" si="44"/>
        <v>92294708</v>
      </c>
      <c r="DK18" s="8">
        <f t="shared" si="45"/>
        <v>11005841</v>
      </c>
      <c r="DL18" s="8">
        <v>1032</v>
      </c>
      <c r="DM18" s="8">
        <v>427</v>
      </c>
      <c r="DN18" s="8">
        <v>1459</v>
      </c>
      <c r="DO18" s="8">
        <v>245</v>
      </c>
      <c r="DP18" s="8">
        <v>20</v>
      </c>
      <c r="DR18" s="21">
        <f>'７割'!DR18+'９割'!DR18</f>
        <v>64</v>
      </c>
      <c r="DS18" s="21">
        <f>'７割'!DS18+'９割'!DS18</f>
        <v>426435</v>
      </c>
      <c r="DT18" s="21">
        <f>'７割'!DT18+'９割'!DT18</f>
        <v>51</v>
      </c>
      <c r="DU18" s="21">
        <f>'７割'!DU18+'９割'!DU18</f>
        <v>447987</v>
      </c>
      <c r="DV18" s="21">
        <f>'７割'!DV18+'９割'!DV18</f>
        <v>30</v>
      </c>
      <c r="DW18" s="21">
        <f>'７割'!DW18+'９割'!DW18</f>
        <v>448875</v>
      </c>
      <c r="DX18" s="21">
        <f>'７割'!DX18+'９割'!DX18</f>
        <v>36</v>
      </c>
      <c r="DY18" s="21">
        <f>'７割'!DY18+'９割'!DY18</f>
        <v>1010128</v>
      </c>
      <c r="DZ18" s="21">
        <f>'７割'!DZ18+'９割'!DZ18</f>
        <v>1</v>
      </c>
      <c r="EA18" s="21">
        <f>'７割'!EA18+'９割'!EA18</f>
        <v>7713</v>
      </c>
      <c r="EB18" s="21">
        <f>'７割'!EB18+'９割'!EB18</f>
        <v>0</v>
      </c>
      <c r="EC18" s="21">
        <f>'７割'!EC18+'９割'!EC18</f>
        <v>0</v>
      </c>
      <c r="ED18" s="21">
        <f>'７割'!ED18+'９割'!ED18</f>
        <v>0</v>
      </c>
      <c r="EE18" s="21">
        <f>'７割'!EE18+'９割'!EE18</f>
        <v>0</v>
      </c>
      <c r="EF18" s="21">
        <f>'７割'!EF18+'９割'!EF18</f>
        <v>0</v>
      </c>
      <c r="EG18" s="21">
        <f>'７割'!EG18+'９割'!EG18</f>
        <v>0</v>
      </c>
      <c r="EH18" s="21">
        <f>IF(SUM(DR18,DT18,DV18,DX18,DZ18,EB18,ED18,EF18)='７割'!EH18+'９割'!EH18,SUM(DR18,DT18,DV18,DX18,DZ18,EB18,ED18,EF18),"数値エラー")</f>
        <v>182</v>
      </c>
      <c r="EI18" s="21">
        <f>IF(SUM(DS18,DU18,DW18,DY18,EA18,EC18,EE18,EG18)='７割'!EI18+'９割'!EI18,SUM(DS18,DU18,DW18,DY18,EA18,EC18,EE18,EG18),"数値エラー")</f>
        <v>2341138</v>
      </c>
      <c r="EK18" s="8">
        <f t="shared" si="52"/>
        <v>32727</v>
      </c>
      <c r="EL18" s="8">
        <f t="shared" si="53"/>
        <v>1381765790</v>
      </c>
      <c r="EN18" s="75">
        <f>ROUND(EL18/INDEX(被保険者数!O:O,MATCH(A18,被保険者数!A:A,0),1),0)</f>
        <v>1002006</v>
      </c>
      <c r="EO18" s="1">
        <f t="shared" si="46"/>
        <v>16</v>
      </c>
      <c r="EP18" s="75">
        <f t="shared" si="47"/>
        <v>823620960</v>
      </c>
      <c r="EQ18" s="75">
        <f t="shared" si="48"/>
        <v>339435850</v>
      </c>
      <c r="ER18" s="75">
        <f t="shared" si="49"/>
        <v>218708980</v>
      </c>
      <c r="ES18" s="75">
        <f>ROUND(EP18/INDEX(被保険者数!O:O,MATCH(A18,被保険者数!A:A,0),1),0)</f>
        <v>597260</v>
      </c>
      <c r="ET18" s="75">
        <f t="shared" si="54"/>
        <v>11</v>
      </c>
      <c r="EU18" s="75">
        <f>ROUND(EQ18/INDEX(被保険者数!O:O,MATCH(A18,被保険者数!A:A,0),1),0)</f>
        <v>246146</v>
      </c>
      <c r="EV18" s="1">
        <f t="shared" si="55"/>
        <v>18</v>
      </c>
    </row>
    <row r="19" spans="1:152" s="6" customFormat="1" ht="15.95" customHeight="1" x14ac:dyDescent="0.15">
      <c r="A19" s="2" t="s">
        <v>40</v>
      </c>
      <c r="B19" s="7">
        <v>2366</v>
      </c>
      <c r="C19" s="8">
        <v>1333664970</v>
      </c>
      <c r="D19" s="8">
        <v>1199060127</v>
      </c>
      <c r="E19" s="8">
        <v>74872451</v>
      </c>
      <c r="F19" s="8">
        <v>51137606</v>
      </c>
      <c r="G19" s="8">
        <v>8594786</v>
      </c>
      <c r="H19" s="8">
        <v>23512</v>
      </c>
      <c r="I19" s="8">
        <v>425650020</v>
      </c>
      <c r="J19" s="8">
        <v>381122389</v>
      </c>
      <c r="K19" s="8">
        <v>8517910</v>
      </c>
      <c r="L19" s="8">
        <v>27397895</v>
      </c>
      <c r="M19" s="8">
        <v>8611826</v>
      </c>
      <c r="N19" s="8">
        <f t="shared" si="0"/>
        <v>25878</v>
      </c>
      <c r="O19" s="8">
        <f t="shared" si="1"/>
        <v>1759314990</v>
      </c>
      <c r="P19" s="8">
        <f t="shared" si="2"/>
        <v>1580182516</v>
      </c>
      <c r="Q19" s="8">
        <f t="shared" si="3"/>
        <v>83390361</v>
      </c>
      <c r="R19" s="8">
        <f t="shared" si="4"/>
        <v>78535501</v>
      </c>
      <c r="S19" s="8">
        <f t="shared" si="5"/>
        <v>17206612</v>
      </c>
      <c r="T19" s="7">
        <v>2</v>
      </c>
      <c r="U19" s="8">
        <v>243600</v>
      </c>
      <c r="V19" s="8">
        <v>219240</v>
      </c>
      <c r="W19" s="8">
        <v>-1200</v>
      </c>
      <c r="X19" s="8">
        <v>25560</v>
      </c>
      <c r="Y19" s="8">
        <v>0</v>
      </c>
      <c r="Z19" s="8">
        <v>1857</v>
      </c>
      <c r="AA19" s="8">
        <v>28831600</v>
      </c>
      <c r="AB19" s="8">
        <v>25804432</v>
      </c>
      <c r="AC19" s="8">
        <v>49396</v>
      </c>
      <c r="AD19" s="8">
        <v>2977772</v>
      </c>
      <c r="AE19" s="8">
        <v>0</v>
      </c>
      <c r="AF19" s="8">
        <f t="shared" si="6"/>
        <v>1859</v>
      </c>
      <c r="AG19" s="8">
        <f t="shared" si="7"/>
        <v>29075200</v>
      </c>
      <c r="AH19" s="8">
        <f t="shared" si="8"/>
        <v>26023672</v>
      </c>
      <c r="AI19" s="8">
        <f t="shared" si="9"/>
        <v>48196</v>
      </c>
      <c r="AJ19" s="8">
        <f t="shared" si="10"/>
        <v>3003332</v>
      </c>
      <c r="AK19" s="8">
        <f t="shared" si="11"/>
        <v>0</v>
      </c>
      <c r="AL19" s="7">
        <f t="shared" si="12"/>
        <v>27737</v>
      </c>
      <c r="AM19" s="8">
        <f t="shared" si="13"/>
        <v>1788390190</v>
      </c>
      <c r="AN19" s="8">
        <f t="shared" si="14"/>
        <v>1606206188</v>
      </c>
      <c r="AO19" s="8">
        <f t="shared" si="15"/>
        <v>83438557</v>
      </c>
      <c r="AP19" s="8">
        <f t="shared" si="16"/>
        <v>81538833</v>
      </c>
      <c r="AQ19" s="8">
        <f t="shared" si="17"/>
        <v>17206612</v>
      </c>
      <c r="AR19" s="8">
        <v>18124</v>
      </c>
      <c r="AS19" s="8">
        <v>238904990</v>
      </c>
      <c r="AT19" s="8">
        <v>213910078</v>
      </c>
      <c r="AU19" s="8">
        <v>745074</v>
      </c>
      <c r="AV19" s="8">
        <v>23651508</v>
      </c>
      <c r="AW19" s="8">
        <v>598330</v>
      </c>
      <c r="AX19" s="8">
        <f t="shared" si="18"/>
        <v>45861</v>
      </c>
      <c r="AY19" s="8">
        <f t="shared" si="19"/>
        <v>2027295180</v>
      </c>
      <c r="AZ19" s="8">
        <f t="shared" si="20"/>
        <v>1820116266</v>
      </c>
      <c r="BA19" s="8">
        <f t="shared" si="21"/>
        <v>84183631</v>
      </c>
      <c r="BB19" s="8">
        <f t="shared" si="22"/>
        <v>105190341</v>
      </c>
      <c r="BC19" s="8">
        <f t="shared" si="23"/>
        <v>17804942</v>
      </c>
      <c r="BD19" s="7">
        <v>2307</v>
      </c>
      <c r="BE19" s="8">
        <v>98425509</v>
      </c>
      <c r="BF19" s="8">
        <v>61895819</v>
      </c>
      <c r="BG19" s="8">
        <v>0</v>
      </c>
      <c r="BH19" s="8">
        <v>36175670</v>
      </c>
      <c r="BI19" s="8">
        <v>354020</v>
      </c>
      <c r="BJ19" s="8">
        <v>2</v>
      </c>
      <c r="BK19" s="8">
        <v>5370</v>
      </c>
      <c r="BL19" s="8">
        <v>2190</v>
      </c>
      <c r="BM19" s="8">
        <v>0</v>
      </c>
      <c r="BN19" s="8">
        <v>3180</v>
      </c>
      <c r="BO19" s="8">
        <v>0</v>
      </c>
      <c r="BP19" s="8">
        <f t="shared" si="24"/>
        <v>2309</v>
      </c>
      <c r="BQ19" s="8">
        <f t="shared" si="25"/>
        <v>98430879</v>
      </c>
      <c r="BR19" s="8">
        <f t="shared" si="26"/>
        <v>61898009</v>
      </c>
      <c r="BS19" s="8">
        <f t="shared" si="27"/>
        <v>0</v>
      </c>
      <c r="BT19" s="8">
        <f t="shared" si="28"/>
        <v>36178850</v>
      </c>
      <c r="BU19" s="8">
        <f t="shared" si="29"/>
        <v>354020</v>
      </c>
      <c r="BV19" s="7">
        <v>51</v>
      </c>
      <c r="BW19" s="8">
        <v>5422930</v>
      </c>
      <c r="BX19" s="8">
        <v>4875507</v>
      </c>
      <c r="BY19" s="8">
        <v>137952</v>
      </c>
      <c r="BZ19" s="8">
        <v>385021</v>
      </c>
      <c r="CA19" s="8">
        <v>24450</v>
      </c>
      <c r="CB19" s="8">
        <f t="shared" si="30"/>
        <v>45912</v>
      </c>
      <c r="CC19" s="8">
        <f t="shared" si="31"/>
        <v>2131148989</v>
      </c>
      <c r="CD19" s="8">
        <f t="shared" si="32"/>
        <v>1886889782</v>
      </c>
      <c r="CE19" s="8">
        <f t="shared" si="33"/>
        <v>84321583</v>
      </c>
      <c r="CF19" s="8">
        <f t="shared" si="34"/>
        <v>141754212</v>
      </c>
      <c r="CG19" s="8">
        <f t="shared" si="35"/>
        <v>18183412</v>
      </c>
      <c r="CH19" s="17">
        <v>112</v>
      </c>
      <c r="CI19" s="8">
        <v>725568</v>
      </c>
      <c r="CJ19" s="8">
        <v>651292</v>
      </c>
      <c r="CK19" s="8">
        <v>0</v>
      </c>
      <c r="CL19" s="8">
        <v>74276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7">
        <f t="shared" si="50"/>
        <v>112</v>
      </c>
      <c r="DA19" s="8">
        <f t="shared" si="36"/>
        <v>725568</v>
      </c>
      <c r="DB19" s="8">
        <f t="shared" si="37"/>
        <v>651292</v>
      </c>
      <c r="DC19" s="8">
        <f t="shared" si="38"/>
        <v>0</v>
      </c>
      <c r="DD19" s="8">
        <f t="shared" si="39"/>
        <v>74276</v>
      </c>
      <c r="DE19" s="8">
        <f t="shared" si="40"/>
        <v>0</v>
      </c>
      <c r="DF19" s="8">
        <f t="shared" si="51"/>
        <v>46024</v>
      </c>
      <c r="DG19" s="8">
        <f t="shared" si="41"/>
        <v>2131874557</v>
      </c>
      <c r="DH19" s="8">
        <f t="shared" si="42"/>
        <v>1887541074</v>
      </c>
      <c r="DI19" s="8">
        <f t="shared" si="43"/>
        <v>84321583</v>
      </c>
      <c r="DJ19" s="8">
        <f t="shared" si="44"/>
        <v>141828488</v>
      </c>
      <c r="DK19" s="8">
        <f t="shared" si="45"/>
        <v>18183412</v>
      </c>
      <c r="DL19" s="8">
        <v>1884</v>
      </c>
      <c r="DM19" s="8">
        <v>557</v>
      </c>
      <c r="DN19" s="8">
        <v>2441</v>
      </c>
      <c r="DO19" s="8">
        <v>215</v>
      </c>
      <c r="DP19" s="8">
        <v>53</v>
      </c>
      <c r="DR19" s="21">
        <f>'７割'!DR19+'９割'!DR19</f>
        <v>112</v>
      </c>
      <c r="DS19" s="21">
        <f>'７割'!DS19+'９割'!DS19</f>
        <v>651292</v>
      </c>
      <c r="DT19" s="21">
        <f>'７割'!DT19+'９割'!DT19</f>
        <v>38</v>
      </c>
      <c r="DU19" s="21">
        <f>'７割'!DU19+'９割'!DU19</f>
        <v>424521</v>
      </c>
      <c r="DV19" s="21">
        <f>'７割'!DV19+'９割'!DV19</f>
        <v>26</v>
      </c>
      <c r="DW19" s="21">
        <f>'７割'!DW19+'９割'!DW19</f>
        <v>286713</v>
      </c>
      <c r="DX19" s="21">
        <f>'７割'!DX19+'９割'!DX19</f>
        <v>50</v>
      </c>
      <c r="DY19" s="21">
        <f>'７割'!DY19+'９割'!DY19</f>
        <v>1461808</v>
      </c>
      <c r="DZ19" s="21">
        <f>'７割'!DZ19+'９割'!DZ19</f>
        <v>1</v>
      </c>
      <c r="EA19" s="21">
        <f>'７割'!EA19+'９割'!EA19</f>
        <v>11682</v>
      </c>
      <c r="EB19" s="21">
        <f>'７割'!EB19+'９割'!EB19</f>
        <v>0</v>
      </c>
      <c r="EC19" s="21">
        <f>'７割'!EC19+'９割'!EC19</f>
        <v>0</v>
      </c>
      <c r="ED19" s="21">
        <f>'７割'!ED19+'９割'!ED19</f>
        <v>15</v>
      </c>
      <c r="EE19" s="21">
        <f>'７割'!EE19+'９割'!EE19</f>
        <v>49824</v>
      </c>
      <c r="EF19" s="21">
        <f>'７割'!EF19+'９割'!EF19</f>
        <v>0</v>
      </c>
      <c r="EG19" s="21">
        <f>'７割'!EG19+'９割'!EG19</f>
        <v>0</v>
      </c>
      <c r="EH19" s="21">
        <f>IF(SUM(DR19,DT19,DV19,DX19,DZ19,EB19,ED19,EF19)='７割'!EH19+'９割'!EH19,SUM(DR19,DT19,DV19,DX19,DZ19,EB19,ED19,EF19),"数値エラー")</f>
        <v>242</v>
      </c>
      <c r="EI19" s="21">
        <f>IF(SUM(DS19,DU19,DW19,DY19,EA19,EC19,EE19,EG19)='７割'!EI19+'９割'!EI19,SUM(DS19,DU19,DW19,DY19,EA19,EC19,EE19,EG19),"数値エラー")</f>
        <v>2885840</v>
      </c>
      <c r="EK19" s="8">
        <f t="shared" si="52"/>
        <v>46154</v>
      </c>
      <c r="EL19" s="8">
        <f t="shared" si="53"/>
        <v>2134034829</v>
      </c>
      <c r="EN19" s="75">
        <f>ROUND(EL19/INDEX(被保険者数!O:O,MATCH(A19,被保険者数!A:A,0),1),0)</f>
        <v>1173837</v>
      </c>
      <c r="EO19" s="1">
        <f t="shared" si="46"/>
        <v>1</v>
      </c>
      <c r="EP19" s="75">
        <f t="shared" si="47"/>
        <v>1333908570</v>
      </c>
      <c r="EQ19" s="75">
        <f t="shared" si="48"/>
        <v>454481620</v>
      </c>
      <c r="ER19" s="75">
        <f t="shared" si="49"/>
        <v>345644639</v>
      </c>
      <c r="ES19" s="75">
        <f>ROUND(EP19/INDEX(被保険者数!O:O,MATCH(A19,被保険者数!A:A,0),1),0)</f>
        <v>733723</v>
      </c>
      <c r="ET19" s="75">
        <f t="shared" si="54"/>
        <v>2</v>
      </c>
      <c r="EU19" s="75">
        <f>ROUND(EQ19/INDEX(被保険者数!O:O,MATCH(A19,被保険者数!A:A,0),1),0)</f>
        <v>249990</v>
      </c>
      <c r="EV19" s="1">
        <f t="shared" si="55"/>
        <v>16</v>
      </c>
    </row>
    <row r="20" spans="1:152" s="6" customFormat="1" ht="15.95" customHeight="1" x14ac:dyDescent="0.15">
      <c r="A20" s="2" t="s">
        <v>41</v>
      </c>
      <c r="B20" s="7">
        <v>1072</v>
      </c>
      <c r="C20" s="8">
        <v>686677270</v>
      </c>
      <c r="D20" s="8">
        <v>605884841</v>
      </c>
      <c r="E20" s="8">
        <v>45711844</v>
      </c>
      <c r="F20" s="8">
        <v>32088721</v>
      </c>
      <c r="G20" s="8">
        <v>2979165</v>
      </c>
      <c r="H20" s="8">
        <v>14865</v>
      </c>
      <c r="I20" s="8">
        <v>273906110</v>
      </c>
      <c r="J20" s="8">
        <v>242922210</v>
      </c>
      <c r="K20" s="8">
        <v>7204555</v>
      </c>
      <c r="L20" s="8">
        <v>22210235</v>
      </c>
      <c r="M20" s="8">
        <v>1569110</v>
      </c>
      <c r="N20" s="8">
        <f t="shared" si="0"/>
        <v>15937</v>
      </c>
      <c r="O20" s="8">
        <f t="shared" si="1"/>
        <v>960583380</v>
      </c>
      <c r="P20" s="8">
        <f t="shared" si="2"/>
        <v>848807051</v>
      </c>
      <c r="Q20" s="8">
        <f t="shared" si="3"/>
        <v>52916399</v>
      </c>
      <c r="R20" s="8">
        <f t="shared" si="4"/>
        <v>54298956</v>
      </c>
      <c r="S20" s="8">
        <f t="shared" si="5"/>
        <v>4548275</v>
      </c>
      <c r="T20" s="7">
        <v>3</v>
      </c>
      <c r="U20" s="8">
        <v>1410360</v>
      </c>
      <c r="V20" s="8">
        <v>1269324</v>
      </c>
      <c r="W20" s="8">
        <v>55876</v>
      </c>
      <c r="X20" s="8">
        <v>85160</v>
      </c>
      <c r="Y20" s="8">
        <v>0</v>
      </c>
      <c r="Z20" s="8">
        <v>1446</v>
      </c>
      <c r="AA20" s="8">
        <v>21266950</v>
      </c>
      <c r="AB20" s="8">
        <v>18798673</v>
      </c>
      <c r="AC20" s="8">
        <v>12714</v>
      </c>
      <c r="AD20" s="8">
        <v>2455563</v>
      </c>
      <c r="AE20" s="8">
        <v>0</v>
      </c>
      <c r="AF20" s="8">
        <f t="shared" si="6"/>
        <v>1449</v>
      </c>
      <c r="AG20" s="8">
        <f t="shared" si="7"/>
        <v>22677310</v>
      </c>
      <c r="AH20" s="8">
        <f t="shared" si="8"/>
        <v>20067997</v>
      </c>
      <c r="AI20" s="8">
        <f t="shared" si="9"/>
        <v>68590</v>
      </c>
      <c r="AJ20" s="8">
        <f t="shared" si="10"/>
        <v>2540723</v>
      </c>
      <c r="AK20" s="8">
        <f t="shared" si="11"/>
        <v>0</v>
      </c>
      <c r="AL20" s="7">
        <f t="shared" si="12"/>
        <v>17386</v>
      </c>
      <c r="AM20" s="8">
        <f t="shared" si="13"/>
        <v>983260690</v>
      </c>
      <c r="AN20" s="8">
        <f t="shared" si="14"/>
        <v>868875048</v>
      </c>
      <c r="AO20" s="8">
        <f t="shared" si="15"/>
        <v>52984989</v>
      </c>
      <c r="AP20" s="8">
        <f t="shared" si="16"/>
        <v>56839679</v>
      </c>
      <c r="AQ20" s="8">
        <f t="shared" si="17"/>
        <v>4548275</v>
      </c>
      <c r="AR20" s="8">
        <v>11323</v>
      </c>
      <c r="AS20" s="8">
        <v>170255590</v>
      </c>
      <c r="AT20" s="8">
        <v>151257693</v>
      </c>
      <c r="AU20" s="8">
        <v>1021969</v>
      </c>
      <c r="AV20" s="8">
        <v>17030721</v>
      </c>
      <c r="AW20" s="8">
        <v>945207</v>
      </c>
      <c r="AX20" s="8">
        <f t="shared" si="18"/>
        <v>28709</v>
      </c>
      <c r="AY20" s="8">
        <f t="shared" si="19"/>
        <v>1153516280</v>
      </c>
      <c r="AZ20" s="8">
        <f t="shared" si="20"/>
        <v>1020132741</v>
      </c>
      <c r="BA20" s="8">
        <f t="shared" si="21"/>
        <v>54006958</v>
      </c>
      <c r="BB20" s="8">
        <f t="shared" si="22"/>
        <v>73870400</v>
      </c>
      <c r="BC20" s="8">
        <f t="shared" si="23"/>
        <v>5493482</v>
      </c>
      <c r="BD20" s="7">
        <v>1022</v>
      </c>
      <c r="BE20" s="8">
        <v>35202848</v>
      </c>
      <c r="BF20" s="8">
        <v>17218118</v>
      </c>
      <c r="BG20" s="8">
        <v>0</v>
      </c>
      <c r="BH20" s="8">
        <v>17700660</v>
      </c>
      <c r="BI20" s="8">
        <v>281770</v>
      </c>
      <c r="BJ20" s="8">
        <v>3</v>
      </c>
      <c r="BK20" s="8">
        <v>35140</v>
      </c>
      <c r="BL20" s="8">
        <v>22900</v>
      </c>
      <c r="BM20" s="8">
        <v>0</v>
      </c>
      <c r="BN20" s="8">
        <v>12240</v>
      </c>
      <c r="BO20" s="8">
        <v>0</v>
      </c>
      <c r="BP20" s="8">
        <f t="shared" si="24"/>
        <v>1025</v>
      </c>
      <c r="BQ20" s="8">
        <f t="shared" si="25"/>
        <v>35237988</v>
      </c>
      <c r="BR20" s="8">
        <f t="shared" si="26"/>
        <v>17241018</v>
      </c>
      <c r="BS20" s="8">
        <f t="shared" si="27"/>
        <v>0</v>
      </c>
      <c r="BT20" s="8">
        <f t="shared" si="28"/>
        <v>17712900</v>
      </c>
      <c r="BU20" s="8">
        <f t="shared" si="29"/>
        <v>281770</v>
      </c>
      <c r="BV20" s="7">
        <v>109</v>
      </c>
      <c r="BW20" s="8">
        <v>18805440</v>
      </c>
      <c r="BX20" s="8">
        <v>16798056</v>
      </c>
      <c r="BY20" s="8">
        <v>745448</v>
      </c>
      <c r="BZ20" s="8">
        <v>1203992</v>
      </c>
      <c r="CA20" s="8">
        <v>57944</v>
      </c>
      <c r="CB20" s="8">
        <f t="shared" si="30"/>
        <v>28818</v>
      </c>
      <c r="CC20" s="8">
        <f t="shared" si="31"/>
        <v>1207559708</v>
      </c>
      <c r="CD20" s="8">
        <f t="shared" si="32"/>
        <v>1054171815</v>
      </c>
      <c r="CE20" s="8">
        <f t="shared" si="33"/>
        <v>54752406</v>
      </c>
      <c r="CF20" s="8">
        <f t="shared" si="34"/>
        <v>92787292</v>
      </c>
      <c r="CG20" s="8">
        <f t="shared" si="35"/>
        <v>5833196</v>
      </c>
      <c r="CH20" s="17">
        <v>219</v>
      </c>
      <c r="CI20" s="8">
        <v>1221982</v>
      </c>
      <c r="CJ20" s="8">
        <v>1079858</v>
      </c>
      <c r="CK20" s="8">
        <v>0</v>
      </c>
      <c r="CL20" s="8">
        <v>142124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7">
        <f t="shared" si="50"/>
        <v>219</v>
      </c>
      <c r="DA20" s="8">
        <f t="shared" si="36"/>
        <v>1221982</v>
      </c>
      <c r="DB20" s="8">
        <f t="shared" si="37"/>
        <v>1079858</v>
      </c>
      <c r="DC20" s="8">
        <f t="shared" si="38"/>
        <v>0</v>
      </c>
      <c r="DD20" s="8">
        <f t="shared" si="39"/>
        <v>142124</v>
      </c>
      <c r="DE20" s="8">
        <f t="shared" si="40"/>
        <v>0</v>
      </c>
      <c r="DF20" s="8">
        <f t="shared" si="51"/>
        <v>29037</v>
      </c>
      <c r="DG20" s="8">
        <f t="shared" si="41"/>
        <v>1208781690</v>
      </c>
      <c r="DH20" s="8">
        <f t="shared" si="42"/>
        <v>1055251673</v>
      </c>
      <c r="DI20" s="8">
        <f t="shared" si="43"/>
        <v>54752406</v>
      </c>
      <c r="DJ20" s="8">
        <f t="shared" si="44"/>
        <v>92929416</v>
      </c>
      <c r="DK20" s="8">
        <f t="shared" si="45"/>
        <v>5833196</v>
      </c>
      <c r="DL20" s="8">
        <v>736</v>
      </c>
      <c r="DM20" s="8">
        <v>446</v>
      </c>
      <c r="DN20" s="8">
        <v>1182</v>
      </c>
      <c r="DO20" s="8">
        <v>277</v>
      </c>
      <c r="DP20" s="8">
        <v>39</v>
      </c>
      <c r="DR20" s="21">
        <f>'７割'!DR20+'９割'!DR20</f>
        <v>219</v>
      </c>
      <c r="DS20" s="21">
        <f>'７割'!DS20+'９割'!DS20</f>
        <v>1079858</v>
      </c>
      <c r="DT20" s="21">
        <f>'７割'!DT20+'９割'!DT20</f>
        <v>22</v>
      </c>
      <c r="DU20" s="21">
        <f>'７割'!DU20+'９割'!DU20</f>
        <v>536103</v>
      </c>
      <c r="DV20" s="21">
        <f>'７割'!DV20+'９割'!DV20</f>
        <v>5</v>
      </c>
      <c r="DW20" s="21">
        <f>'７割'!DW20+'９割'!DW20</f>
        <v>57240</v>
      </c>
      <c r="DX20" s="21">
        <f>'７割'!DX20+'９割'!DX20</f>
        <v>43</v>
      </c>
      <c r="DY20" s="21">
        <f>'７割'!DY20+'９割'!DY20</f>
        <v>1791581</v>
      </c>
      <c r="DZ20" s="21">
        <f>'７割'!DZ20+'９割'!DZ20</f>
        <v>2</v>
      </c>
      <c r="EA20" s="21">
        <f>'７割'!EA20+'９割'!EA20</f>
        <v>33318</v>
      </c>
      <c r="EB20" s="21">
        <f>'７割'!EB20+'９割'!EB20</f>
        <v>0</v>
      </c>
      <c r="EC20" s="21">
        <f>'７割'!EC20+'９割'!EC20</f>
        <v>0</v>
      </c>
      <c r="ED20" s="21">
        <f>'７割'!ED20+'９割'!ED20</f>
        <v>0</v>
      </c>
      <c r="EE20" s="21">
        <f>'７割'!EE20+'９割'!EE20</f>
        <v>0</v>
      </c>
      <c r="EF20" s="21">
        <f>'７割'!EF20+'９割'!EF20</f>
        <v>0</v>
      </c>
      <c r="EG20" s="21">
        <f>'７割'!EG20+'９割'!EG20</f>
        <v>0</v>
      </c>
      <c r="EH20" s="21">
        <f>IF(SUM(DR20,DT20,DV20,DX20,DZ20,EB20,ED20,EF20)='７割'!EH20+'９割'!EH20,SUM(DR20,DT20,DV20,DX20,DZ20,EB20,ED20,EF20),"数値エラー")</f>
        <v>291</v>
      </c>
      <c r="EI20" s="21">
        <f>IF(SUM(DS20,DU20,DW20,DY20,EA20,EC20,EE20,EG20)='７割'!EI20+'９割'!EI20,SUM(DS20,DU20,DW20,DY20,EA20,EC20,EE20,EG20),"数値エラー")</f>
        <v>3498100</v>
      </c>
      <c r="EK20" s="8">
        <f t="shared" si="52"/>
        <v>29109</v>
      </c>
      <c r="EL20" s="8">
        <f t="shared" si="53"/>
        <v>1211057808</v>
      </c>
      <c r="EN20" s="75">
        <f>ROUND(EL20/INDEX(被保険者数!O:O,MATCH(A20,被保険者数!A:A,0),1),0)</f>
        <v>983001</v>
      </c>
      <c r="EO20" s="1">
        <f t="shared" si="46"/>
        <v>19</v>
      </c>
      <c r="EP20" s="75">
        <f t="shared" si="47"/>
        <v>688087630</v>
      </c>
      <c r="EQ20" s="75">
        <f t="shared" si="48"/>
        <v>295173060</v>
      </c>
      <c r="ER20" s="75">
        <f t="shared" si="49"/>
        <v>227797118</v>
      </c>
      <c r="ES20" s="75">
        <f>ROUND(EP20/INDEX(被保険者数!O:O,MATCH(A20,被保険者数!A:A,0),1),0)</f>
        <v>558513</v>
      </c>
      <c r="ET20" s="75">
        <f t="shared" si="54"/>
        <v>23</v>
      </c>
      <c r="EU20" s="75">
        <f>ROUND(EQ20/INDEX(被保険者数!O:O,MATCH(A20,被保険者数!A:A,0),1),0)</f>
        <v>239589</v>
      </c>
      <c r="EV20" s="1">
        <f t="shared" si="55"/>
        <v>23</v>
      </c>
    </row>
    <row r="21" spans="1:152" s="6" customFormat="1" ht="15.95" customHeight="1" x14ac:dyDescent="0.15">
      <c r="A21" s="2" t="s">
        <v>42</v>
      </c>
      <c r="B21" s="7">
        <v>564</v>
      </c>
      <c r="C21" s="8">
        <v>347063500</v>
      </c>
      <c r="D21" s="8">
        <v>307724971</v>
      </c>
      <c r="E21" s="8">
        <v>19882713</v>
      </c>
      <c r="F21" s="8">
        <v>18428821</v>
      </c>
      <c r="G21" s="8">
        <v>1026995</v>
      </c>
      <c r="H21" s="8">
        <v>8426</v>
      </c>
      <c r="I21" s="8">
        <v>161034050</v>
      </c>
      <c r="J21" s="8">
        <v>143568557</v>
      </c>
      <c r="K21" s="8">
        <v>4313688</v>
      </c>
      <c r="L21" s="8">
        <v>11798407</v>
      </c>
      <c r="M21" s="8">
        <v>1353398</v>
      </c>
      <c r="N21" s="8">
        <f t="shared" si="0"/>
        <v>8990</v>
      </c>
      <c r="O21" s="8">
        <f t="shared" si="1"/>
        <v>508097550</v>
      </c>
      <c r="P21" s="8">
        <f t="shared" si="2"/>
        <v>451293528</v>
      </c>
      <c r="Q21" s="8">
        <f t="shared" si="3"/>
        <v>24196401</v>
      </c>
      <c r="R21" s="8">
        <f t="shared" si="4"/>
        <v>30227228</v>
      </c>
      <c r="S21" s="8">
        <f t="shared" si="5"/>
        <v>2380393</v>
      </c>
      <c r="T21" s="7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1064</v>
      </c>
      <c r="AA21" s="8">
        <v>15762510</v>
      </c>
      <c r="AB21" s="8">
        <v>13865919</v>
      </c>
      <c r="AC21" s="8">
        <v>-82</v>
      </c>
      <c r="AD21" s="8">
        <v>1896673</v>
      </c>
      <c r="AE21" s="8">
        <v>0</v>
      </c>
      <c r="AF21" s="8">
        <f t="shared" si="6"/>
        <v>1064</v>
      </c>
      <c r="AG21" s="8">
        <f t="shared" si="7"/>
        <v>15762510</v>
      </c>
      <c r="AH21" s="8">
        <f t="shared" si="8"/>
        <v>13865919</v>
      </c>
      <c r="AI21" s="8">
        <f t="shared" si="9"/>
        <v>-82</v>
      </c>
      <c r="AJ21" s="8">
        <f t="shared" si="10"/>
        <v>1896673</v>
      </c>
      <c r="AK21" s="8">
        <f t="shared" si="11"/>
        <v>0</v>
      </c>
      <c r="AL21" s="7">
        <f t="shared" si="12"/>
        <v>10054</v>
      </c>
      <c r="AM21" s="8">
        <f t="shared" si="13"/>
        <v>523860060</v>
      </c>
      <c r="AN21" s="8">
        <f t="shared" si="14"/>
        <v>465159447</v>
      </c>
      <c r="AO21" s="8">
        <f t="shared" si="15"/>
        <v>24196319</v>
      </c>
      <c r="AP21" s="8">
        <f t="shared" si="16"/>
        <v>32123901</v>
      </c>
      <c r="AQ21" s="8">
        <f t="shared" si="17"/>
        <v>2380393</v>
      </c>
      <c r="AR21" s="8">
        <v>6895</v>
      </c>
      <c r="AS21" s="8">
        <v>96661080</v>
      </c>
      <c r="AT21" s="8">
        <v>85730589</v>
      </c>
      <c r="AU21" s="8">
        <v>300685</v>
      </c>
      <c r="AV21" s="8">
        <v>9834525</v>
      </c>
      <c r="AW21" s="8">
        <v>795281</v>
      </c>
      <c r="AX21" s="8">
        <f t="shared" si="18"/>
        <v>16949</v>
      </c>
      <c r="AY21" s="8">
        <f t="shared" si="19"/>
        <v>620521140</v>
      </c>
      <c r="AZ21" s="8">
        <f t="shared" si="20"/>
        <v>550890036</v>
      </c>
      <c r="BA21" s="8">
        <f t="shared" si="21"/>
        <v>24497004</v>
      </c>
      <c r="BB21" s="8">
        <f t="shared" si="22"/>
        <v>41958426</v>
      </c>
      <c r="BC21" s="8">
        <f t="shared" si="23"/>
        <v>3175674</v>
      </c>
      <c r="BD21" s="7">
        <v>540</v>
      </c>
      <c r="BE21" s="8">
        <v>17004397</v>
      </c>
      <c r="BF21" s="8">
        <v>8423367</v>
      </c>
      <c r="BG21" s="8">
        <v>0</v>
      </c>
      <c r="BH21" s="8">
        <v>8440070</v>
      </c>
      <c r="BI21" s="8">
        <v>140960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f t="shared" si="24"/>
        <v>540</v>
      </c>
      <c r="BQ21" s="8">
        <f t="shared" si="25"/>
        <v>17004397</v>
      </c>
      <c r="BR21" s="8">
        <f t="shared" si="26"/>
        <v>8423367</v>
      </c>
      <c r="BS21" s="8">
        <f t="shared" si="27"/>
        <v>0</v>
      </c>
      <c r="BT21" s="8">
        <f t="shared" si="28"/>
        <v>8440070</v>
      </c>
      <c r="BU21" s="8">
        <f t="shared" si="29"/>
        <v>140960</v>
      </c>
      <c r="BV21" s="7">
        <v>57</v>
      </c>
      <c r="BW21" s="8">
        <v>9547760</v>
      </c>
      <c r="BX21" s="8">
        <v>8592984</v>
      </c>
      <c r="BY21" s="8">
        <v>499310</v>
      </c>
      <c r="BZ21" s="8">
        <v>443629</v>
      </c>
      <c r="CA21" s="8">
        <v>11837</v>
      </c>
      <c r="CB21" s="8">
        <f t="shared" si="30"/>
        <v>17006</v>
      </c>
      <c r="CC21" s="8">
        <f t="shared" si="31"/>
        <v>647073297</v>
      </c>
      <c r="CD21" s="8">
        <f t="shared" si="32"/>
        <v>567906387</v>
      </c>
      <c r="CE21" s="8">
        <f t="shared" si="33"/>
        <v>24996314</v>
      </c>
      <c r="CF21" s="8">
        <f t="shared" si="34"/>
        <v>50842125</v>
      </c>
      <c r="CG21" s="8">
        <f t="shared" si="35"/>
        <v>3328471</v>
      </c>
      <c r="CH21" s="17">
        <v>131</v>
      </c>
      <c r="CI21" s="8">
        <v>1476898</v>
      </c>
      <c r="CJ21" s="8">
        <v>1316439</v>
      </c>
      <c r="CK21" s="8">
        <v>0</v>
      </c>
      <c r="CL21" s="8">
        <v>160459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7">
        <f t="shared" si="50"/>
        <v>131</v>
      </c>
      <c r="DA21" s="8">
        <f t="shared" si="36"/>
        <v>1476898</v>
      </c>
      <c r="DB21" s="8">
        <f t="shared" si="37"/>
        <v>1316439</v>
      </c>
      <c r="DC21" s="8">
        <f t="shared" si="38"/>
        <v>0</v>
      </c>
      <c r="DD21" s="8">
        <f t="shared" si="39"/>
        <v>160459</v>
      </c>
      <c r="DE21" s="8">
        <f t="shared" si="40"/>
        <v>0</v>
      </c>
      <c r="DF21" s="8">
        <f t="shared" si="51"/>
        <v>17137</v>
      </c>
      <c r="DG21" s="8">
        <f t="shared" si="41"/>
        <v>648550195</v>
      </c>
      <c r="DH21" s="8">
        <f t="shared" si="42"/>
        <v>569222826</v>
      </c>
      <c r="DI21" s="8">
        <f t="shared" si="43"/>
        <v>24996314</v>
      </c>
      <c r="DJ21" s="8">
        <f t="shared" si="44"/>
        <v>51002584</v>
      </c>
      <c r="DK21" s="8">
        <f t="shared" si="45"/>
        <v>3328471</v>
      </c>
      <c r="DL21" s="8">
        <v>391</v>
      </c>
      <c r="DM21" s="8">
        <v>336</v>
      </c>
      <c r="DN21" s="8">
        <v>727</v>
      </c>
      <c r="DO21" s="8">
        <v>175</v>
      </c>
      <c r="DP21" s="8">
        <v>21</v>
      </c>
      <c r="DR21" s="21">
        <f>'７割'!DR21+'９割'!DR21</f>
        <v>131</v>
      </c>
      <c r="DS21" s="21">
        <f>'７割'!DS21+'９割'!DS21</f>
        <v>1316439</v>
      </c>
      <c r="DT21" s="21">
        <f>'７割'!DT21+'９割'!DT21</f>
        <v>0</v>
      </c>
      <c r="DU21" s="21">
        <f>'７割'!DU21+'９割'!DU21</f>
        <v>0</v>
      </c>
      <c r="DV21" s="21">
        <f>'７割'!DV21+'９割'!DV21</f>
        <v>0</v>
      </c>
      <c r="DW21" s="21">
        <f>'７割'!DW21+'９割'!DW21</f>
        <v>0</v>
      </c>
      <c r="DX21" s="21">
        <f>'７割'!DX21+'９割'!DX21</f>
        <v>25</v>
      </c>
      <c r="DY21" s="21">
        <f>'７割'!DY21+'９割'!DY21</f>
        <v>733707</v>
      </c>
      <c r="DZ21" s="21">
        <f>'７割'!DZ21+'９割'!DZ21</f>
        <v>0</v>
      </c>
      <c r="EA21" s="21">
        <f>'７割'!EA21+'９割'!EA21</f>
        <v>0</v>
      </c>
      <c r="EB21" s="21">
        <f>'７割'!EB21+'９割'!EB21</f>
        <v>0</v>
      </c>
      <c r="EC21" s="21">
        <f>'７割'!EC21+'９割'!EC21</f>
        <v>0</v>
      </c>
      <c r="ED21" s="21">
        <f>'７割'!ED21+'９割'!ED21</f>
        <v>0</v>
      </c>
      <c r="EE21" s="21">
        <f>'７割'!EE21+'９割'!EE21</f>
        <v>0</v>
      </c>
      <c r="EF21" s="21">
        <f>'７割'!EF21+'９割'!EF21</f>
        <v>0</v>
      </c>
      <c r="EG21" s="21">
        <f>'７割'!EG21+'９割'!EG21</f>
        <v>0</v>
      </c>
      <c r="EH21" s="21">
        <f>IF(SUM(DR21,DT21,DV21,DX21,DZ21,EB21,ED21,EF21)='７割'!EH21+'９割'!EH21,SUM(DR21,DT21,DV21,DX21,DZ21,EB21,ED21,EF21),"数値エラー")</f>
        <v>156</v>
      </c>
      <c r="EI21" s="21">
        <f>IF(SUM(DS21,DU21,DW21,DY21,EA21,EC21,EE21,EG21)='７割'!EI21+'９割'!EI21,SUM(DS21,DU21,DW21,DY21,EA21,EC21,EE21,EG21),"数値エラー")</f>
        <v>2050146</v>
      </c>
      <c r="EK21" s="8">
        <f t="shared" si="52"/>
        <v>17162</v>
      </c>
      <c r="EL21" s="8">
        <f t="shared" si="53"/>
        <v>649123443</v>
      </c>
      <c r="EN21" s="75">
        <f>ROUND(EL21/INDEX(被保険者数!O:O,MATCH(A21,被保険者数!A:A,0),1),0)</f>
        <v>977596</v>
      </c>
      <c r="EO21" s="1">
        <f t="shared" si="46"/>
        <v>20</v>
      </c>
      <c r="EP21" s="75">
        <f t="shared" si="47"/>
        <v>347063500</v>
      </c>
      <c r="EQ21" s="75">
        <f t="shared" si="48"/>
        <v>176796560</v>
      </c>
      <c r="ER21" s="75">
        <f t="shared" si="49"/>
        <v>125263383</v>
      </c>
      <c r="ES21" s="75">
        <f>ROUND(EP21/INDEX(被保険者数!O:O,MATCH(A21,被保険者数!A:A,0),1),0)</f>
        <v>522686</v>
      </c>
      <c r="ET21" s="75">
        <f t="shared" si="54"/>
        <v>29</v>
      </c>
      <c r="EU21" s="75">
        <f>ROUND(EQ21/INDEX(被保険者数!O:O,MATCH(A21,被保険者数!A:A,0),1),0)</f>
        <v>266260</v>
      </c>
      <c r="EV21" s="1">
        <f t="shared" si="55"/>
        <v>9</v>
      </c>
    </row>
    <row r="22" spans="1:152" s="6" customFormat="1" ht="15.95" customHeight="1" x14ac:dyDescent="0.15">
      <c r="A22" s="2" t="s">
        <v>43</v>
      </c>
      <c r="B22" s="7">
        <v>1067</v>
      </c>
      <c r="C22" s="8">
        <v>661593080</v>
      </c>
      <c r="D22" s="8">
        <v>587690676</v>
      </c>
      <c r="E22" s="8">
        <v>36406468</v>
      </c>
      <c r="F22" s="8">
        <v>34605938</v>
      </c>
      <c r="G22" s="8">
        <v>2889998</v>
      </c>
      <c r="H22" s="8">
        <v>19503</v>
      </c>
      <c r="I22" s="8">
        <v>354048670</v>
      </c>
      <c r="J22" s="8">
        <v>312418690</v>
      </c>
      <c r="K22" s="8">
        <v>7405124</v>
      </c>
      <c r="L22" s="8">
        <v>32114425</v>
      </c>
      <c r="M22" s="8">
        <v>2110431</v>
      </c>
      <c r="N22" s="8">
        <f t="shared" si="0"/>
        <v>20570</v>
      </c>
      <c r="O22" s="8">
        <f t="shared" si="1"/>
        <v>1015641750</v>
      </c>
      <c r="P22" s="8">
        <f t="shared" si="2"/>
        <v>900109366</v>
      </c>
      <c r="Q22" s="8">
        <f t="shared" si="3"/>
        <v>43811592</v>
      </c>
      <c r="R22" s="8">
        <f t="shared" si="4"/>
        <v>66720363</v>
      </c>
      <c r="S22" s="8">
        <f t="shared" si="5"/>
        <v>5000429</v>
      </c>
      <c r="T22" s="7">
        <v>9</v>
      </c>
      <c r="U22" s="8">
        <v>3182320</v>
      </c>
      <c r="V22" s="8">
        <v>2864073</v>
      </c>
      <c r="W22" s="8">
        <v>169107</v>
      </c>
      <c r="X22" s="8">
        <v>149140</v>
      </c>
      <c r="Y22" s="8">
        <v>0</v>
      </c>
      <c r="Z22" s="8">
        <v>2148</v>
      </c>
      <c r="AA22" s="8">
        <v>34472280</v>
      </c>
      <c r="AB22" s="8">
        <v>30171348</v>
      </c>
      <c r="AC22" s="8">
        <v>0</v>
      </c>
      <c r="AD22" s="8">
        <v>4299432</v>
      </c>
      <c r="AE22" s="8">
        <v>1500</v>
      </c>
      <c r="AF22" s="8">
        <f t="shared" si="6"/>
        <v>2157</v>
      </c>
      <c r="AG22" s="8">
        <f t="shared" si="7"/>
        <v>37654600</v>
      </c>
      <c r="AH22" s="8">
        <f t="shared" si="8"/>
        <v>33035421</v>
      </c>
      <c r="AI22" s="8">
        <f t="shared" si="9"/>
        <v>169107</v>
      </c>
      <c r="AJ22" s="8">
        <f t="shared" si="10"/>
        <v>4448572</v>
      </c>
      <c r="AK22" s="8">
        <f t="shared" si="11"/>
        <v>1500</v>
      </c>
      <c r="AL22" s="7">
        <f t="shared" si="12"/>
        <v>22727</v>
      </c>
      <c r="AM22" s="8">
        <f t="shared" si="13"/>
        <v>1053296350</v>
      </c>
      <c r="AN22" s="8">
        <f t="shared" si="14"/>
        <v>933144787</v>
      </c>
      <c r="AO22" s="8">
        <f t="shared" si="15"/>
        <v>43980699</v>
      </c>
      <c r="AP22" s="8">
        <f t="shared" si="16"/>
        <v>71168935</v>
      </c>
      <c r="AQ22" s="8">
        <f t="shared" si="17"/>
        <v>5001929</v>
      </c>
      <c r="AR22" s="8">
        <v>15686</v>
      </c>
      <c r="AS22" s="8">
        <v>225869600</v>
      </c>
      <c r="AT22" s="8">
        <v>198377808</v>
      </c>
      <c r="AU22" s="8">
        <v>936942</v>
      </c>
      <c r="AV22" s="8">
        <v>25419806</v>
      </c>
      <c r="AW22" s="8">
        <v>1135044</v>
      </c>
      <c r="AX22" s="8">
        <f t="shared" si="18"/>
        <v>38413</v>
      </c>
      <c r="AY22" s="8">
        <f t="shared" si="19"/>
        <v>1279165950</v>
      </c>
      <c r="AZ22" s="8">
        <f t="shared" si="20"/>
        <v>1131522595</v>
      </c>
      <c r="BA22" s="8">
        <f t="shared" si="21"/>
        <v>44917641</v>
      </c>
      <c r="BB22" s="8">
        <f t="shared" si="22"/>
        <v>96588741</v>
      </c>
      <c r="BC22" s="8">
        <f t="shared" si="23"/>
        <v>6136973</v>
      </c>
      <c r="BD22" s="7">
        <v>1017</v>
      </c>
      <c r="BE22" s="8">
        <v>34578201</v>
      </c>
      <c r="BF22" s="8">
        <v>16112341</v>
      </c>
      <c r="BG22" s="8">
        <v>0</v>
      </c>
      <c r="BH22" s="8">
        <v>18138420</v>
      </c>
      <c r="BI22" s="8">
        <v>327440</v>
      </c>
      <c r="BJ22" s="8">
        <v>9</v>
      </c>
      <c r="BK22" s="8">
        <v>91064</v>
      </c>
      <c r="BL22" s="8">
        <v>64034</v>
      </c>
      <c r="BM22" s="8">
        <v>0</v>
      </c>
      <c r="BN22" s="8">
        <v>27030</v>
      </c>
      <c r="BO22" s="8">
        <v>0</v>
      </c>
      <c r="BP22" s="8">
        <f t="shared" si="24"/>
        <v>1026</v>
      </c>
      <c r="BQ22" s="8">
        <f t="shared" si="25"/>
        <v>34669265</v>
      </c>
      <c r="BR22" s="8">
        <f t="shared" si="26"/>
        <v>16176375</v>
      </c>
      <c r="BS22" s="8">
        <f t="shared" si="27"/>
        <v>0</v>
      </c>
      <c r="BT22" s="8">
        <f t="shared" si="28"/>
        <v>18165450</v>
      </c>
      <c r="BU22" s="8">
        <f t="shared" si="29"/>
        <v>327440</v>
      </c>
      <c r="BV22" s="7">
        <v>139</v>
      </c>
      <c r="BW22" s="8">
        <v>14691760</v>
      </c>
      <c r="BX22" s="8">
        <v>13086858</v>
      </c>
      <c r="BY22" s="8">
        <v>307749</v>
      </c>
      <c r="BZ22" s="8">
        <v>1081632</v>
      </c>
      <c r="CA22" s="8">
        <v>215521</v>
      </c>
      <c r="CB22" s="8">
        <f t="shared" si="30"/>
        <v>38552</v>
      </c>
      <c r="CC22" s="8">
        <f t="shared" si="31"/>
        <v>1328526975</v>
      </c>
      <c r="CD22" s="8">
        <f t="shared" si="32"/>
        <v>1160785828</v>
      </c>
      <c r="CE22" s="8">
        <f t="shared" si="33"/>
        <v>45225390</v>
      </c>
      <c r="CF22" s="8">
        <f t="shared" si="34"/>
        <v>115835823</v>
      </c>
      <c r="CG22" s="8">
        <f t="shared" si="35"/>
        <v>6679934</v>
      </c>
      <c r="CH22" s="17">
        <v>328</v>
      </c>
      <c r="CI22" s="8">
        <v>1882373</v>
      </c>
      <c r="CJ22" s="8">
        <v>1600357</v>
      </c>
      <c r="CK22" s="8">
        <v>0</v>
      </c>
      <c r="CL22" s="8">
        <v>282016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7">
        <f t="shared" si="50"/>
        <v>328</v>
      </c>
      <c r="DA22" s="8">
        <f t="shared" si="36"/>
        <v>1882373</v>
      </c>
      <c r="DB22" s="8">
        <f t="shared" si="37"/>
        <v>1600357</v>
      </c>
      <c r="DC22" s="8">
        <f t="shared" si="38"/>
        <v>0</v>
      </c>
      <c r="DD22" s="8">
        <f t="shared" si="39"/>
        <v>282016</v>
      </c>
      <c r="DE22" s="8">
        <f t="shared" si="40"/>
        <v>0</v>
      </c>
      <c r="DF22" s="8">
        <f t="shared" si="51"/>
        <v>38880</v>
      </c>
      <c r="DG22" s="8">
        <f t="shared" si="41"/>
        <v>1330409348</v>
      </c>
      <c r="DH22" s="8">
        <f t="shared" si="42"/>
        <v>1162386185</v>
      </c>
      <c r="DI22" s="8">
        <f t="shared" si="43"/>
        <v>45225390</v>
      </c>
      <c r="DJ22" s="8">
        <f t="shared" si="44"/>
        <v>116117839</v>
      </c>
      <c r="DK22" s="8">
        <f t="shared" si="45"/>
        <v>6679934</v>
      </c>
      <c r="DL22" s="8">
        <v>707</v>
      </c>
      <c r="DM22" s="8">
        <v>478</v>
      </c>
      <c r="DN22" s="8">
        <v>1185</v>
      </c>
      <c r="DO22" s="8">
        <v>228</v>
      </c>
      <c r="DP22" s="8">
        <v>55</v>
      </c>
      <c r="DR22" s="21">
        <f>'７割'!DR22+'９割'!DR22</f>
        <v>328</v>
      </c>
      <c r="DS22" s="21">
        <f>'７割'!DS22+'９割'!DS22</f>
        <v>1600357</v>
      </c>
      <c r="DT22" s="21">
        <f>'７割'!DT22+'９割'!DT22</f>
        <v>0</v>
      </c>
      <c r="DU22" s="21">
        <f>'７割'!DU22+'９割'!DU22</f>
        <v>0</v>
      </c>
      <c r="DV22" s="21">
        <f>'７割'!DV22+'９割'!DV22</f>
        <v>0</v>
      </c>
      <c r="DW22" s="21">
        <f>'７割'!DW22+'９割'!DW22</f>
        <v>0</v>
      </c>
      <c r="DX22" s="21">
        <f>'７割'!DX22+'９割'!DX22</f>
        <v>48</v>
      </c>
      <c r="DY22" s="21">
        <f>'７割'!DY22+'９割'!DY22</f>
        <v>1651417</v>
      </c>
      <c r="DZ22" s="21">
        <f>'７割'!DZ22+'９割'!DZ22</f>
        <v>1</v>
      </c>
      <c r="EA22" s="21">
        <f>'７割'!EA22+'９割'!EA22</f>
        <v>1179</v>
      </c>
      <c r="EB22" s="21">
        <f>'７割'!EB22+'９割'!EB22</f>
        <v>0</v>
      </c>
      <c r="EC22" s="21">
        <f>'７割'!EC22+'９割'!EC22</f>
        <v>0</v>
      </c>
      <c r="ED22" s="21">
        <f>'７割'!ED22+'９割'!ED22</f>
        <v>0</v>
      </c>
      <c r="EE22" s="21">
        <f>'７割'!EE22+'９割'!EE22</f>
        <v>0</v>
      </c>
      <c r="EF22" s="21">
        <f>'７割'!EF22+'９割'!EF22</f>
        <v>0</v>
      </c>
      <c r="EG22" s="21">
        <f>'７割'!EG22+'９割'!EG22</f>
        <v>0</v>
      </c>
      <c r="EH22" s="21">
        <f>IF(SUM(DR22,DT22,DV22,DX22,DZ22,EB22,ED22,EF22)='７割'!EH22+'９割'!EH22,SUM(DR22,DT22,DV22,DX22,DZ22,EB22,ED22,EF22),"数値エラー")</f>
        <v>377</v>
      </c>
      <c r="EI22" s="21">
        <f>IF(SUM(DS22,DU22,DW22,DY22,EA22,EC22,EE22,EG22)='７割'!EI22+'９割'!EI22,SUM(DS22,DU22,DW22,DY22,EA22,EC22,EE22,EG22),"数値エラー")</f>
        <v>3252953</v>
      </c>
      <c r="EK22" s="8">
        <f t="shared" si="52"/>
        <v>38929</v>
      </c>
      <c r="EL22" s="8">
        <f t="shared" si="53"/>
        <v>1331779928</v>
      </c>
      <c r="EN22" s="75">
        <f>ROUND(EL22/INDEX(被保険者数!O:O,MATCH(A22,被保険者数!A:A,0),1),0)</f>
        <v>925490</v>
      </c>
      <c r="EO22" s="1">
        <f t="shared" si="46"/>
        <v>30</v>
      </c>
      <c r="EP22" s="75">
        <f t="shared" si="47"/>
        <v>664775400</v>
      </c>
      <c r="EQ22" s="75">
        <f t="shared" si="48"/>
        <v>388520950</v>
      </c>
      <c r="ER22" s="75">
        <f t="shared" si="49"/>
        <v>278483578</v>
      </c>
      <c r="ES22" s="75">
        <f>ROUND(EP22/INDEX(被保険者数!O:O,MATCH(A22,被保険者数!A:A,0),1),0)</f>
        <v>461970</v>
      </c>
      <c r="ET22" s="75">
        <f t="shared" si="54"/>
        <v>38</v>
      </c>
      <c r="EU22" s="75">
        <f>ROUND(EQ22/INDEX(被保険者数!O:O,MATCH(A22,被保険者数!A:A,0),1),0)</f>
        <v>269994</v>
      </c>
      <c r="EV22" s="1">
        <f t="shared" si="55"/>
        <v>5</v>
      </c>
    </row>
    <row r="23" spans="1:152" s="6" customFormat="1" ht="15.95" customHeight="1" x14ac:dyDescent="0.15">
      <c r="A23" s="2" t="s">
        <v>44</v>
      </c>
      <c r="B23" s="7">
        <v>721</v>
      </c>
      <c r="C23" s="8">
        <v>472839930</v>
      </c>
      <c r="D23" s="8">
        <v>421986287</v>
      </c>
      <c r="E23" s="8">
        <v>27614830</v>
      </c>
      <c r="F23" s="8">
        <v>21121382</v>
      </c>
      <c r="G23" s="8">
        <v>2117431</v>
      </c>
      <c r="H23" s="8">
        <v>8388</v>
      </c>
      <c r="I23" s="8">
        <v>151283410</v>
      </c>
      <c r="J23" s="8">
        <v>134934345</v>
      </c>
      <c r="K23" s="8">
        <v>2470864</v>
      </c>
      <c r="L23" s="8">
        <v>13026890</v>
      </c>
      <c r="M23" s="8">
        <v>851311</v>
      </c>
      <c r="N23" s="8">
        <f t="shared" si="0"/>
        <v>9109</v>
      </c>
      <c r="O23" s="8">
        <f t="shared" si="1"/>
        <v>624123340</v>
      </c>
      <c r="P23" s="8">
        <f t="shared" si="2"/>
        <v>556920632</v>
      </c>
      <c r="Q23" s="8">
        <f t="shared" si="3"/>
        <v>30085694</v>
      </c>
      <c r="R23" s="8">
        <f t="shared" si="4"/>
        <v>34148272</v>
      </c>
      <c r="S23" s="8">
        <f t="shared" si="5"/>
        <v>2968742</v>
      </c>
      <c r="T23" s="7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744</v>
      </c>
      <c r="AA23" s="8">
        <v>13680730</v>
      </c>
      <c r="AB23" s="8">
        <v>12114727</v>
      </c>
      <c r="AC23" s="8">
        <v>21820</v>
      </c>
      <c r="AD23" s="8">
        <v>1543233</v>
      </c>
      <c r="AE23" s="8">
        <v>950</v>
      </c>
      <c r="AF23" s="8">
        <f t="shared" si="6"/>
        <v>744</v>
      </c>
      <c r="AG23" s="8">
        <f t="shared" si="7"/>
        <v>13680730</v>
      </c>
      <c r="AH23" s="8">
        <f t="shared" si="8"/>
        <v>12114727</v>
      </c>
      <c r="AI23" s="8">
        <f t="shared" si="9"/>
        <v>21820</v>
      </c>
      <c r="AJ23" s="8">
        <f t="shared" si="10"/>
        <v>1543233</v>
      </c>
      <c r="AK23" s="8">
        <f t="shared" si="11"/>
        <v>950</v>
      </c>
      <c r="AL23" s="7">
        <f t="shared" si="12"/>
        <v>9853</v>
      </c>
      <c r="AM23" s="8">
        <f t="shared" si="13"/>
        <v>637804070</v>
      </c>
      <c r="AN23" s="8">
        <f t="shared" si="14"/>
        <v>569035359</v>
      </c>
      <c r="AO23" s="8">
        <f t="shared" si="15"/>
        <v>30107514</v>
      </c>
      <c r="AP23" s="8">
        <f t="shared" si="16"/>
        <v>35691505</v>
      </c>
      <c r="AQ23" s="8">
        <f t="shared" si="17"/>
        <v>2969692</v>
      </c>
      <c r="AR23" s="8">
        <v>6910</v>
      </c>
      <c r="AS23" s="8">
        <v>124089920</v>
      </c>
      <c r="AT23" s="8">
        <v>110365332</v>
      </c>
      <c r="AU23" s="8">
        <v>677542</v>
      </c>
      <c r="AV23" s="8">
        <v>12817937</v>
      </c>
      <c r="AW23" s="8">
        <v>229109</v>
      </c>
      <c r="AX23" s="8">
        <f t="shared" si="18"/>
        <v>16763</v>
      </c>
      <c r="AY23" s="8">
        <f t="shared" si="19"/>
        <v>761893990</v>
      </c>
      <c r="AZ23" s="8">
        <f t="shared" si="20"/>
        <v>679400691</v>
      </c>
      <c r="BA23" s="8">
        <f t="shared" si="21"/>
        <v>30785056</v>
      </c>
      <c r="BB23" s="8">
        <f t="shared" si="22"/>
        <v>48509442</v>
      </c>
      <c r="BC23" s="8">
        <f t="shared" si="23"/>
        <v>3198801</v>
      </c>
      <c r="BD23" s="7">
        <v>716</v>
      </c>
      <c r="BE23" s="8">
        <v>27518014</v>
      </c>
      <c r="BF23" s="8">
        <v>14343014</v>
      </c>
      <c r="BG23" s="8">
        <v>0</v>
      </c>
      <c r="BH23" s="8">
        <v>13085300</v>
      </c>
      <c r="BI23" s="8">
        <v>89700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f t="shared" si="24"/>
        <v>716</v>
      </c>
      <c r="BQ23" s="8">
        <f t="shared" si="25"/>
        <v>27518014</v>
      </c>
      <c r="BR23" s="8">
        <f t="shared" si="26"/>
        <v>14343014</v>
      </c>
      <c r="BS23" s="8">
        <f t="shared" si="27"/>
        <v>0</v>
      </c>
      <c r="BT23" s="8">
        <f t="shared" si="28"/>
        <v>13085300</v>
      </c>
      <c r="BU23" s="8">
        <f t="shared" si="29"/>
        <v>89700</v>
      </c>
      <c r="BV23" s="7">
        <v>30</v>
      </c>
      <c r="BW23" s="8">
        <v>5670000</v>
      </c>
      <c r="BX23" s="8">
        <v>5103000</v>
      </c>
      <c r="BY23" s="8">
        <v>408853</v>
      </c>
      <c r="BZ23" s="8">
        <v>155744</v>
      </c>
      <c r="CA23" s="8">
        <v>2403</v>
      </c>
      <c r="CB23" s="8">
        <f t="shared" si="30"/>
        <v>16793</v>
      </c>
      <c r="CC23" s="8">
        <f t="shared" si="31"/>
        <v>795082004</v>
      </c>
      <c r="CD23" s="8">
        <f t="shared" si="32"/>
        <v>698846705</v>
      </c>
      <c r="CE23" s="8">
        <f t="shared" si="33"/>
        <v>31193909</v>
      </c>
      <c r="CF23" s="8">
        <f t="shared" si="34"/>
        <v>61750486</v>
      </c>
      <c r="CG23" s="8">
        <f t="shared" si="35"/>
        <v>3290904</v>
      </c>
      <c r="CH23" s="17">
        <v>5</v>
      </c>
      <c r="CI23" s="8">
        <v>14060</v>
      </c>
      <c r="CJ23" s="8">
        <v>12654</v>
      </c>
      <c r="CK23" s="8">
        <v>0</v>
      </c>
      <c r="CL23" s="8">
        <v>1406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7">
        <f t="shared" si="50"/>
        <v>5</v>
      </c>
      <c r="DA23" s="8">
        <f t="shared" si="36"/>
        <v>14060</v>
      </c>
      <c r="DB23" s="8">
        <f t="shared" si="37"/>
        <v>12654</v>
      </c>
      <c r="DC23" s="8">
        <f t="shared" si="38"/>
        <v>0</v>
      </c>
      <c r="DD23" s="8">
        <f t="shared" si="39"/>
        <v>1406</v>
      </c>
      <c r="DE23" s="8">
        <f t="shared" si="40"/>
        <v>0</v>
      </c>
      <c r="DF23" s="8">
        <f t="shared" si="51"/>
        <v>16798</v>
      </c>
      <c r="DG23" s="8">
        <f t="shared" si="41"/>
        <v>795096064</v>
      </c>
      <c r="DH23" s="8">
        <f t="shared" si="42"/>
        <v>698859359</v>
      </c>
      <c r="DI23" s="8">
        <f t="shared" si="43"/>
        <v>31193909</v>
      </c>
      <c r="DJ23" s="8">
        <f t="shared" si="44"/>
        <v>61751892</v>
      </c>
      <c r="DK23" s="8">
        <f t="shared" si="45"/>
        <v>3290904</v>
      </c>
      <c r="DL23" s="8">
        <v>484</v>
      </c>
      <c r="DM23" s="8">
        <v>233</v>
      </c>
      <c r="DN23" s="8">
        <v>717</v>
      </c>
      <c r="DO23" s="8">
        <v>59</v>
      </c>
      <c r="DP23" s="8">
        <v>38</v>
      </c>
      <c r="DR23" s="21">
        <f>'７割'!DR23+'９割'!DR23</f>
        <v>5</v>
      </c>
      <c r="DS23" s="21">
        <f>'７割'!DS23+'９割'!DS23</f>
        <v>12654</v>
      </c>
      <c r="DT23" s="21">
        <f>'７割'!DT23+'９割'!DT23</f>
        <v>8</v>
      </c>
      <c r="DU23" s="21">
        <f>'７割'!DU23+'９割'!DU23</f>
        <v>52624</v>
      </c>
      <c r="DV23" s="21">
        <f>'７割'!DV23+'９割'!DV23</f>
        <v>3</v>
      </c>
      <c r="DW23" s="21">
        <f>'７割'!DW23+'９割'!DW23</f>
        <v>34560</v>
      </c>
      <c r="DX23" s="21">
        <f>'７割'!DX23+'９割'!DX23</f>
        <v>16</v>
      </c>
      <c r="DY23" s="21">
        <f>'７割'!DY23+'９割'!DY23</f>
        <v>499914</v>
      </c>
      <c r="DZ23" s="21">
        <f>'７割'!DZ23+'９割'!DZ23</f>
        <v>2</v>
      </c>
      <c r="EA23" s="21">
        <f>'７割'!EA23+'９割'!EA23</f>
        <v>12906</v>
      </c>
      <c r="EB23" s="21">
        <f>'７割'!EB23+'９割'!EB23</f>
        <v>0</v>
      </c>
      <c r="EC23" s="21">
        <f>'７割'!EC23+'９割'!EC23</f>
        <v>0</v>
      </c>
      <c r="ED23" s="21">
        <f>'７割'!ED23+'９割'!ED23</f>
        <v>0</v>
      </c>
      <c r="EE23" s="21">
        <f>'７割'!EE23+'９割'!EE23</f>
        <v>0</v>
      </c>
      <c r="EF23" s="21">
        <f>'７割'!EF23+'９割'!EF23</f>
        <v>0</v>
      </c>
      <c r="EG23" s="21">
        <f>'７割'!EG23+'９割'!EG23</f>
        <v>0</v>
      </c>
      <c r="EH23" s="21">
        <f>IF(SUM(DR23,DT23,DV23,DX23,DZ23,EB23,ED23,EF23)='７割'!EH23+'９割'!EH23,SUM(DR23,DT23,DV23,DX23,DZ23,EB23,ED23,EF23),"数値エラー")</f>
        <v>34</v>
      </c>
      <c r="EI23" s="21">
        <f>IF(SUM(DS23,DU23,DW23,DY23,EA23,EC23,EE23,EG23)='７割'!EI23+'９割'!EI23,SUM(DS23,DU23,DW23,DY23,EA23,EC23,EE23,EG23),"数値エラー")</f>
        <v>612658</v>
      </c>
      <c r="EK23" s="8">
        <f t="shared" si="52"/>
        <v>16827</v>
      </c>
      <c r="EL23" s="8">
        <f t="shared" si="53"/>
        <v>795694662</v>
      </c>
      <c r="EN23" s="75">
        <f>ROUND(EL23/INDEX(被保険者数!O:O,MATCH(A23,被保険者数!A:A,0),1),0)</f>
        <v>1081107</v>
      </c>
      <c r="EO23" s="1">
        <f t="shared" si="46"/>
        <v>5</v>
      </c>
      <c r="EP23" s="75">
        <f t="shared" si="47"/>
        <v>472839930</v>
      </c>
      <c r="EQ23" s="75">
        <f t="shared" si="48"/>
        <v>164964140</v>
      </c>
      <c r="ER23" s="75">
        <f t="shared" si="49"/>
        <v>157890592</v>
      </c>
      <c r="ES23" s="75">
        <f>ROUND(EP23/INDEX(被保険者数!O:O,MATCH(A23,被保険者数!A:A,0),1),0)</f>
        <v>642446</v>
      </c>
      <c r="ET23" s="75">
        <f t="shared" si="54"/>
        <v>7</v>
      </c>
      <c r="EU23" s="75">
        <f>ROUND(EQ23/INDEX(被保険者数!O:O,MATCH(A23,被保険者数!A:A,0),1),0)</f>
        <v>224136</v>
      </c>
      <c r="EV23" s="1">
        <f t="shared" si="55"/>
        <v>30</v>
      </c>
    </row>
    <row r="24" spans="1:152" s="6" customFormat="1" ht="15.95" customHeight="1" x14ac:dyDescent="0.15">
      <c r="A24" s="2" t="s">
        <v>61</v>
      </c>
      <c r="B24" s="7">
        <v>3415</v>
      </c>
      <c r="C24" s="8">
        <v>2064596760</v>
      </c>
      <c r="D24" s="8">
        <v>1817885774</v>
      </c>
      <c r="E24" s="8">
        <v>122509245</v>
      </c>
      <c r="F24" s="8">
        <v>113613407</v>
      </c>
      <c r="G24" s="8">
        <v>10586984</v>
      </c>
      <c r="H24" s="8">
        <v>48788</v>
      </c>
      <c r="I24" s="8">
        <v>902922190</v>
      </c>
      <c r="J24" s="8">
        <v>790662822</v>
      </c>
      <c r="K24" s="8">
        <v>27791284</v>
      </c>
      <c r="L24" s="8">
        <v>80001911</v>
      </c>
      <c r="M24" s="8">
        <v>4466173</v>
      </c>
      <c r="N24" s="8">
        <f t="shared" si="0"/>
        <v>52203</v>
      </c>
      <c r="O24" s="8">
        <f t="shared" si="1"/>
        <v>2967518950</v>
      </c>
      <c r="P24" s="8">
        <f t="shared" si="2"/>
        <v>2608548596</v>
      </c>
      <c r="Q24" s="8">
        <f t="shared" si="3"/>
        <v>150300529</v>
      </c>
      <c r="R24" s="8">
        <f t="shared" si="4"/>
        <v>193615318</v>
      </c>
      <c r="S24" s="8">
        <f t="shared" si="5"/>
        <v>15053157</v>
      </c>
      <c r="T24" s="7">
        <v>2</v>
      </c>
      <c r="U24" s="8">
        <v>393120</v>
      </c>
      <c r="V24" s="8">
        <v>353810</v>
      </c>
      <c r="W24" s="8">
        <v>0</v>
      </c>
      <c r="X24" s="8">
        <v>37810</v>
      </c>
      <c r="Y24" s="8">
        <v>1500</v>
      </c>
      <c r="Z24" s="8">
        <v>6611</v>
      </c>
      <c r="AA24" s="8">
        <v>91919100</v>
      </c>
      <c r="AB24" s="8">
        <v>80367682</v>
      </c>
      <c r="AC24" s="8">
        <v>47292</v>
      </c>
      <c r="AD24" s="8">
        <v>11501648</v>
      </c>
      <c r="AE24" s="8">
        <v>2478</v>
      </c>
      <c r="AF24" s="8">
        <f t="shared" si="6"/>
        <v>6613</v>
      </c>
      <c r="AG24" s="8">
        <f t="shared" si="7"/>
        <v>92312220</v>
      </c>
      <c r="AH24" s="8">
        <f t="shared" si="8"/>
        <v>80721492</v>
      </c>
      <c r="AI24" s="8">
        <f t="shared" si="9"/>
        <v>47292</v>
      </c>
      <c r="AJ24" s="8">
        <f t="shared" si="10"/>
        <v>11539458</v>
      </c>
      <c r="AK24" s="8">
        <f t="shared" si="11"/>
        <v>3978</v>
      </c>
      <c r="AL24" s="7">
        <f t="shared" si="12"/>
        <v>58816</v>
      </c>
      <c r="AM24" s="8">
        <f t="shared" si="13"/>
        <v>3059831170</v>
      </c>
      <c r="AN24" s="8">
        <f t="shared" si="14"/>
        <v>2689270088</v>
      </c>
      <c r="AO24" s="8">
        <f t="shared" si="15"/>
        <v>150347821</v>
      </c>
      <c r="AP24" s="8">
        <f t="shared" si="16"/>
        <v>205154776</v>
      </c>
      <c r="AQ24" s="8">
        <f t="shared" si="17"/>
        <v>15057135</v>
      </c>
      <c r="AR24" s="8">
        <v>36193</v>
      </c>
      <c r="AS24" s="8">
        <v>485393500</v>
      </c>
      <c r="AT24" s="8">
        <v>426137154</v>
      </c>
      <c r="AU24" s="8">
        <v>3728163</v>
      </c>
      <c r="AV24" s="8">
        <v>53850796</v>
      </c>
      <c r="AW24" s="8">
        <v>1677387</v>
      </c>
      <c r="AX24" s="8">
        <f t="shared" si="18"/>
        <v>95009</v>
      </c>
      <c r="AY24" s="8">
        <f t="shared" si="19"/>
        <v>3545224670</v>
      </c>
      <c r="AZ24" s="8">
        <f t="shared" si="20"/>
        <v>3115407242</v>
      </c>
      <c r="BA24" s="8">
        <f t="shared" si="21"/>
        <v>154075984</v>
      </c>
      <c r="BB24" s="8">
        <f t="shared" si="22"/>
        <v>259005572</v>
      </c>
      <c r="BC24" s="8">
        <f t="shared" si="23"/>
        <v>16734522</v>
      </c>
      <c r="BD24" s="7">
        <v>3295</v>
      </c>
      <c r="BE24" s="8">
        <v>117966512</v>
      </c>
      <c r="BF24" s="8">
        <v>57302142</v>
      </c>
      <c r="BG24" s="8">
        <v>0</v>
      </c>
      <c r="BH24" s="8">
        <v>59801220</v>
      </c>
      <c r="BI24" s="8">
        <v>863150</v>
      </c>
      <c r="BJ24" s="8">
        <v>2</v>
      </c>
      <c r="BK24" s="8">
        <v>11870</v>
      </c>
      <c r="BL24" s="8">
        <v>3590</v>
      </c>
      <c r="BM24" s="8">
        <v>0</v>
      </c>
      <c r="BN24" s="8">
        <v>8280</v>
      </c>
      <c r="BO24" s="8">
        <v>0</v>
      </c>
      <c r="BP24" s="8">
        <f t="shared" si="24"/>
        <v>3297</v>
      </c>
      <c r="BQ24" s="8">
        <f t="shared" si="25"/>
        <v>117978382</v>
      </c>
      <c r="BR24" s="8">
        <f t="shared" si="26"/>
        <v>57305732</v>
      </c>
      <c r="BS24" s="8">
        <f t="shared" si="27"/>
        <v>0</v>
      </c>
      <c r="BT24" s="8">
        <f t="shared" si="28"/>
        <v>59809500</v>
      </c>
      <c r="BU24" s="8">
        <f t="shared" si="29"/>
        <v>863150</v>
      </c>
      <c r="BV24" s="7">
        <v>220</v>
      </c>
      <c r="BW24" s="8">
        <v>21643870</v>
      </c>
      <c r="BX24" s="8">
        <v>19315595</v>
      </c>
      <c r="BY24" s="8">
        <v>436706</v>
      </c>
      <c r="BZ24" s="8">
        <v>1745421</v>
      </c>
      <c r="CA24" s="8">
        <v>146148</v>
      </c>
      <c r="CB24" s="8">
        <f t="shared" si="30"/>
        <v>95229</v>
      </c>
      <c r="CC24" s="8">
        <f t="shared" si="31"/>
        <v>3684846922</v>
      </c>
      <c r="CD24" s="8">
        <f t="shared" si="32"/>
        <v>3192028569</v>
      </c>
      <c r="CE24" s="8">
        <f t="shared" si="33"/>
        <v>154512690</v>
      </c>
      <c r="CF24" s="8">
        <f t="shared" si="34"/>
        <v>320560493</v>
      </c>
      <c r="CG24" s="8">
        <f t="shared" si="35"/>
        <v>17743820</v>
      </c>
      <c r="CH24" s="17">
        <v>478</v>
      </c>
      <c r="CI24" s="8">
        <v>3902277</v>
      </c>
      <c r="CJ24" s="8">
        <v>3388096</v>
      </c>
      <c r="CK24" s="8">
        <v>0</v>
      </c>
      <c r="CL24" s="8">
        <v>514181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7">
        <f t="shared" si="50"/>
        <v>478</v>
      </c>
      <c r="DA24" s="8">
        <f t="shared" si="36"/>
        <v>3902277</v>
      </c>
      <c r="DB24" s="8">
        <f t="shared" si="37"/>
        <v>3388096</v>
      </c>
      <c r="DC24" s="8">
        <f t="shared" si="38"/>
        <v>0</v>
      </c>
      <c r="DD24" s="8">
        <f t="shared" si="39"/>
        <v>514181</v>
      </c>
      <c r="DE24" s="8">
        <f t="shared" si="40"/>
        <v>0</v>
      </c>
      <c r="DF24" s="8">
        <f t="shared" si="51"/>
        <v>95707</v>
      </c>
      <c r="DG24" s="8">
        <f t="shared" si="41"/>
        <v>3688749199</v>
      </c>
      <c r="DH24" s="8">
        <f t="shared" si="42"/>
        <v>3195416665</v>
      </c>
      <c r="DI24" s="8">
        <f t="shared" si="43"/>
        <v>154512690</v>
      </c>
      <c r="DJ24" s="8">
        <f t="shared" si="44"/>
        <v>321074674</v>
      </c>
      <c r="DK24" s="8">
        <f t="shared" si="45"/>
        <v>17743820</v>
      </c>
      <c r="DL24" s="8">
        <v>2172</v>
      </c>
      <c r="DM24" s="8">
        <v>1263</v>
      </c>
      <c r="DN24" s="8">
        <v>3435</v>
      </c>
      <c r="DO24" s="8">
        <v>754</v>
      </c>
      <c r="DP24" s="8">
        <v>132</v>
      </c>
      <c r="DR24" s="21">
        <f>'７割'!DR24+'９割'!DR24</f>
        <v>478</v>
      </c>
      <c r="DS24" s="21">
        <f>'７割'!DS24+'９割'!DS24</f>
        <v>3388096</v>
      </c>
      <c r="DT24" s="21">
        <f>'７割'!DT24+'９割'!DT24</f>
        <v>88</v>
      </c>
      <c r="DU24" s="21">
        <f>'７割'!DU24+'９割'!DU24</f>
        <v>1699569</v>
      </c>
      <c r="DV24" s="21">
        <f>'７割'!DV24+'９割'!DV24</f>
        <v>188</v>
      </c>
      <c r="DW24" s="21">
        <f>'７割'!DW24+'９割'!DW24</f>
        <v>4577069</v>
      </c>
      <c r="DX24" s="21">
        <f>'７割'!DX24+'９割'!DX24</f>
        <v>136</v>
      </c>
      <c r="DY24" s="21">
        <f>'７割'!DY24+'９割'!DY24</f>
        <v>4672379</v>
      </c>
      <c r="DZ24" s="21">
        <f>'７割'!DZ24+'９割'!DZ24</f>
        <v>0</v>
      </c>
      <c r="EA24" s="21">
        <f>'７割'!EA24+'９割'!EA24</f>
        <v>0</v>
      </c>
      <c r="EB24" s="21">
        <f>'７割'!EB24+'９割'!EB24</f>
        <v>0</v>
      </c>
      <c r="EC24" s="21">
        <f>'７割'!EC24+'９割'!EC24</f>
        <v>0</v>
      </c>
      <c r="ED24" s="21">
        <f>'７割'!ED24+'９割'!ED24</f>
        <v>74</v>
      </c>
      <c r="EE24" s="21">
        <f>'７割'!EE24+'９割'!EE24</f>
        <v>160618</v>
      </c>
      <c r="EF24" s="21">
        <f>'７割'!EF24+'９割'!EF24</f>
        <v>0</v>
      </c>
      <c r="EG24" s="21">
        <f>'７割'!EG24+'９割'!EG24</f>
        <v>0</v>
      </c>
      <c r="EH24" s="21">
        <f>IF(SUM(DR24,DT24,DV24,DX24,DZ24,EB24,ED24,EF24)='７割'!EH24+'９割'!EH24,SUM(DR24,DT24,DV24,DX24,DZ24,EB24,ED24,EF24),"数値エラー")</f>
        <v>964</v>
      </c>
      <c r="EI24" s="21">
        <f>IF(SUM(DS24,DU24,DW24,DY24,EA24,EC24,EE24,EG24)='７割'!EI24+'９割'!EI24,SUM(DS24,DU24,DW24,DY24,EA24,EC24,EE24,EG24),"数値エラー")</f>
        <v>14497731</v>
      </c>
      <c r="EK24" s="8">
        <f t="shared" si="52"/>
        <v>96193</v>
      </c>
      <c r="EL24" s="8">
        <f t="shared" si="53"/>
        <v>3699344653</v>
      </c>
      <c r="EN24" s="75">
        <f>ROUND(EL24/INDEX(被保険者数!O:O,MATCH(A24,被保険者数!A:A,0),1),0)</f>
        <v>894426</v>
      </c>
      <c r="EO24" s="1">
        <f t="shared" si="46"/>
        <v>32</v>
      </c>
      <c r="EP24" s="75">
        <f t="shared" si="47"/>
        <v>2064989880</v>
      </c>
      <c r="EQ24" s="75">
        <f t="shared" si="48"/>
        <v>994841290</v>
      </c>
      <c r="ER24" s="75">
        <f t="shared" si="49"/>
        <v>639513483</v>
      </c>
      <c r="ES24" s="75">
        <f>ROUND(EP24/INDEX(被保険者数!O:O,MATCH(A24,被保険者数!A:A,0),1),0)</f>
        <v>499272</v>
      </c>
      <c r="ET24" s="75">
        <f t="shared" si="54"/>
        <v>34</v>
      </c>
      <c r="EU24" s="75">
        <f>ROUND(EQ24/INDEX(被保険者数!O:O,MATCH(A24,被保険者数!A:A,0),1),0)</f>
        <v>240532</v>
      </c>
      <c r="EV24" s="1">
        <f t="shared" si="55"/>
        <v>21</v>
      </c>
    </row>
    <row r="25" spans="1:152" s="6" customFormat="1" ht="15.95" customHeight="1" x14ac:dyDescent="0.15">
      <c r="A25" s="2" t="s">
        <v>45</v>
      </c>
      <c r="B25" s="7">
        <v>1333</v>
      </c>
      <c r="C25" s="8">
        <v>782030780</v>
      </c>
      <c r="D25" s="8">
        <v>674172468</v>
      </c>
      <c r="E25" s="8">
        <v>46918234</v>
      </c>
      <c r="F25" s="8">
        <v>53472541</v>
      </c>
      <c r="G25" s="8">
        <v>7467537</v>
      </c>
      <c r="H25" s="8">
        <v>18578</v>
      </c>
      <c r="I25" s="8">
        <v>321796650</v>
      </c>
      <c r="J25" s="8">
        <v>273653876</v>
      </c>
      <c r="K25" s="8">
        <v>10395058</v>
      </c>
      <c r="L25" s="8">
        <v>35846489</v>
      </c>
      <c r="M25" s="8">
        <v>1901227</v>
      </c>
      <c r="N25" s="8">
        <f t="shared" si="0"/>
        <v>19911</v>
      </c>
      <c r="O25" s="8">
        <f t="shared" si="1"/>
        <v>1103827430</v>
      </c>
      <c r="P25" s="8">
        <f t="shared" si="2"/>
        <v>947826344</v>
      </c>
      <c r="Q25" s="8">
        <f t="shared" si="3"/>
        <v>57313292</v>
      </c>
      <c r="R25" s="8">
        <f t="shared" si="4"/>
        <v>89319030</v>
      </c>
      <c r="S25" s="8">
        <f t="shared" si="5"/>
        <v>9368764</v>
      </c>
      <c r="T25" s="7">
        <v>2</v>
      </c>
      <c r="U25" s="8">
        <v>348010</v>
      </c>
      <c r="V25" s="8">
        <v>313210</v>
      </c>
      <c r="W25" s="8">
        <v>0</v>
      </c>
      <c r="X25" s="8">
        <v>34800</v>
      </c>
      <c r="Y25" s="8">
        <v>0</v>
      </c>
      <c r="Z25" s="8">
        <v>2095</v>
      </c>
      <c r="AA25" s="8">
        <v>27807700</v>
      </c>
      <c r="AB25" s="8">
        <v>23764112</v>
      </c>
      <c r="AC25" s="8">
        <v>16983</v>
      </c>
      <c r="AD25" s="8">
        <v>4026605</v>
      </c>
      <c r="AE25" s="8">
        <v>0</v>
      </c>
      <c r="AF25" s="8">
        <f t="shared" si="6"/>
        <v>2097</v>
      </c>
      <c r="AG25" s="8">
        <f t="shared" si="7"/>
        <v>28155710</v>
      </c>
      <c r="AH25" s="8">
        <f t="shared" si="8"/>
        <v>24077322</v>
      </c>
      <c r="AI25" s="8">
        <f t="shared" si="9"/>
        <v>16983</v>
      </c>
      <c r="AJ25" s="8">
        <f t="shared" si="10"/>
        <v>4061405</v>
      </c>
      <c r="AK25" s="8">
        <f t="shared" si="11"/>
        <v>0</v>
      </c>
      <c r="AL25" s="7">
        <f t="shared" si="12"/>
        <v>22008</v>
      </c>
      <c r="AM25" s="8">
        <f t="shared" si="13"/>
        <v>1131983140</v>
      </c>
      <c r="AN25" s="8">
        <f t="shared" si="14"/>
        <v>971903666</v>
      </c>
      <c r="AO25" s="8">
        <f t="shared" si="15"/>
        <v>57330275</v>
      </c>
      <c r="AP25" s="8">
        <f t="shared" si="16"/>
        <v>93380435</v>
      </c>
      <c r="AQ25" s="8">
        <f t="shared" si="17"/>
        <v>9368764</v>
      </c>
      <c r="AR25" s="8">
        <v>14821</v>
      </c>
      <c r="AS25" s="8">
        <v>203375880</v>
      </c>
      <c r="AT25" s="8">
        <v>173923936</v>
      </c>
      <c r="AU25" s="8">
        <v>1068734</v>
      </c>
      <c r="AV25" s="8">
        <v>27504171</v>
      </c>
      <c r="AW25" s="8">
        <v>879039</v>
      </c>
      <c r="AX25" s="8">
        <f t="shared" si="18"/>
        <v>36829</v>
      </c>
      <c r="AY25" s="8">
        <f t="shared" si="19"/>
        <v>1335359020</v>
      </c>
      <c r="AZ25" s="8">
        <f t="shared" si="20"/>
        <v>1145827602</v>
      </c>
      <c r="BA25" s="8">
        <f t="shared" si="21"/>
        <v>58399009</v>
      </c>
      <c r="BB25" s="8">
        <f t="shared" si="22"/>
        <v>120884606</v>
      </c>
      <c r="BC25" s="8">
        <f t="shared" si="23"/>
        <v>10247803</v>
      </c>
      <c r="BD25" s="7">
        <v>1282</v>
      </c>
      <c r="BE25" s="8">
        <v>46994006</v>
      </c>
      <c r="BF25" s="8">
        <v>22924386</v>
      </c>
      <c r="BG25" s="8">
        <v>0</v>
      </c>
      <c r="BH25" s="8">
        <v>23907540</v>
      </c>
      <c r="BI25" s="8">
        <v>162080</v>
      </c>
      <c r="BJ25" s="8">
        <v>2</v>
      </c>
      <c r="BK25" s="8">
        <v>11122</v>
      </c>
      <c r="BL25" s="8">
        <v>6282</v>
      </c>
      <c r="BM25" s="8">
        <v>0</v>
      </c>
      <c r="BN25" s="8">
        <v>4840</v>
      </c>
      <c r="BO25" s="8">
        <v>0</v>
      </c>
      <c r="BP25" s="8">
        <f t="shared" si="24"/>
        <v>1284</v>
      </c>
      <c r="BQ25" s="8">
        <f t="shared" si="25"/>
        <v>47005128</v>
      </c>
      <c r="BR25" s="8">
        <f t="shared" si="26"/>
        <v>22930668</v>
      </c>
      <c r="BS25" s="8">
        <f t="shared" si="27"/>
        <v>0</v>
      </c>
      <c r="BT25" s="8">
        <f t="shared" si="28"/>
        <v>23912380</v>
      </c>
      <c r="BU25" s="8">
        <f t="shared" si="29"/>
        <v>162080</v>
      </c>
      <c r="BV25" s="7">
        <v>96</v>
      </c>
      <c r="BW25" s="8">
        <v>10256210</v>
      </c>
      <c r="BX25" s="8">
        <v>8942939</v>
      </c>
      <c r="BY25" s="8">
        <v>159962</v>
      </c>
      <c r="BZ25" s="8">
        <v>986677</v>
      </c>
      <c r="CA25" s="8">
        <v>166632</v>
      </c>
      <c r="CB25" s="8">
        <f t="shared" si="30"/>
        <v>36925</v>
      </c>
      <c r="CC25" s="8">
        <f t="shared" si="31"/>
        <v>1392620358</v>
      </c>
      <c r="CD25" s="8">
        <f t="shared" si="32"/>
        <v>1177701209</v>
      </c>
      <c r="CE25" s="8">
        <f t="shared" si="33"/>
        <v>58558971</v>
      </c>
      <c r="CF25" s="8">
        <f t="shared" si="34"/>
        <v>145783663</v>
      </c>
      <c r="CG25" s="8">
        <f t="shared" si="35"/>
        <v>10576515</v>
      </c>
      <c r="CH25" s="17">
        <v>201</v>
      </c>
      <c r="CI25" s="8">
        <v>1201751</v>
      </c>
      <c r="CJ25" s="8">
        <v>1025927</v>
      </c>
      <c r="CK25" s="8">
        <v>0</v>
      </c>
      <c r="CL25" s="8">
        <v>175824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7">
        <f t="shared" si="50"/>
        <v>201</v>
      </c>
      <c r="DA25" s="8">
        <f t="shared" si="36"/>
        <v>1201751</v>
      </c>
      <c r="DB25" s="8">
        <f t="shared" si="37"/>
        <v>1025927</v>
      </c>
      <c r="DC25" s="8">
        <f t="shared" si="38"/>
        <v>0</v>
      </c>
      <c r="DD25" s="8">
        <f t="shared" si="39"/>
        <v>175824</v>
      </c>
      <c r="DE25" s="8">
        <f t="shared" si="40"/>
        <v>0</v>
      </c>
      <c r="DF25" s="8">
        <f t="shared" si="51"/>
        <v>37126</v>
      </c>
      <c r="DG25" s="8">
        <f t="shared" si="41"/>
        <v>1393822109</v>
      </c>
      <c r="DH25" s="8">
        <f t="shared" si="42"/>
        <v>1178727136</v>
      </c>
      <c r="DI25" s="8">
        <f t="shared" si="43"/>
        <v>58558971</v>
      </c>
      <c r="DJ25" s="8">
        <f t="shared" si="44"/>
        <v>145959487</v>
      </c>
      <c r="DK25" s="8">
        <f t="shared" si="45"/>
        <v>10576515</v>
      </c>
      <c r="DL25" s="8">
        <v>810</v>
      </c>
      <c r="DM25" s="8">
        <v>485</v>
      </c>
      <c r="DN25" s="8">
        <v>1295</v>
      </c>
      <c r="DO25" s="8">
        <v>274</v>
      </c>
      <c r="DP25" s="8">
        <v>43</v>
      </c>
      <c r="DR25" s="21">
        <f>'７割'!DR25+'９割'!DR25</f>
        <v>201</v>
      </c>
      <c r="DS25" s="21">
        <f>'７割'!DS25+'９割'!DS25</f>
        <v>1025927</v>
      </c>
      <c r="DT25" s="21">
        <f>'７割'!DT25+'９割'!DT25</f>
        <v>59</v>
      </c>
      <c r="DU25" s="21">
        <f>'７割'!DU25+'９割'!DU25</f>
        <v>839578</v>
      </c>
      <c r="DV25" s="21">
        <f>'７割'!DV25+'９割'!DV25</f>
        <v>75</v>
      </c>
      <c r="DW25" s="21">
        <f>'７割'!DW25+'９割'!DW25</f>
        <v>1725950</v>
      </c>
      <c r="DX25" s="21">
        <f>'７割'!DX25+'９割'!DX25</f>
        <v>70</v>
      </c>
      <c r="DY25" s="21">
        <f>'７割'!DY25+'９割'!DY25</f>
        <v>2124916</v>
      </c>
      <c r="DZ25" s="21">
        <f>'７割'!DZ25+'９割'!DZ25</f>
        <v>0</v>
      </c>
      <c r="EA25" s="21">
        <f>'７割'!EA25+'９割'!EA25</f>
        <v>0</v>
      </c>
      <c r="EB25" s="21">
        <f>'７割'!EB25+'９割'!EB25</f>
        <v>0</v>
      </c>
      <c r="EC25" s="21">
        <f>'７割'!EC25+'９割'!EC25</f>
        <v>0</v>
      </c>
      <c r="ED25" s="21">
        <f>'７割'!ED25+'９割'!ED25</f>
        <v>0</v>
      </c>
      <c r="EE25" s="21">
        <f>'７割'!EE25+'９割'!EE25</f>
        <v>0</v>
      </c>
      <c r="EF25" s="21">
        <f>'７割'!EF25+'９割'!EF25</f>
        <v>0</v>
      </c>
      <c r="EG25" s="21">
        <f>'７割'!EG25+'９割'!EG25</f>
        <v>0</v>
      </c>
      <c r="EH25" s="21">
        <f>IF(SUM(DR25,DT25,DV25,DX25,DZ25,EB25,ED25,EF25)='７割'!EH25+'９割'!EH25,SUM(DR25,DT25,DV25,DX25,DZ25,EB25,ED25,EF25),"数値エラー")</f>
        <v>405</v>
      </c>
      <c r="EI25" s="21">
        <f>IF(SUM(DS25,DU25,DW25,DY25,EA25,EC25,EE25,EG25)='７割'!EI25+'９割'!EI25,SUM(DS25,DU25,DW25,DY25,EA25,EC25,EE25,EG25),"数値エラー")</f>
        <v>5716371</v>
      </c>
      <c r="EK25" s="8">
        <f t="shared" si="52"/>
        <v>37330</v>
      </c>
      <c r="EL25" s="8">
        <f t="shared" si="53"/>
        <v>1398336729</v>
      </c>
      <c r="EN25" s="75">
        <f>ROUND(EL25/INDEX(被保険者数!O:O,MATCH(A25,被保険者数!A:A,0),1),0)</f>
        <v>894649</v>
      </c>
      <c r="EO25" s="1">
        <f t="shared" si="46"/>
        <v>31</v>
      </c>
      <c r="EP25" s="75">
        <f t="shared" si="47"/>
        <v>782378790</v>
      </c>
      <c r="EQ25" s="75">
        <f t="shared" si="48"/>
        <v>349604350</v>
      </c>
      <c r="ER25" s="75">
        <f t="shared" si="49"/>
        <v>266353589</v>
      </c>
      <c r="ES25" s="75">
        <f>ROUND(EP25/INDEX(被保険者数!O:O,MATCH(A25,被保険者数!A:A,0),1),0)</f>
        <v>500562</v>
      </c>
      <c r="ET25" s="75">
        <f t="shared" si="54"/>
        <v>32</v>
      </c>
      <c r="EU25" s="75">
        <f>ROUND(EQ25/INDEX(被保険者数!O:O,MATCH(A25,被保険者数!A:A,0),1),0)</f>
        <v>223675</v>
      </c>
      <c r="EV25" s="1">
        <f t="shared" si="55"/>
        <v>31</v>
      </c>
    </row>
    <row r="26" spans="1:152" s="6" customFormat="1" ht="15.95" customHeight="1" x14ac:dyDescent="0.15">
      <c r="A26" s="2" t="s">
        <v>46</v>
      </c>
      <c r="B26" s="7">
        <v>2278</v>
      </c>
      <c r="C26" s="8">
        <v>1439169570</v>
      </c>
      <c r="D26" s="8">
        <v>1243020160</v>
      </c>
      <c r="E26" s="8">
        <v>100543530</v>
      </c>
      <c r="F26" s="8">
        <v>88214199</v>
      </c>
      <c r="G26" s="8">
        <v>7391681</v>
      </c>
      <c r="H26" s="8">
        <v>33428</v>
      </c>
      <c r="I26" s="8">
        <v>586905850</v>
      </c>
      <c r="J26" s="8">
        <v>503141358</v>
      </c>
      <c r="K26" s="8">
        <v>12623051</v>
      </c>
      <c r="L26" s="8">
        <v>66350747</v>
      </c>
      <c r="M26" s="8">
        <v>4790694</v>
      </c>
      <c r="N26" s="8">
        <f t="shared" si="0"/>
        <v>35706</v>
      </c>
      <c r="O26" s="8">
        <f t="shared" si="1"/>
        <v>2026075420</v>
      </c>
      <c r="P26" s="8">
        <f t="shared" si="2"/>
        <v>1746161518</v>
      </c>
      <c r="Q26" s="8">
        <f t="shared" si="3"/>
        <v>113166581</v>
      </c>
      <c r="R26" s="8">
        <f t="shared" si="4"/>
        <v>154564946</v>
      </c>
      <c r="S26" s="8">
        <f t="shared" si="5"/>
        <v>12182375</v>
      </c>
      <c r="T26" s="7">
        <v>10</v>
      </c>
      <c r="U26" s="8">
        <v>1224480</v>
      </c>
      <c r="V26" s="8">
        <v>1040441</v>
      </c>
      <c r="W26" s="8">
        <v>0</v>
      </c>
      <c r="X26" s="8">
        <v>182539</v>
      </c>
      <c r="Y26" s="8">
        <v>1500</v>
      </c>
      <c r="Z26" s="8">
        <v>3752</v>
      </c>
      <c r="AA26" s="8">
        <v>56847140</v>
      </c>
      <c r="AB26" s="8">
        <v>48611346</v>
      </c>
      <c r="AC26" s="8">
        <v>32520</v>
      </c>
      <c r="AD26" s="8">
        <v>8193424</v>
      </c>
      <c r="AE26" s="8">
        <v>9850</v>
      </c>
      <c r="AF26" s="8">
        <f t="shared" si="6"/>
        <v>3762</v>
      </c>
      <c r="AG26" s="8">
        <f t="shared" si="7"/>
        <v>58071620</v>
      </c>
      <c r="AH26" s="8">
        <f t="shared" si="8"/>
        <v>49651787</v>
      </c>
      <c r="AI26" s="8">
        <f t="shared" si="9"/>
        <v>32520</v>
      </c>
      <c r="AJ26" s="8">
        <f t="shared" si="10"/>
        <v>8375963</v>
      </c>
      <c r="AK26" s="8">
        <f t="shared" si="11"/>
        <v>11350</v>
      </c>
      <c r="AL26" s="7">
        <f t="shared" si="12"/>
        <v>39468</v>
      </c>
      <c r="AM26" s="8">
        <f t="shared" si="13"/>
        <v>2084147040</v>
      </c>
      <c r="AN26" s="8">
        <f t="shared" si="14"/>
        <v>1795813305</v>
      </c>
      <c r="AO26" s="8">
        <f t="shared" si="15"/>
        <v>113199101</v>
      </c>
      <c r="AP26" s="8">
        <f t="shared" si="16"/>
        <v>162940909</v>
      </c>
      <c r="AQ26" s="8">
        <f t="shared" si="17"/>
        <v>12193725</v>
      </c>
      <c r="AR26" s="8">
        <v>23601</v>
      </c>
      <c r="AS26" s="8">
        <v>327537380</v>
      </c>
      <c r="AT26" s="8">
        <v>281096064</v>
      </c>
      <c r="AU26" s="8">
        <v>3265341</v>
      </c>
      <c r="AV26" s="8">
        <v>40375034</v>
      </c>
      <c r="AW26" s="8">
        <v>2800941</v>
      </c>
      <c r="AX26" s="8">
        <f t="shared" si="18"/>
        <v>63069</v>
      </c>
      <c r="AY26" s="8">
        <f t="shared" si="19"/>
        <v>2411684420</v>
      </c>
      <c r="AZ26" s="8">
        <f t="shared" si="20"/>
        <v>2076909369</v>
      </c>
      <c r="BA26" s="8">
        <f t="shared" si="21"/>
        <v>116464442</v>
      </c>
      <c r="BB26" s="8">
        <f t="shared" si="22"/>
        <v>203315943</v>
      </c>
      <c r="BC26" s="8">
        <f t="shared" si="23"/>
        <v>14994666</v>
      </c>
      <c r="BD26" s="7">
        <v>2196</v>
      </c>
      <c r="BE26" s="8">
        <v>76918187</v>
      </c>
      <c r="BF26" s="8">
        <v>36587677</v>
      </c>
      <c r="BG26" s="8">
        <v>0</v>
      </c>
      <c r="BH26" s="8">
        <v>40020090</v>
      </c>
      <c r="BI26" s="8">
        <v>310420</v>
      </c>
      <c r="BJ26" s="8">
        <v>9</v>
      </c>
      <c r="BK26" s="8">
        <v>34060</v>
      </c>
      <c r="BL26" s="8">
        <v>12140</v>
      </c>
      <c r="BM26" s="8">
        <v>0</v>
      </c>
      <c r="BN26" s="8">
        <v>21920</v>
      </c>
      <c r="BO26" s="8">
        <v>0</v>
      </c>
      <c r="BP26" s="8">
        <f t="shared" si="24"/>
        <v>2205</v>
      </c>
      <c r="BQ26" s="8">
        <f t="shared" si="25"/>
        <v>76952247</v>
      </c>
      <c r="BR26" s="8">
        <f t="shared" si="26"/>
        <v>36599817</v>
      </c>
      <c r="BS26" s="8">
        <f t="shared" si="27"/>
        <v>0</v>
      </c>
      <c r="BT26" s="8">
        <f t="shared" si="28"/>
        <v>40042010</v>
      </c>
      <c r="BU26" s="8">
        <f t="shared" si="29"/>
        <v>310420</v>
      </c>
      <c r="BV26" s="7">
        <v>61</v>
      </c>
      <c r="BW26" s="8">
        <v>8800410</v>
      </c>
      <c r="BX26" s="8">
        <v>6903507</v>
      </c>
      <c r="BY26" s="8">
        <v>104048</v>
      </c>
      <c r="BZ26" s="8">
        <v>526610</v>
      </c>
      <c r="CA26" s="8">
        <v>1266245</v>
      </c>
      <c r="CB26" s="8">
        <f t="shared" si="30"/>
        <v>63130</v>
      </c>
      <c r="CC26" s="8">
        <f t="shared" si="31"/>
        <v>2497437077</v>
      </c>
      <c r="CD26" s="8">
        <f t="shared" si="32"/>
        <v>2120412693</v>
      </c>
      <c r="CE26" s="8">
        <f t="shared" si="33"/>
        <v>116568490</v>
      </c>
      <c r="CF26" s="8">
        <f t="shared" si="34"/>
        <v>243884563</v>
      </c>
      <c r="CG26" s="8">
        <f t="shared" si="35"/>
        <v>16571331</v>
      </c>
      <c r="CH26" s="17">
        <v>421</v>
      </c>
      <c r="CI26" s="8">
        <v>2507602</v>
      </c>
      <c r="CJ26" s="8">
        <v>2141661</v>
      </c>
      <c r="CK26" s="8">
        <v>0</v>
      </c>
      <c r="CL26" s="8">
        <v>365941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7">
        <f t="shared" si="50"/>
        <v>421</v>
      </c>
      <c r="DA26" s="8">
        <f t="shared" si="36"/>
        <v>2507602</v>
      </c>
      <c r="DB26" s="8">
        <f t="shared" si="37"/>
        <v>2141661</v>
      </c>
      <c r="DC26" s="8">
        <f t="shared" si="38"/>
        <v>0</v>
      </c>
      <c r="DD26" s="8">
        <f t="shared" si="39"/>
        <v>365941</v>
      </c>
      <c r="DE26" s="8">
        <f t="shared" si="40"/>
        <v>0</v>
      </c>
      <c r="DF26" s="8">
        <f t="shared" si="51"/>
        <v>63551</v>
      </c>
      <c r="DG26" s="8">
        <f t="shared" si="41"/>
        <v>2499944679</v>
      </c>
      <c r="DH26" s="8">
        <f t="shared" si="42"/>
        <v>2122554354</v>
      </c>
      <c r="DI26" s="8">
        <f t="shared" si="43"/>
        <v>116568490</v>
      </c>
      <c r="DJ26" s="8">
        <f t="shared" si="44"/>
        <v>244250504</v>
      </c>
      <c r="DK26" s="8">
        <f t="shared" si="45"/>
        <v>16571331</v>
      </c>
      <c r="DL26" s="8">
        <v>1527</v>
      </c>
      <c r="DM26" s="8">
        <v>664</v>
      </c>
      <c r="DN26" s="8">
        <v>2191</v>
      </c>
      <c r="DO26" s="8">
        <v>343</v>
      </c>
      <c r="DP26" s="8">
        <v>166</v>
      </c>
      <c r="DR26" s="21">
        <f>'７割'!DR26+'９割'!DR26</f>
        <v>421</v>
      </c>
      <c r="DS26" s="21">
        <f>'７割'!DS26+'９割'!DS26</f>
        <v>2141661</v>
      </c>
      <c r="DT26" s="21">
        <f>'７割'!DT26+'９割'!DT26</f>
        <v>71</v>
      </c>
      <c r="DU26" s="21">
        <f>'７割'!DU26+'９割'!DU26</f>
        <v>1195713</v>
      </c>
      <c r="DV26" s="21">
        <f>'７割'!DV26+'９割'!DV26</f>
        <v>99</v>
      </c>
      <c r="DW26" s="21">
        <f>'７割'!DW26+'９割'!DW26</f>
        <v>2420782</v>
      </c>
      <c r="DX26" s="21">
        <f>'７割'!DX26+'９割'!DX26</f>
        <v>100</v>
      </c>
      <c r="DY26" s="21">
        <f>'７割'!DY26+'９割'!DY26</f>
        <v>3670803</v>
      </c>
      <c r="DZ26" s="21">
        <f>'７割'!DZ26+'９割'!DZ26</f>
        <v>2</v>
      </c>
      <c r="EA26" s="21">
        <f>'７割'!EA26+'９割'!EA26</f>
        <v>209187</v>
      </c>
      <c r="EB26" s="21">
        <f>'７割'!EB26+'９割'!EB26</f>
        <v>0</v>
      </c>
      <c r="EC26" s="21">
        <f>'７割'!EC26+'９割'!EC26</f>
        <v>0</v>
      </c>
      <c r="ED26" s="21">
        <f>'７割'!ED26+'９割'!ED26</f>
        <v>5</v>
      </c>
      <c r="EE26" s="21">
        <f>'７割'!EE26+'９割'!EE26</f>
        <v>13928</v>
      </c>
      <c r="EF26" s="21">
        <f>'７割'!EF26+'９割'!EF26</f>
        <v>0</v>
      </c>
      <c r="EG26" s="21">
        <f>'７割'!EG26+'９割'!EG26</f>
        <v>0</v>
      </c>
      <c r="EH26" s="21">
        <f>IF(SUM(DR26,DT26,DV26,DX26,DZ26,EB26,ED26,EF26)='７割'!EH26+'９割'!EH26,SUM(DR26,DT26,DV26,DX26,DZ26,EB26,ED26,EF26),"数値エラー")</f>
        <v>698</v>
      </c>
      <c r="EI26" s="21">
        <f>IF(SUM(DS26,DU26,DW26,DY26,EA26,EC26,EE26,EG26)='７割'!EI26+'９割'!EI26,SUM(DS26,DU26,DW26,DY26,EA26,EC26,EE26,EG26),"数値エラー")</f>
        <v>9652074</v>
      </c>
      <c r="EK26" s="8">
        <f t="shared" si="52"/>
        <v>63828</v>
      </c>
      <c r="EL26" s="8">
        <f t="shared" si="53"/>
        <v>2507089151</v>
      </c>
      <c r="EN26" s="75">
        <f>ROUND(EL26/INDEX(被保険者数!O:O,MATCH(A26,被保険者数!A:A,0),1),0)</f>
        <v>941100</v>
      </c>
      <c r="EO26" s="1">
        <f t="shared" si="46"/>
        <v>27</v>
      </c>
      <c r="EP26" s="75">
        <f t="shared" si="47"/>
        <v>1440394050</v>
      </c>
      <c r="EQ26" s="75">
        <f t="shared" si="48"/>
        <v>643752990</v>
      </c>
      <c r="ER26" s="75">
        <f t="shared" si="49"/>
        <v>422942111</v>
      </c>
      <c r="ES26" s="75">
        <f>ROUND(EP26/INDEX(被保険者数!O:O,MATCH(A26,被保険者数!A:A,0),1),0)</f>
        <v>540688</v>
      </c>
      <c r="ET26" s="75">
        <f t="shared" si="54"/>
        <v>27</v>
      </c>
      <c r="EU26" s="75">
        <f>ROUND(EQ26/INDEX(被保険者数!O:O,MATCH(A26,被保険者数!A:A,0),1),0)</f>
        <v>241649</v>
      </c>
      <c r="EV26" s="1">
        <f t="shared" si="55"/>
        <v>20</v>
      </c>
    </row>
    <row r="27" spans="1:152" s="6" customFormat="1" ht="15.95" customHeight="1" x14ac:dyDescent="0.15">
      <c r="A27" s="2" t="s">
        <v>47</v>
      </c>
      <c r="B27" s="7">
        <v>1558</v>
      </c>
      <c r="C27" s="8">
        <v>967255310</v>
      </c>
      <c r="D27" s="8">
        <v>849539994</v>
      </c>
      <c r="E27" s="8">
        <v>57131630</v>
      </c>
      <c r="F27" s="8">
        <v>54952664</v>
      </c>
      <c r="G27" s="8">
        <v>5631022</v>
      </c>
      <c r="H27" s="8">
        <v>23072</v>
      </c>
      <c r="I27" s="8">
        <v>397171210</v>
      </c>
      <c r="J27" s="8">
        <v>343223227</v>
      </c>
      <c r="K27" s="8">
        <v>12911947</v>
      </c>
      <c r="L27" s="8">
        <v>38280919</v>
      </c>
      <c r="M27" s="8">
        <v>2755117</v>
      </c>
      <c r="N27" s="8">
        <f t="shared" si="0"/>
        <v>24630</v>
      </c>
      <c r="O27" s="8">
        <f t="shared" si="1"/>
        <v>1364426520</v>
      </c>
      <c r="P27" s="8">
        <f t="shared" si="2"/>
        <v>1192763221</v>
      </c>
      <c r="Q27" s="8">
        <f t="shared" si="3"/>
        <v>70043577</v>
      </c>
      <c r="R27" s="8">
        <f t="shared" si="4"/>
        <v>93233583</v>
      </c>
      <c r="S27" s="8">
        <f t="shared" si="5"/>
        <v>8386139</v>
      </c>
      <c r="T27" s="7">
        <v>5</v>
      </c>
      <c r="U27" s="8">
        <v>744310</v>
      </c>
      <c r="V27" s="8">
        <v>669880</v>
      </c>
      <c r="W27" s="8">
        <v>456</v>
      </c>
      <c r="X27" s="8">
        <v>72624</v>
      </c>
      <c r="Y27" s="8">
        <v>1350</v>
      </c>
      <c r="Z27" s="8">
        <v>3300</v>
      </c>
      <c r="AA27" s="8">
        <v>47378410</v>
      </c>
      <c r="AB27" s="8">
        <v>41333151</v>
      </c>
      <c r="AC27" s="8">
        <v>15233</v>
      </c>
      <c r="AD27" s="8">
        <v>6027826</v>
      </c>
      <c r="AE27" s="8">
        <v>2200</v>
      </c>
      <c r="AF27" s="8">
        <f t="shared" si="6"/>
        <v>3305</v>
      </c>
      <c r="AG27" s="8">
        <f t="shared" si="7"/>
        <v>48122720</v>
      </c>
      <c r="AH27" s="8">
        <f t="shared" si="8"/>
        <v>42003031</v>
      </c>
      <c r="AI27" s="8">
        <f t="shared" si="9"/>
        <v>15689</v>
      </c>
      <c r="AJ27" s="8">
        <f t="shared" si="10"/>
        <v>6100450</v>
      </c>
      <c r="AK27" s="8">
        <f t="shared" si="11"/>
        <v>3550</v>
      </c>
      <c r="AL27" s="7">
        <f t="shared" si="12"/>
        <v>27935</v>
      </c>
      <c r="AM27" s="8">
        <f t="shared" si="13"/>
        <v>1412549240</v>
      </c>
      <c r="AN27" s="8">
        <f t="shared" si="14"/>
        <v>1234766252</v>
      </c>
      <c r="AO27" s="8">
        <f t="shared" si="15"/>
        <v>70059266</v>
      </c>
      <c r="AP27" s="8">
        <f t="shared" si="16"/>
        <v>99334033</v>
      </c>
      <c r="AQ27" s="8">
        <f t="shared" si="17"/>
        <v>8389689</v>
      </c>
      <c r="AR27" s="8">
        <v>16702</v>
      </c>
      <c r="AS27" s="8">
        <v>205880560</v>
      </c>
      <c r="AT27" s="8">
        <v>179126904</v>
      </c>
      <c r="AU27" s="8">
        <v>799457</v>
      </c>
      <c r="AV27" s="8">
        <v>24771754</v>
      </c>
      <c r="AW27" s="8">
        <v>1182445</v>
      </c>
      <c r="AX27" s="8">
        <f t="shared" si="18"/>
        <v>44637</v>
      </c>
      <c r="AY27" s="8">
        <f t="shared" si="19"/>
        <v>1618429800</v>
      </c>
      <c r="AZ27" s="8">
        <f t="shared" si="20"/>
        <v>1413893156</v>
      </c>
      <c r="BA27" s="8">
        <f t="shared" si="21"/>
        <v>70858723</v>
      </c>
      <c r="BB27" s="8">
        <f t="shared" si="22"/>
        <v>124105787</v>
      </c>
      <c r="BC27" s="8">
        <f t="shared" si="23"/>
        <v>9572134</v>
      </c>
      <c r="BD27" s="7">
        <v>1502</v>
      </c>
      <c r="BE27" s="8">
        <v>52551771</v>
      </c>
      <c r="BF27" s="8">
        <v>26797621</v>
      </c>
      <c r="BG27" s="8">
        <v>0</v>
      </c>
      <c r="BH27" s="8">
        <v>25109610</v>
      </c>
      <c r="BI27" s="8">
        <v>644540</v>
      </c>
      <c r="BJ27" s="8">
        <v>5</v>
      </c>
      <c r="BK27" s="8">
        <v>15370</v>
      </c>
      <c r="BL27" s="8">
        <v>10940</v>
      </c>
      <c r="BM27" s="8">
        <v>0</v>
      </c>
      <c r="BN27" s="8">
        <v>4430</v>
      </c>
      <c r="BO27" s="8">
        <v>0</v>
      </c>
      <c r="BP27" s="8">
        <f t="shared" si="24"/>
        <v>1507</v>
      </c>
      <c r="BQ27" s="8">
        <f t="shared" si="25"/>
        <v>52567141</v>
      </c>
      <c r="BR27" s="8">
        <f t="shared" si="26"/>
        <v>26808561</v>
      </c>
      <c r="BS27" s="8">
        <f t="shared" si="27"/>
        <v>0</v>
      </c>
      <c r="BT27" s="8">
        <f t="shared" si="28"/>
        <v>25114040</v>
      </c>
      <c r="BU27" s="8">
        <f t="shared" si="29"/>
        <v>644540</v>
      </c>
      <c r="BV27" s="7">
        <v>89</v>
      </c>
      <c r="BW27" s="8">
        <v>8092920</v>
      </c>
      <c r="BX27" s="8">
        <v>7033192</v>
      </c>
      <c r="BY27" s="8">
        <v>237581</v>
      </c>
      <c r="BZ27" s="8">
        <v>504406</v>
      </c>
      <c r="CA27" s="8">
        <v>317741</v>
      </c>
      <c r="CB27" s="8">
        <f t="shared" si="30"/>
        <v>44726</v>
      </c>
      <c r="CC27" s="8">
        <f t="shared" si="31"/>
        <v>1679089861</v>
      </c>
      <c r="CD27" s="8">
        <f t="shared" si="32"/>
        <v>1447734909</v>
      </c>
      <c r="CE27" s="8">
        <f t="shared" si="33"/>
        <v>71096304</v>
      </c>
      <c r="CF27" s="8">
        <f t="shared" si="34"/>
        <v>149724233</v>
      </c>
      <c r="CG27" s="8">
        <f t="shared" si="35"/>
        <v>10534415</v>
      </c>
      <c r="CH27" s="17">
        <v>336</v>
      </c>
      <c r="CI27" s="8">
        <v>1952422</v>
      </c>
      <c r="CJ27" s="8">
        <v>1667567</v>
      </c>
      <c r="CK27" s="8">
        <v>0</v>
      </c>
      <c r="CL27" s="8">
        <v>284855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7">
        <f t="shared" si="50"/>
        <v>336</v>
      </c>
      <c r="DA27" s="8">
        <f t="shared" si="36"/>
        <v>1952422</v>
      </c>
      <c r="DB27" s="8">
        <f t="shared" si="37"/>
        <v>1667567</v>
      </c>
      <c r="DC27" s="8">
        <f t="shared" si="38"/>
        <v>0</v>
      </c>
      <c r="DD27" s="8">
        <f t="shared" si="39"/>
        <v>284855</v>
      </c>
      <c r="DE27" s="8">
        <f t="shared" si="40"/>
        <v>0</v>
      </c>
      <c r="DF27" s="8">
        <f t="shared" si="51"/>
        <v>45062</v>
      </c>
      <c r="DG27" s="8">
        <f t="shared" si="41"/>
        <v>1681042283</v>
      </c>
      <c r="DH27" s="8">
        <f t="shared" si="42"/>
        <v>1449402476</v>
      </c>
      <c r="DI27" s="8">
        <f t="shared" si="43"/>
        <v>71096304</v>
      </c>
      <c r="DJ27" s="8">
        <f t="shared" si="44"/>
        <v>150009088</v>
      </c>
      <c r="DK27" s="8">
        <f t="shared" si="45"/>
        <v>10534415</v>
      </c>
      <c r="DL27" s="8">
        <v>1039</v>
      </c>
      <c r="DM27" s="8">
        <v>477</v>
      </c>
      <c r="DN27" s="8">
        <v>1516</v>
      </c>
      <c r="DO27" s="8">
        <v>217</v>
      </c>
      <c r="DP27" s="8">
        <v>82</v>
      </c>
      <c r="DR27" s="21">
        <f>'７割'!DR27+'９割'!DR27</f>
        <v>336</v>
      </c>
      <c r="DS27" s="21">
        <f>'７割'!DS27+'９割'!DS27</f>
        <v>1667567</v>
      </c>
      <c r="DT27" s="21">
        <f>'７割'!DT27+'９割'!DT27</f>
        <v>28</v>
      </c>
      <c r="DU27" s="21">
        <f>'７割'!DU27+'９割'!DU27</f>
        <v>553534</v>
      </c>
      <c r="DV27" s="21">
        <f>'７割'!DV27+'９割'!DV27</f>
        <v>63</v>
      </c>
      <c r="DW27" s="21">
        <f>'７割'!DW27+'９割'!DW27</f>
        <v>1626460</v>
      </c>
      <c r="DX27" s="21">
        <f>'７割'!DX27+'９割'!DX27</f>
        <v>66</v>
      </c>
      <c r="DY27" s="21">
        <f>'７割'!DY27+'９割'!DY27</f>
        <v>2562077</v>
      </c>
      <c r="DZ27" s="21">
        <f>'７割'!DZ27+'９割'!DZ27</f>
        <v>3</v>
      </c>
      <c r="EA27" s="21">
        <f>'７割'!EA27+'９割'!EA27</f>
        <v>65439</v>
      </c>
      <c r="EB27" s="21">
        <f>'７割'!EB27+'９割'!EB27</f>
        <v>0</v>
      </c>
      <c r="EC27" s="21">
        <f>'７割'!EC27+'９割'!EC27</f>
        <v>0</v>
      </c>
      <c r="ED27" s="21">
        <f>'７割'!ED27+'９割'!ED27</f>
        <v>0</v>
      </c>
      <c r="EE27" s="21">
        <f>'７割'!EE27+'９割'!EE27</f>
        <v>0</v>
      </c>
      <c r="EF27" s="21">
        <f>'７割'!EF27+'９割'!EF27</f>
        <v>0</v>
      </c>
      <c r="EG27" s="21">
        <f>'７割'!EG27+'９割'!EG27</f>
        <v>0</v>
      </c>
      <c r="EH27" s="21">
        <f>IF(SUM(DR27,DT27,DV27,DX27,DZ27,EB27,ED27,EF27)='７割'!EH27+'９割'!EH27,SUM(DR27,DT27,DV27,DX27,DZ27,EB27,ED27,EF27),"数値エラー")</f>
        <v>496</v>
      </c>
      <c r="EI27" s="21">
        <f>IF(SUM(DS27,DU27,DW27,DY27,EA27,EC27,EE27,EG27)='７割'!EI27+'９割'!EI27,SUM(DS27,DU27,DW27,DY27,EA27,EC27,EE27,EG27),"数値エラー")</f>
        <v>6475077</v>
      </c>
      <c r="EK27" s="8">
        <f t="shared" si="52"/>
        <v>45222</v>
      </c>
      <c r="EL27" s="8">
        <f t="shared" si="53"/>
        <v>1685564938</v>
      </c>
      <c r="EN27" s="75">
        <f>ROUND(EL27/INDEX(被保険者数!O:O,MATCH(A27,被保険者数!A:A,0),1),0)</f>
        <v>885276</v>
      </c>
      <c r="EO27" s="1">
        <f t="shared" si="46"/>
        <v>33</v>
      </c>
      <c r="EP27" s="75">
        <f t="shared" si="47"/>
        <v>967999620</v>
      </c>
      <c r="EQ27" s="75">
        <f t="shared" si="48"/>
        <v>444549620</v>
      </c>
      <c r="ER27" s="75">
        <f t="shared" si="49"/>
        <v>273015698</v>
      </c>
      <c r="ES27" s="75">
        <f>ROUND(EP27/INDEX(被保険者数!O:O,MATCH(A27,被保険者数!A:A,0),1),0)</f>
        <v>508403</v>
      </c>
      <c r="ET27" s="75">
        <f t="shared" si="54"/>
        <v>31</v>
      </c>
      <c r="EU27" s="75">
        <f>ROUND(EQ27/INDEX(被保険者数!O:O,MATCH(A27,被保険者数!A:A,0),1),0)</f>
        <v>233482</v>
      </c>
      <c r="EV27" s="1">
        <f t="shared" si="55"/>
        <v>25</v>
      </c>
    </row>
    <row r="28" spans="1:152" s="6" customFormat="1" ht="15.95" customHeight="1" x14ac:dyDescent="0.15">
      <c r="A28" s="2" t="s">
        <v>48</v>
      </c>
      <c r="B28" s="7">
        <v>1701</v>
      </c>
      <c r="C28" s="8">
        <v>1049889600</v>
      </c>
      <c r="D28" s="8">
        <v>934743836</v>
      </c>
      <c r="E28" s="8">
        <v>60988946</v>
      </c>
      <c r="F28" s="8">
        <v>50405598</v>
      </c>
      <c r="G28" s="8">
        <v>3751220</v>
      </c>
      <c r="H28" s="8">
        <v>23443</v>
      </c>
      <c r="I28" s="8">
        <v>397231000</v>
      </c>
      <c r="J28" s="8">
        <v>352199076</v>
      </c>
      <c r="K28" s="8">
        <v>9629072</v>
      </c>
      <c r="L28" s="8">
        <v>31902022</v>
      </c>
      <c r="M28" s="8">
        <v>3500830</v>
      </c>
      <c r="N28" s="8">
        <f t="shared" si="0"/>
        <v>25144</v>
      </c>
      <c r="O28" s="8">
        <f t="shared" si="1"/>
        <v>1447120600</v>
      </c>
      <c r="P28" s="8">
        <f t="shared" si="2"/>
        <v>1286942912</v>
      </c>
      <c r="Q28" s="8">
        <f t="shared" si="3"/>
        <v>70618018</v>
      </c>
      <c r="R28" s="8">
        <f t="shared" si="4"/>
        <v>82307620</v>
      </c>
      <c r="S28" s="8">
        <f t="shared" si="5"/>
        <v>7252050</v>
      </c>
      <c r="T28" s="7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2532</v>
      </c>
      <c r="AA28" s="8">
        <v>36922970</v>
      </c>
      <c r="AB28" s="8">
        <v>32585357</v>
      </c>
      <c r="AC28" s="8">
        <v>16975</v>
      </c>
      <c r="AD28" s="8">
        <v>4320638</v>
      </c>
      <c r="AE28" s="8">
        <v>0</v>
      </c>
      <c r="AF28" s="8">
        <f t="shared" si="6"/>
        <v>2532</v>
      </c>
      <c r="AG28" s="8">
        <f t="shared" si="7"/>
        <v>36922970</v>
      </c>
      <c r="AH28" s="8">
        <f t="shared" si="8"/>
        <v>32585357</v>
      </c>
      <c r="AI28" s="8">
        <f t="shared" si="9"/>
        <v>16975</v>
      </c>
      <c r="AJ28" s="8">
        <f t="shared" si="10"/>
        <v>4320638</v>
      </c>
      <c r="AK28" s="8">
        <f t="shared" si="11"/>
        <v>0</v>
      </c>
      <c r="AL28" s="7">
        <f t="shared" si="12"/>
        <v>27676</v>
      </c>
      <c r="AM28" s="8">
        <f t="shared" si="13"/>
        <v>1484043570</v>
      </c>
      <c r="AN28" s="8">
        <f t="shared" si="14"/>
        <v>1319528269</v>
      </c>
      <c r="AO28" s="8">
        <f t="shared" si="15"/>
        <v>70634993</v>
      </c>
      <c r="AP28" s="8">
        <f t="shared" si="16"/>
        <v>86628258</v>
      </c>
      <c r="AQ28" s="8">
        <f t="shared" si="17"/>
        <v>7252050</v>
      </c>
      <c r="AR28" s="8">
        <v>18606</v>
      </c>
      <c r="AS28" s="8">
        <v>267702890</v>
      </c>
      <c r="AT28" s="8">
        <v>237757636</v>
      </c>
      <c r="AU28" s="8">
        <v>2713300</v>
      </c>
      <c r="AV28" s="8">
        <v>25922885</v>
      </c>
      <c r="AW28" s="8">
        <v>1309069</v>
      </c>
      <c r="AX28" s="8">
        <f t="shared" si="18"/>
        <v>46282</v>
      </c>
      <c r="AY28" s="8">
        <f t="shared" si="19"/>
        <v>1751746460</v>
      </c>
      <c r="AZ28" s="8">
        <f t="shared" si="20"/>
        <v>1557285905</v>
      </c>
      <c r="BA28" s="8">
        <f t="shared" si="21"/>
        <v>73348293</v>
      </c>
      <c r="BB28" s="8">
        <f t="shared" si="22"/>
        <v>112551143</v>
      </c>
      <c r="BC28" s="8">
        <f t="shared" si="23"/>
        <v>8561119</v>
      </c>
      <c r="BD28" s="7">
        <v>1612</v>
      </c>
      <c r="BE28" s="8">
        <v>49581588</v>
      </c>
      <c r="BF28" s="8">
        <v>25063848</v>
      </c>
      <c r="BG28" s="8">
        <v>0</v>
      </c>
      <c r="BH28" s="8">
        <v>24313640</v>
      </c>
      <c r="BI28" s="8">
        <v>204100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f t="shared" si="24"/>
        <v>1612</v>
      </c>
      <c r="BQ28" s="8">
        <f t="shared" si="25"/>
        <v>49581588</v>
      </c>
      <c r="BR28" s="8">
        <f t="shared" si="26"/>
        <v>25063848</v>
      </c>
      <c r="BS28" s="8">
        <f t="shared" si="27"/>
        <v>0</v>
      </c>
      <c r="BT28" s="8">
        <f t="shared" si="28"/>
        <v>24313640</v>
      </c>
      <c r="BU28" s="8">
        <f t="shared" si="29"/>
        <v>204100</v>
      </c>
      <c r="BV28" s="7">
        <v>90</v>
      </c>
      <c r="BW28" s="8">
        <v>6908240</v>
      </c>
      <c r="BX28" s="8">
        <v>6189910</v>
      </c>
      <c r="BY28" s="8">
        <v>125421</v>
      </c>
      <c r="BZ28" s="8">
        <v>488724</v>
      </c>
      <c r="CA28" s="8">
        <v>104185</v>
      </c>
      <c r="CB28" s="8">
        <f t="shared" si="30"/>
        <v>46372</v>
      </c>
      <c r="CC28" s="8">
        <f t="shared" si="31"/>
        <v>1808236288</v>
      </c>
      <c r="CD28" s="8">
        <f t="shared" si="32"/>
        <v>1588539663</v>
      </c>
      <c r="CE28" s="8">
        <f t="shared" si="33"/>
        <v>73473714</v>
      </c>
      <c r="CF28" s="8">
        <f t="shared" si="34"/>
        <v>137353507</v>
      </c>
      <c r="CG28" s="8">
        <f t="shared" si="35"/>
        <v>8869404</v>
      </c>
      <c r="CH28" s="17">
        <v>269</v>
      </c>
      <c r="CI28" s="8">
        <v>2074204</v>
      </c>
      <c r="CJ28" s="8">
        <v>1862795</v>
      </c>
      <c r="CK28" s="8">
        <v>0</v>
      </c>
      <c r="CL28" s="8">
        <v>211409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7">
        <f t="shared" si="50"/>
        <v>269</v>
      </c>
      <c r="DA28" s="8">
        <f t="shared" si="36"/>
        <v>2074204</v>
      </c>
      <c r="DB28" s="8">
        <f t="shared" si="37"/>
        <v>1862795</v>
      </c>
      <c r="DC28" s="8">
        <f t="shared" si="38"/>
        <v>0</v>
      </c>
      <c r="DD28" s="8">
        <f t="shared" si="39"/>
        <v>211409</v>
      </c>
      <c r="DE28" s="8">
        <f t="shared" si="40"/>
        <v>0</v>
      </c>
      <c r="DF28" s="8">
        <f t="shared" si="51"/>
        <v>46641</v>
      </c>
      <c r="DG28" s="8">
        <f t="shared" si="41"/>
        <v>1810310492</v>
      </c>
      <c r="DH28" s="8">
        <f t="shared" si="42"/>
        <v>1590402458</v>
      </c>
      <c r="DI28" s="8">
        <f t="shared" si="43"/>
        <v>73473714</v>
      </c>
      <c r="DJ28" s="8">
        <f t="shared" si="44"/>
        <v>137564916</v>
      </c>
      <c r="DK28" s="8">
        <f t="shared" si="45"/>
        <v>8869404</v>
      </c>
      <c r="DL28" s="8">
        <v>1154</v>
      </c>
      <c r="DM28" s="8">
        <v>535</v>
      </c>
      <c r="DN28" s="8">
        <v>1689</v>
      </c>
      <c r="DO28" s="8">
        <v>212</v>
      </c>
      <c r="DP28" s="8">
        <v>125</v>
      </c>
      <c r="DR28" s="21">
        <f>'７割'!DR28+'９割'!DR28</f>
        <v>269</v>
      </c>
      <c r="DS28" s="21">
        <f>'７割'!DS28+'９割'!DS28</f>
        <v>1862795</v>
      </c>
      <c r="DT28" s="21">
        <f>'７割'!DT28+'９割'!DT28</f>
        <v>69</v>
      </c>
      <c r="DU28" s="21">
        <f>'７割'!DU28+'９割'!DU28</f>
        <v>1168245</v>
      </c>
      <c r="DV28" s="21">
        <f>'７割'!DV28+'９割'!DV28</f>
        <v>47</v>
      </c>
      <c r="DW28" s="21">
        <f>'７割'!DW28+'９割'!DW28</f>
        <v>1588878</v>
      </c>
      <c r="DX28" s="21">
        <f>'７割'!DX28+'９割'!DX28</f>
        <v>49</v>
      </c>
      <c r="DY28" s="21">
        <f>'７割'!DY28+'９割'!DY28</f>
        <v>1324763</v>
      </c>
      <c r="DZ28" s="21">
        <f>'７割'!DZ28+'９割'!DZ28</f>
        <v>1</v>
      </c>
      <c r="EA28" s="21">
        <f>'７割'!EA28+'９割'!EA28</f>
        <v>26172</v>
      </c>
      <c r="EB28" s="21">
        <f>'７割'!EB28+'９割'!EB28</f>
        <v>0</v>
      </c>
      <c r="EC28" s="21">
        <f>'７割'!EC28+'９割'!EC28</f>
        <v>0</v>
      </c>
      <c r="ED28" s="21">
        <f>'７割'!ED28+'９割'!ED28</f>
        <v>0</v>
      </c>
      <c r="EE28" s="21">
        <f>'７割'!EE28+'９割'!EE28</f>
        <v>0</v>
      </c>
      <c r="EF28" s="21">
        <f>'７割'!EF28+'９割'!EF28</f>
        <v>0</v>
      </c>
      <c r="EG28" s="21">
        <f>'７割'!EG28+'９割'!EG28</f>
        <v>0</v>
      </c>
      <c r="EH28" s="21">
        <f>IF(SUM(DR28,DT28,DV28,DX28,DZ28,EB28,ED28,EF28)='７割'!EH28+'９割'!EH28,SUM(DR28,DT28,DV28,DX28,DZ28,EB28,ED28,EF28),"数値エラー")</f>
        <v>435</v>
      </c>
      <c r="EI28" s="21">
        <f>IF(SUM(DS28,DU28,DW28,DY28,EA28,EC28,EE28,EG28)='７割'!EI28+'９割'!EI28,SUM(DS28,DU28,DW28,DY28,EA28,EC28,EE28,EG28),"数値エラー")</f>
        <v>5970853</v>
      </c>
      <c r="EK28" s="8">
        <f t="shared" si="52"/>
        <v>46807</v>
      </c>
      <c r="EL28" s="8">
        <f t="shared" si="53"/>
        <v>1814207141</v>
      </c>
      <c r="EN28" s="75">
        <f>ROUND(EL28/INDEX(被保険者数!O:O,MATCH(A28,被保険者数!A:A,0),1),0)</f>
        <v>962955</v>
      </c>
      <c r="EO28" s="1">
        <f t="shared" si="46"/>
        <v>24</v>
      </c>
      <c r="EP28" s="75">
        <f t="shared" si="47"/>
        <v>1049889600</v>
      </c>
      <c r="EQ28" s="75">
        <f t="shared" si="48"/>
        <v>434153970</v>
      </c>
      <c r="ER28" s="75">
        <f t="shared" si="49"/>
        <v>330163571</v>
      </c>
      <c r="ES28" s="75">
        <f>ROUND(EP28/INDEX(被保険者数!O:O,MATCH(A28,被保険者数!A:A,0),1),0)</f>
        <v>557266</v>
      </c>
      <c r="ET28" s="75">
        <f t="shared" si="54"/>
        <v>24</v>
      </c>
      <c r="EU28" s="75">
        <f>ROUND(EQ28/INDEX(被保険者数!O:O,MATCH(A28,被保険者数!A:A,0),1),0)</f>
        <v>230443</v>
      </c>
      <c r="EV28" s="1">
        <f t="shared" si="55"/>
        <v>27</v>
      </c>
    </row>
    <row r="29" spans="1:152" s="6" customFormat="1" ht="15.95" customHeight="1" x14ac:dyDescent="0.15">
      <c r="A29" s="2" t="s">
        <v>49</v>
      </c>
      <c r="B29" s="7">
        <v>2768</v>
      </c>
      <c r="C29" s="8">
        <v>1731823080</v>
      </c>
      <c r="D29" s="8">
        <v>1538166667</v>
      </c>
      <c r="E29" s="8">
        <v>95881559</v>
      </c>
      <c r="F29" s="8">
        <v>90399478</v>
      </c>
      <c r="G29" s="8">
        <v>7373136</v>
      </c>
      <c r="H29" s="8">
        <v>43314</v>
      </c>
      <c r="I29" s="8">
        <v>672931250</v>
      </c>
      <c r="J29" s="8">
        <v>597550893</v>
      </c>
      <c r="K29" s="8">
        <v>11410050</v>
      </c>
      <c r="L29" s="8">
        <v>58783311</v>
      </c>
      <c r="M29" s="8">
        <v>5186996</v>
      </c>
      <c r="N29" s="8">
        <f t="shared" si="0"/>
        <v>46082</v>
      </c>
      <c r="O29" s="8">
        <f t="shared" si="1"/>
        <v>2404754330</v>
      </c>
      <c r="P29" s="8">
        <f t="shared" si="2"/>
        <v>2135717560</v>
      </c>
      <c r="Q29" s="8">
        <f t="shared" si="3"/>
        <v>107291609</v>
      </c>
      <c r="R29" s="8">
        <f t="shared" si="4"/>
        <v>149182789</v>
      </c>
      <c r="S29" s="8">
        <f t="shared" si="5"/>
        <v>12560132</v>
      </c>
      <c r="T29" s="7">
        <v>8</v>
      </c>
      <c r="U29" s="8">
        <v>2168760</v>
      </c>
      <c r="V29" s="8">
        <v>1951872</v>
      </c>
      <c r="W29" s="8">
        <v>52048</v>
      </c>
      <c r="X29" s="8">
        <v>124140</v>
      </c>
      <c r="Y29" s="8">
        <v>40700</v>
      </c>
      <c r="Z29" s="8">
        <v>5556</v>
      </c>
      <c r="AA29" s="8">
        <v>80934890</v>
      </c>
      <c r="AB29" s="8">
        <v>71712901</v>
      </c>
      <c r="AC29" s="8">
        <v>27754</v>
      </c>
      <c r="AD29" s="8">
        <v>9165164</v>
      </c>
      <c r="AE29" s="8">
        <v>29071</v>
      </c>
      <c r="AF29" s="8">
        <f t="shared" si="6"/>
        <v>5564</v>
      </c>
      <c r="AG29" s="8">
        <f t="shared" si="7"/>
        <v>83103650</v>
      </c>
      <c r="AH29" s="8">
        <f t="shared" si="8"/>
        <v>73664773</v>
      </c>
      <c r="AI29" s="8">
        <f t="shared" si="9"/>
        <v>79802</v>
      </c>
      <c r="AJ29" s="8">
        <f t="shared" si="10"/>
        <v>9289304</v>
      </c>
      <c r="AK29" s="8">
        <f t="shared" si="11"/>
        <v>69771</v>
      </c>
      <c r="AL29" s="7">
        <f t="shared" si="12"/>
        <v>51646</v>
      </c>
      <c r="AM29" s="8">
        <f t="shared" si="13"/>
        <v>2487857980</v>
      </c>
      <c r="AN29" s="8">
        <f t="shared" si="14"/>
        <v>2209382333</v>
      </c>
      <c r="AO29" s="8">
        <f t="shared" si="15"/>
        <v>107371411</v>
      </c>
      <c r="AP29" s="8">
        <f t="shared" si="16"/>
        <v>158472093</v>
      </c>
      <c r="AQ29" s="8">
        <f t="shared" si="17"/>
        <v>12629903</v>
      </c>
      <c r="AR29" s="8">
        <v>34842</v>
      </c>
      <c r="AS29" s="8">
        <v>437389420</v>
      </c>
      <c r="AT29" s="8">
        <v>387819936</v>
      </c>
      <c r="AU29" s="8">
        <v>2615051</v>
      </c>
      <c r="AV29" s="8">
        <v>44313436</v>
      </c>
      <c r="AW29" s="8">
        <v>2640997</v>
      </c>
      <c r="AX29" s="8">
        <f t="shared" si="18"/>
        <v>86488</v>
      </c>
      <c r="AY29" s="8">
        <f t="shared" si="19"/>
        <v>2925247400</v>
      </c>
      <c r="AZ29" s="8">
        <f t="shared" si="20"/>
        <v>2597202269</v>
      </c>
      <c r="BA29" s="8">
        <f t="shared" si="21"/>
        <v>109986462</v>
      </c>
      <c r="BB29" s="8">
        <f t="shared" si="22"/>
        <v>202785529</v>
      </c>
      <c r="BC29" s="8">
        <f t="shared" si="23"/>
        <v>15270900</v>
      </c>
      <c r="BD29" s="7">
        <v>2612</v>
      </c>
      <c r="BE29" s="8">
        <v>87520475</v>
      </c>
      <c r="BF29" s="8">
        <v>41498265</v>
      </c>
      <c r="BG29" s="8">
        <v>0</v>
      </c>
      <c r="BH29" s="8">
        <v>45573860</v>
      </c>
      <c r="BI29" s="8">
        <v>448350</v>
      </c>
      <c r="BJ29" s="8">
        <v>8</v>
      </c>
      <c r="BK29" s="8">
        <v>78460</v>
      </c>
      <c r="BL29" s="8">
        <v>38220</v>
      </c>
      <c r="BM29" s="8">
        <v>0</v>
      </c>
      <c r="BN29" s="8">
        <v>40240</v>
      </c>
      <c r="BO29" s="8">
        <v>0</v>
      </c>
      <c r="BP29" s="8">
        <f t="shared" si="24"/>
        <v>2620</v>
      </c>
      <c r="BQ29" s="8">
        <f t="shared" si="25"/>
        <v>87598935</v>
      </c>
      <c r="BR29" s="8">
        <f t="shared" si="26"/>
        <v>41536485</v>
      </c>
      <c r="BS29" s="8">
        <f t="shared" si="27"/>
        <v>0</v>
      </c>
      <c r="BT29" s="8">
        <f t="shared" si="28"/>
        <v>45614100</v>
      </c>
      <c r="BU29" s="8">
        <f t="shared" si="29"/>
        <v>448350</v>
      </c>
      <c r="BV29" s="7">
        <v>244</v>
      </c>
      <c r="BW29" s="8">
        <v>43976810</v>
      </c>
      <c r="BX29" s="8">
        <v>38962345</v>
      </c>
      <c r="BY29" s="8">
        <v>1744614</v>
      </c>
      <c r="BZ29" s="8">
        <v>1434439</v>
      </c>
      <c r="CA29" s="8">
        <v>1835412</v>
      </c>
      <c r="CB29" s="8">
        <f t="shared" si="30"/>
        <v>86732</v>
      </c>
      <c r="CC29" s="8">
        <f t="shared" si="31"/>
        <v>3056823145</v>
      </c>
      <c r="CD29" s="8">
        <f t="shared" si="32"/>
        <v>2677701099</v>
      </c>
      <c r="CE29" s="8">
        <f t="shared" si="33"/>
        <v>111731076</v>
      </c>
      <c r="CF29" s="8">
        <f t="shared" si="34"/>
        <v>249834068</v>
      </c>
      <c r="CG29" s="8">
        <f t="shared" si="35"/>
        <v>17554662</v>
      </c>
      <c r="CH29" s="17">
        <v>453</v>
      </c>
      <c r="CI29" s="8">
        <v>3289893</v>
      </c>
      <c r="CJ29" s="8">
        <v>2930780</v>
      </c>
      <c r="CK29" s="8">
        <v>0</v>
      </c>
      <c r="CL29" s="8">
        <v>359113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7">
        <f t="shared" si="50"/>
        <v>453</v>
      </c>
      <c r="DA29" s="8">
        <f t="shared" si="36"/>
        <v>3289893</v>
      </c>
      <c r="DB29" s="8">
        <f t="shared" si="37"/>
        <v>2930780</v>
      </c>
      <c r="DC29" s="8">
        <f t="shared" si="38"/>
        <v>0</v>
      </c>
      <c r="DD29" s="8">
        <f t="shared" si="39"/>
        <v>359113</v>
      </c>
      <c r="DE29" s="8">
        <f t="shared" si="40"/>
        <v>0</v>
      </c>
      <c r="DF29" s="8">
        <f t="shared" si="51"/>
        <v>87185</v>
      </c>
      <c r="DG29" s="8">
        <f t="shared" si="41"/>
        <v>3060113038</v>
      </c>
      <c r="DH29" s="8">
        <f t="shared" si="42"/>
        <v>2680631879</v>
      </c>
      <c r="DI29" s="8">
        <f t="shared" si="43"/>
        <v>111731076</v>
      </c>
      <c r="DJ29" s="8">
        <f t="shared" si="44"/>
        <v>250193181</v>
      </c>
      <c r="DK29" s="8">
        <f t="shared" si="45"/>
        <v>17554662</v>
      </c>
      <c r="DL29" s="8">
        <v>1779</v>
      </c>
      <c r="DM29" s="8">
        <v>918</v>
      </c>
      <c r="DN29" s="8">
        <v>2697</v>
      </c>
      <c r="DO29" s="8">
        <v>370</v>
      </c>
      <c r="DP29" s="8">
        <v>210</v>
      </c>
      <c r="DR29" s="21">
        <f>'７割'!DR29+'９割'!DR29</f>
        <v>453</v>
      </c>
      <c r="DS29" s="21">
        <f>'７割'!DS29+'９割'!DS29</f>
        <v>2930780</v>
      </c>
      <c r="DT29" s="21">
        <f>'７割'!DT29+'９割'!DT29</f>
        <v>187</v>
      </c>
      <c r="DU29" s="21">
        <f>'７割'!DU29+'９割'!DU29</f>
        <v>5659128</v>
      </c>
      <c r="DV29" s="21">
        <f>'７割'!DV29+'９割'!DV29</f>
        <v>187</v>
      </c>
      <c r="DW29" s="21">
        <f>'７割'!DW29+'９割'!DW29</f>
        <v>6257223</v>
      </c>
      <c r="DX29" s="21">
        <f>'７割'!DX29+'９割'!DX29</f>
        <v>85</v>
      </c>
      <c r="DY29" s="21">
        <f>'７割'!DY29+'９割'!DY29</f>
        <v>2325917</v>
      </c>
      <c r="DZ29" s="21">
        <f>'７割'!DZ29+'９割'!DZ29</f>
        <v>0</v>
      </c>
      <c r="EA29" s="21">
        <f>'７割'!EA29+'９割'!EA29</f>
        <v>0</v>
      </c>
      <c r="EB29" s="21">
        <f>'７割'!EB29+'９割'!EB29</f>
        <v>0</v>
      </c>
      <c r="EC29" s="21">
        <f>'７割'!EC29+'９割'!EC29</f>
        <v>0</v>
      </c>
      <c r="ED29" s="21">
        <f>'７割'!ED29+'９割'!ED29</f>
        <v>0</v>
      </c>
      <c r="EE29" s="21">
        <f>'７割'!EE29+'９割'!EE29</f>
        <v>0</v>
      </c>
      <c r="EF29" s="21">
        <f>'７割'!EF29+'９割'!EF29</f>
        <v>0</v>
      </c>
      <c r="EG29" s="21">
        <f>'７割'!EG29+'９割'!EG29</f>
        <v>0</v>
      </c>
      <c r="EH29" s="21">
        <f>IF(SUM(DR29,DT29,DV29,DX29,DZ29,EB29,ED29,EF29)='７割'!EH29+'９割'!EH29,SUM(DR29,DT29,DV29,DX29,DZ29,EB29,ED29,EF29),"数値エラー")</f>
        <v>912</v>
      </c>
      <c r="EI29" s="21">
        <f>IF(SUM(DS29,DU29,DW29,DY29,EA29,EC29,EE29,EG29)='７割'!EI29+'９割'!EI29,SUM(DS29,DU29,DW29,DY29,EA29,EC29,EE29,EG29),"数値エラー")</f>
        <v>17173048</v>
      </c>
      <c r="EK29" s="8">
        <f t="shared" si="52"/>
        <v>87644</v>
      </c>
      <c r="EL29" s="8">
        <f t="shared" si="53"/>
        <v>3073996193</v>
      </c>
      <c r="EN29" s="75">
        <f>ROUND(EL29/INDEX(被保険者数!O:O,MATCH(A29,被保険者数!A:A,0),1),0)</f>
        <v>972784</v>
      </c>
      <c r="EO29" s="1">
        <f t="shared" si="46"/>
        <v>22</v>
      </c>
      <c r="EP29" s="75">
        <f t="shared" si="47"/>
        <v>1733991840</v>
      </c>
      <c r="EQ29" s="75">
        <f t="shared" si="48"/>
        <v>753866140</v>
      </c>
      <c r="ER29" s="75">
        <f t="shared" si="49"/>
        <v>586138213</v>
      </c>
      <c r="ES29" s="75">
        <f>ROUND(EP29/INDEX(被保険者数!O:O,MATCH(A29,被保険者数!A:A,0),1),0)</f>
        <v>548732</v>
      </c>
      <c r="ET29" s="75">
        <f t="shared" si="54"/>
        <v>25</v>
      </c>
      <c r="EU29" s="75">
        <f>ROUND(EQ29/INDEX(被保険者数!O:O,MATCH(A29,被保険者数!A:A,0),1),0)</f>
        <v>238565</v>
      </c>
      <c r="EV29" s="1">
        <f t="shared" si="55"/>
        <v>24</v>
      </c>
    </row>
    <row r="30" spans="1:152" s="6" customFormat="1" ht="15.95" customHeight="1" x14ac:dyDescent="0.15">
      <c r="A30" s="2" t="s">
        <v>62</v>
      </c>
      <c r="B30" s="7">
        <v>1667</v>
      </c>
      <c r="C30" s="8">
        <v>991149030</v>
      </c>
      <c r="D30" s="8">
        <v>880948966</v>
      </c>
      <c r="E30" s="8">
        <v>55323878</v>
      </c>
      <c r="F30" s="8">
        <v>49255946</v>
      </c>
      <c r="G30" s="8">
        <v>5620240</v>
      </c>
      <c r="H30" s="8">
        <v>21866</v>
      </c>
      <c r="I30" s="8">
        <v>401100140</v>
      </c>
      <c r="J30" s="8">
        <v>354666698</v>
      </c>
      <c r="K30" s="8">
        <v>10645084</v>
      </c>
      <c r="L30" s="8">
        <v>32309026</v>
      </c>
      <c r="M30" s="8">
        <v>3479332</v>
      </c>
      <c r="N30" s="8">
        <f t="shared" si="0"/>
        <v>23533</v>
      </c>
      <c r="O30" s="8">
        <f t="shared" si="1"/>
        <v>1392249170</v>
      </c>
      <c r="P30" s="8">
        <f t="shared" si="2"/>
        <v>1235615664</v>
      </c>
      <c r="Q30" s="8">
        <f t="shared" si="3"/>
        <v>65968962</v>
      </c>
      <c r="R30" s="8">
        <f t="shared" si="4"/>
        <v>81564972</v>
      </c>
      <c r="S30" s="8">
        <f t="shared" si="5"/>
        <v>9099572</v>
      </c>
      <c r="T30" s="7">
        <v>0</v>
      </c>
      <c r="U30" s="8">
        <v>-1250</v>
      </c>
      <c r="V30" s="8">
        <v>-1125</v>
      </c>
      <c r="W30" s="8">
        <v>-125</v>
      </c>
      <c r="X30" s="8">
        <v>0</v>
      </c>
      <c r="Y30" s="8">
        <v>0</v>
      </c>
      <c r="Z30" s="8">
        <v>2801</v>
      </c>
      <c r="AA30" s="8">
        <v>42998670</v>
      </c>
      <c r="AB30" s="8">
        <v>38041087</v>
      </c>
      <c r="AC30" s="8">
        <v>11436</v>
      </c>
      <c r="AD30" s="8">
        <v>4946522</v>
      </c>
      <c r="AE30" s="8">
        <v>-375</v>
      </c>
      <c r="AF30" s="8">
        <f t="shared" si="6"/>
        <v>2801</v>
      </c>
      <c r="AG30" s="8">
        <f t="shared" si="7"/>
        <v>42997420</v>
      </c>
      <c r="AH30" s="8">
        <f t="shared" si="8"/>
        <v>38039962</v>
      </c>
      <c r="AI30" s="8">
        <f t="shared" si="9"/>
        <v>11311</v>
      </c>
      <c r="AJ30" s="8">
        <f t="shared" si="10"/>
        <v>4946522</v>
      </c>
      <c r="AK30" s="8">
        <f t="shared" si="11"/>
        <v>-375</v>
      </c>
      <c r="AL30" s="7">
        <f t="shared" si="12"/>
        <v>26334</v>
      </c>
      <c r="AM30" s="8">
        <f t="shared" si="13"/>
        <v>1435246590</v>
      </c>
      <c r="AN30" s="8">
        <f t="shared" si="14"/>
        <v>1273655626</v>
      </c>
      <c r="AO30" s="8">
        <f t="shared" si="15"/>
        <v>65980273</v>
      </c>
      <c r="AP30" s="8">
        <f t="shared" si="16"/>
        <v>86511494</v>
      </c>
      <c r="AQ30" s="8">
        <f t="shared" si="17"/>
        <v>9099197</v>
      </c>
      <c r="AR30" s="8">
        <v>16830</v>
      </c>
      <c r="AS30" s="8">
        <v>232639010</v>
      </c>
      <c r="AT30" s="8">
        <v>206964707</v>
      </c>
      <c r="AU30" s="8">
        <v>932056</v>
      </c>
      <c r="AV30" s="8">
        <v>23773773</v>
      </c>
      <c r="AW30" s="8">
        <v>968474</v>
      </c>
      <c r="AX30" s="8">
        <f t="shared" si="18"/>
        <v>43164</v>
      </c>
      <c r="AY30" s="8">
        <f t="shared" si="19"/>
        <v>1667885600</v>
      </c>
      <c r="AZ30" s="8">
        <f t="shared" si="20"/>
        <v>1480620333</v>
      </c>
      <c r="BA30" s="8">
        <f t="shared" si="21"/>
        <v>66912329</v>
      </c>
      <c r="BB30" s="8">
        <f t="shared" si="22"/>
        <v>110285267</v>
      </c>
      <c r="BC30" s="8">
        <f t="shared" si="23"/>
        <v>10067671</v>
      </c>
      <c r="BD30" s="7">
        <v>1488</v>
      </c>
      <c r="BE30" s="8">
        <v>51145981</v>
      </c>
      <c r="BF30" s="8">
        <v>26492641</v>
      </c>
      <c r="BG30" s="8">
        <v>0</v>
      </c>
      <c r="BH30" s="8">
        <v>24520520</v>
      </c>
      <c r="BI30" s="8">
        <v>132820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f t="shared" si="24"/>
        <v>1488</v>
      </c>
      <c r="BQ30" s="8">
        <f t="shared" si="25"/>
        <v>51145981</v>
      </c>
      <c r="BR30" s="8">
        <f t="shared" si="26"/>
        <v>26492641</v>
      </c>
      <c r="BS30" s="8">
        <f t="shared" si="27"/>
        <v>0</v>
      </c>
      <c r="BT30" s="8">
        <f t="shared" si="28"/>
        <v>24520520</v>
      </c>
      <c r="BU30" s="8">
        <f t="shared" si="29"/>
        <v>132820</v>
      </c>
      <c r="BV30" s="7">
        <v>104</v>
      </c>
      <c r="BW30" s="8">
        <v>16242480</v>
      </c>
      <c r="BX30" s="8">
        <v>14227130</v>
      </c>
      <c r="BY30" s="8">
        <v>385371</v>
      </c>
      <c r="BZ30" s="8">
        <v>1009451</v>
      </c>
      <c r="CA30" s="8">
        <v>620528</v>
      </c>
      <c r="CB30" s="8">
        <f t="shared" si="30"/>
        <v>43268</v>
      </c>
      <c r="CC30" s="8">
        <f t="shared" si="31"/>
        <v>1735274061</v>
      </c>
      <c r="CD30" s="8">
        <f t="shared" si="32"/>
        <v>1521340104</v>
      </c>
      <c r="CE30" s="8">
        <f t="shared" si="33"/>
        <v>67297700</v>
      </c>
      <c r="CF30" s="8">
        <f t="shared" si="34"/>
        <v>135815238</v>
      </c>
      <c r="CG30" s="8">
        <f t="shared" si="35"/>
        <v>10821019</v>
      </c>
      <c r="CH30" s="17">
        <v>310</v>
      </c>
      <c r="CI30" s="8">
        <v>2375542</v>
      </c>
      <c r="CJ30" s="8">
        <v>2108627</v>
      </c>
      <c r="CK30" s="8">
        <v>0</v>
      </c>
      <c r="CL30" s="8">
        <v>266915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7">
        <f t="shared" si="50"/>
        <v>310</v>
      </c>
      <c r="DA30" s="8">
        <f t="shared" si="36"/>
        <v>2375542</v>
      </c>
      <c r="DB30" s="8">
        <f t="shared" si="37"/>
        <v>2108627</v>
      </c>
      <c r="DC30" s="8">
        <f t="shared" si="38"/>
        <v>0</v>
      </c>
      <c r="DD30" s="8">
        <f t="shared" si="39"/>
        <v>266915</v>
      </c>
      <c r="DE30" s="8">
        <f t="shared" si="40"/>
        <v>0</v>
      </c>
      <c r="DF30" s="8">
        <f t="shared" si="51"/>
        <v>43578</v>
      </c>
      <c r="DG30" s="8">
        <f t="shared" si="41"/>
        <v>1737649603</v>
      </c>
      <c r="DH30" s="8">
        <f t="shared" si="42"/>
        <v>1523448731</v>
      </c>
      <c r="DI30" s="8">
        <f t="shared" si="43"/>
        <v>67297700</v>
      </c>
      <c r="DJ30" s="8">
        <f t="shared" si="44"/>
        <v>136082153</v>
      </c>
      <c r="DK30" s="8">
        <f t="shared" si="45"/>
        <v>10821019</v>
      </c>
      <c r="DL30" s="8">
        <v>1039</v>
      </c>
      <c r="DM30" s="8">
        <v>541</v>
      </c>
      <c r="DN30" s="8">
        <v>1580</v>
      </c>
      <c r="DO30" s="8">
        <v>257</v>
      </c>
      <c r="DP30" s="8">
        <v>78</v>
      </c>
      <c r="DR30" s="21">
        <f>'７割'!DR30+'９割'!DR30</f>
        <v>310</v>
      </c>
      <c r="DS30" s="21">
        <f>'７割'!DS30+'９割'!DS30</f>
        <v>2108627</v>
      </c>
      <c r="DT30" s="21">
        <f>'７割'!DT30+'９割'!DT30</f>
        <v>46</v>
      </c>
      <c r="DU30" s="21">
        <f>'７割'!DU30+'９割'!DU30</f>
        <v>688868</v>
      </c>
      <c r="DV30" s="21">
        <f>'７割'!DV30+'９割'!DV30</f>
        <v>37</v>
      </c>
      <c r="DW30" s="21">
        <f>'７割'!DW30+'９割'!DW30</f>
        <v>1073358</v>
      </c>
      <c r="DX30" s="21">
        <f>'７割'!DX30+'９割'!DX30</f>
        <v>57</v>
      </c>
      <c r="DY30" s="21">
        <f>'７割'!DY30+'９割'!DY30</f>
        <v>1458385</v>
      </c>
      <c r="DZ30" s="21">
        <f>'７割'!DZ30+'９割'!DZ30</f>
        <v>0</v>
      </c>
      <c r="EA30" s="21">
        <f>'７割'!EA30+'９割'!EA30</f>
        <v>0</v>
      </c>
      <c r="EB30" s="21">
        <f>'７割'!EB30+'９割'!EB30</f>
        <v>0</v>
      </c>
      <c r="EC30" s="21">
        <f>'７割'!EC30+'９割'!EC30</f>
        <v>0</v>
      </c>
      <c r="ED30" s="21">
        <f>'７割'!ED30+'９割'!ED30</f>
        <v>0</v>
      </c>
      <c r="EE30" s="21">
        <f>'７割'!EE30+'９割'!EE30</f>
        <v>0</v>
      </c>
      <c r="EF30" s="21">
        <f>'７割'!EF30+'９割'!EF30</f>
        <v>0</v>
      </c>
      <c r="EG30" s="21">
        <f>'７割'!EG30+'９割'!EG30</f>
        <v>0</v>
      </c>
      <c r="EH30" s="21">
        <f>IF(SUM(DR30,DT30,DV30,DX30,DZ30,EB30,ED30,EF30)='７割'!EH30+'９割'!EH30,SUM(DR30,DT30,DV30,DX30,DZ30,EB30,ED30,EF30),"数値エラー")</f>
        <v>450</v>
      </c>
      <c r="EI30" s="21">
        <f>IF(SUM(DS30,DU30,DW30,DY30,EA30,EC30,EE30,EG30)='７割'!EI30+'９割'!EI30,SUM(DS30,DU30,DW30,DY30,EA30,EC30,EE30,EG30),"数値エラー")</f>
        <v>5329238</v>
      </c>
      <c r="EK30" s="8">
        <f t="shared" si="52"/>
        <v>43718</v>
      </c>
      <c r="EL30" s="8">
        <f t="shared" si="53"/>
        <v>1740603299</v>
      </c>
      <c r="EN30" s="75">
        <f>ROUND(EL30/INDEX(被保険者数!O:O,MATCH(A30,被保険者数!A:A,0),1),0)</f>
        <v>1009631</v>
      </c>
      <c r="EO30" s="1">
        <f t="shared" si="46"/>
        <v>13</v>
      </c>
      <c r="EP30" s="75">
        <f t="shared" si="47"/>
        <v>991147780</v>
      </c>
      <c r="EQ30" s="75">
        <f t="shared" si="48"/>
        <v>444098810</v>
      </c>
      <c r="ER30" s="75">
        <f t="shared" si="49"/>
        <v>305356709</v>
      </c>
      <c r="ES30" s="75">
        <f>ROUND(EP30/INDEX(被保険者数!O:O,MATCH(A30,被保険者数!A:A,0),1),0)</f>
        <v>574912</v>
      </c>
      <c r="ET30" s="75">
        <f t="shared" si="54"/>
        <v>17</v>
      </c>
      <c r="EU30" s="75">
        <f>ROUND(EQ30/INDEX(被保険者数!O:O,MATCH(A30,被保険者数!A:A,0),1),0)</f>
        <v>257598</v>
      </c>
      <c r="EV30" s="1">
        <f t="shared" si="55"/>
        <v>13</v>
      </c>
    </row>
    <row r="31" spans="1:152" s="6" customFormat="1" ht="15.95" customHeight="1" x14ac:dyDescent="0.15">
      <c r="A31" s="2" t="s">
        <v>50</v>
      </c>
      <c r="B31" s="7">
        <v>3057</v>
      </c>
      <c r="C31" s="8">
        <v>1878169610</v>
      </c>
      <c r="D31" s="8">
        <v>1659893480</v>
      </c>
      <c r="E31" s="8">
        <v>117646846</v>
      </c>
      <c r="F31" s="8">
        <v>90335646</v>
      </c>
      <c r="G31" s="8">
        <v>10293638</v>
      </c>
      <c r="H31" s="8">
        <v>41226</v>
      </c>
      <c r="I31" s="8">
        <v>778254200</v>
      </c>
      <c r="J31" s="8">
        <v>683477740</v>
      </c>
      <c r="K31" s="8">
        <v>22404957</v>
      </c>
      <c r="L31" s="8">
        <v>64325357</v>
      </c>
      <c r="M31" s="8">
        <v>8044449.5</v>
      </c>
      <c r="N31" s="8">
        <f t="shared" si="0"/>
        <v>44283</v>
      </c>
      <c r="O31" s="8">
        <f t="shared" si="1"/>
        <v>2656423810</v>
      </c>
      <c r="P31" s="8">
        <f t="shared" si="2"/>
        <v>2343371220</v>
      </c>
      <c r="Q31" s="8">
        <f t="shared" si="3"/>
        <v>140051803</v>
      </c>
      <c r="R31" s="8">
        <f t="shared" si="4"/>
        <v>154661003</v>
      </c>
      <c r="S31" s="8">
        <f t="shared" si="5"/>
        <v>18338087.5</v>
      </c>
      <c r="T31" s="7">
        <v>6</v>
      </c>
      <c r="U31" s="8">
        <v>3976370</v>
      </c>
      <c r="V31" s="8">
        <v>3578727</v>
      </c>
      <c r="W31" s="8">
        <v>265303</v>
      </c>
      <c r="X31" s="8">
        <v>132340</v>
      </c>
      <c r="Y31" s="8">
        <v>0</v>
      </c>
      <c r="Z31" s="8">
        <v>4816</v>
      </c>
      <c r="AA31" s="8">
        <v>70235260</v>
      </c>
      <c r="AB31" s="8">
        <v>61716056</v>
      </c>
      <c r="AC31" s="8">
        <v>21698</v>
      </c>
      <c r="AD31" s="8">
        <v>8496156</v>
      </c>
      <c r="AE31" s="8">
        <v>1350</v>
      </c>
      <c r="AF31" s="8">
        <f t="shared" si="6"/>
        <v>4822</v>
      </c>
      <c r="AG31" s="8">
        <f t="shared" si="7"/>
        <v>74211630</v>
      </c>
      <c r="AH31" s="8">
        <f t="shared" si="8"/>
        <v>65294783</v>
      </c>
      <c r="AI31" s="8">
        <f t="shared" si="9"/>
        <v>287001</v>
      </c>
      <c r="AJ31" s="8">
        <f t="shared" si="10"/>
        <v>8628496</v>
      </c>
      <c r="AK31" s="8">
        <f t="shared" si="11"/>
        <v>1350</v>
      </c>
      <c r="AL31" s="7">
        <f t="shared" si="12"/>
        <v>49105</v>
      </c>
      <c r="AM31" s="8">
        <f t="shared" si="13"/>
        <v>2730635440</v>
      </c>
      <c r="AN31" s="8">
        <f t="shared" si="14"/>
        <v>2408666003</v>
      </c>
      <c r="AO31" s="8">
        <f t="shared" si="15"/>
        <v>140338804</v>
      </c>
      <c r="AP31" s="8">
        <f t="shared" si="16"/>
        <v>163289499</v>
      </c>
      <c r="AQ31" s="8">
        <f t="shared" si="17"/>
        <v>18339437.5</v>
      </c>
      <c r="AR31" s="8">
        <v>29217</v>
      </c>
      <c r="AS31" s="8">
        <v>402968910</v>
      </c>
      <c r="AT31" s="8">
        <v>354900061</v>
      </c>
      <c r="AU31" s="8">
        <v>2542171</v>
      </c>
      <c r="AV31" s="8">
        <v>43657681</v>
      </c>
      <c r="AW31" s="8">
        <v>1868997</v>
      </c>
      <c r="AX31" s="8">
        <f t="shared" si="18"/>
        <v>78322</v>
      </c>
      <c r="AY31" s="8">
        <f t="shared" si="19"/>
        <v>3133604350</v>
      </c>
      <c r="AZ31" s="8">
        <f t="shared" si="20"/>
        <v>2763566064</v>
      </c>
      <c r="BA31" s="8">
        <f t="shared" si="21"/>
        <v>142880975</v>
      </c>
      <c r="BB31" s="8">
        <f t="shared" si="22"/>
        <v>206947180</v>
      </c>
      <c r="BC31" s="8">
        <f t="shared" si="23"/>
        <v>20208434.5</v>
      </c>
      <c r="BD31" s="7">
        <v>2894</v>
      </c>
      <c r="BE31" s="8">
        <v>106796528</v>
      </c>
      <c r="BF31" s="8">
        <v>57420768</v>
      </c>
      <c r="BG31" s="8">
        <v>0</v>
      </c>
      <c r="BH31" s="8">
        <v>49031770</v>
      </c>
      <c r="BI31" s="8">
        <v>343990</v>
      </c>
      <c r="BJ31" s="8">
        <v>6</v>
      </c>
      <c r="BK31" s="8">
        <v>206515</v>
      </c>
      <c r="BL31" s="8">
        <v>147435</v>
      </c>
      <c r="BM31" s="8">
        <v>0</v>
      </c>
      <c r="BN31" s="8">
        <v>59080</v>
      </c>
      <c r="BO31" s="8">
        <v>0</v>
      </c>
      <c r="BP31" s="8">
        <f t="shared" si="24"/>
        <v>2900</v>
      </c>
      <c r="BQ31" s="8">
        <f t="shared" si="25"/>
        <v>107003043</v>
      </c>
      <c r="BR31" s="8">
        <f t="shared" si="26"/>
        <v>57568203</v>
      </c>
      <c r="BS31" s="8">
        <f t="shared" si="27"/>
        <v>0</v>
      </c>
      <c r="BT31" s="8">
        <f t="shared" si="28"/>
        <v>49090850</v>
      </c>
      <c r="BU31" s="8">
        <f t="shared" si="29"/>
        <v>343990</v>
      </c>
      <c r="BV31" s="7">
        <v>233</v>
      </c>
      <c r="BW31" s="8">
        <v>34097860</v>
      </c>
      <c r="BX31" s="8">
        <v>30190938</v>
      </c>
      <c r="BY31" s="8">
        <v>1343045</v>
      </c>
      <c r="BZ31" s="8">
        <v>2155589</v>
      </c>
      <c r="CA31" s="8">
        <v>408288</v>
      </c>
      <c r="CB31" s="8">
        <f t="shared" si="30"/>
        <v>78555</v>
      </c>
      <c r="CC31" s="8">
        <f t="shared" si="31"/>
        <v>3274705253</v>
      </c>
      <c r="CD31" s="8">
        <f t="shared" si="32"/>
        <v>2851325205</v>
      </c>
      <c r="CE31" s="8">
        <f t="shared" si="33"/>
        <v>144224020</v>
      </c>
      <c r="CF31" s="8">
        <f t="shared" si="34"/>
        <v>258193619</v>
      </c>
      <c r="CG31" s="8">
        <f t="shared" si="35"/>
        <v>20960712.5</v>
      </c>
      <c r="CH31" s="17">
        <v>284</v>
      </c>
      <c r="CI31" s="8">
        <v>1671569</v>
      </c>
      <c r="CJ31" s="8">
        <v>1466969</v>
      </c>
      <c r="CK31" s="8">
        <v>0</v>
      </c>
      <c r="CL31" s="8">
        <v>204600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7">
        <f t="shared" si="50"/>
        <v>284</v>
      </c>
      <c r="DA31" s="8">
        <f t="shared" si="36"/>
        <v>1671569</v>
      </c>
      <c r="DB31" s="8">
        <f t="shared" si="37"/>
        <v>1466969</v>
      </c>
      <c r="DC31" s="8">
        <f t="shared" si="38"/>
        <v>0</v>
      </c>
      <c r="DD31" s="8">
        <f t="shared" si="39"/>
        <v>204600</v>
      </c>
      <c r="DE31" s="8">
        <f t="shared" si="40"/>
        <v>0</v>
      </c>
      <c r="DF31" s="8">
        <f t="shared" si="51"/>
        <v>78839</v>
      </c>
      <c r="DG31" s="8">
        <f t="shared" si="41"/>
        <v>3276376822</v>
      </c>
      <c r="DH31" s="8">
        <f t="shared" si="42"/>
        <v>2852792174</v>
      </c>
      <c r="DI31" s="8">
        <f t="shared" si="43"/>
        <v>144224020</v>
      </c>
      <c r="DJ31" s="8">
        <f t="shared" si="44"/>
        <v>258398219</v>
      </c>
      <c r="DK31" s="8">
        <f t="shared" si="45"/>
        <v>20960712.5</v>
      </c>
      <c r="DL31" s="8">
        <v>2033</v>
      </c>
      <c r="DM31" s="8">
        <v>1069</v>
      </c>
      <c r="DN31" s="8">
        <v>3102</v>
      </c>
      <c r="DO31" s="8">
        <v>525</v>
      </c>
      <c r="DP31" s="8">
        <v>201</v>
      </c>
      <c r="DR31" s="21">
        <f>'７割'!DR31+'９割'!DR31</f>
        <v>284</v>
      </c>
      <c r="DS31" s="21">
        <f>'７割'!DS31+'９割'!DS31</f>
        <v>1466969</v>
      </c>
      <c r="DT31" s="21">
        <f>'７割'!DT31+'９割'!DT31</f>
        <v>65</v>
      </c>
      <c r="DU31" s="21">
        <f>'７割'!DU31+'９割'!DU31</f>
        <v>1338327</v>
      </c>
      <c r="DV31" s="21">
        <f>'７割'!DV31+'９割'!DV31</f>
        <v>81</v>
      </c>
      <c r="DW31" s="21">
        <f>'７割'!DW31+'９割'!DW31</f>
        <v>3264372</v>
      </c>
      <c r="DX31" s="21">
        <f>'７割'!DX31+'９割'!DX31</f>
        <v>107</v>
      </c>
      <c r="DY31" s="21">
        <f>'７割'!DY31+'９割'!DY31</f>
        <v>2684254</v>
      </c>
      <c r="DZ31" s="21">
        <f>'７割'!DZ31+'９割'!DZ31</f>
        <v>0</v>
      </c>
      <c r="EA31" s="21">
        <f>'７割'!EA31+'９割'!EA31</f>
        <v>0</v>
      </c>
      <c r="EB31" s="21">
        <f>'７割'!EB31+'９割'!EB31</f>
        <v>0</v>
      </c>
      <c r="EC31" s="21">
        <f>'７割'!EC31+'９割'!EC31</f>
        <v>0</v>
      </c>
      <c r="ED31" s="21">
        <f>'７割'!ED31+'９割'!ED31</f>
        <v>0</v>
      </c>
      <c r="EE31" s="21">
        <f>'７割'!EE31+'９割'!EE31</f>
        <v>0</v>
      </c>
      <c r="EF31" s="21">
        <f>'７割'!EF31+'９割'!EF31</f>
        <v>0</v>
      </c>
      <c r="EG31" s="21">
        <f>'７割'!EG31+'９割'!EG31</f>
        <v>0</v>
      </c>
      <c r="EH31" s="21">
        <f>IF(SUM(DR31,DT31,DV31,DX31,DZ31,EB31,ED31,EF31)='７割'!EH31+'９割'!EH31,SUM(DR31,DT31,DV31,DX31,DZ31,EB31,ED31,EF31),"数値エラー")</f>
        <v>537</v>
      </c>
      <c r="EI31" s="21">
        <f>IF(SUM(DS31,DU31,DW31,DY31,EA31,EC31,EE31,EG31)='７割'!EI31+'９割'!EI31,SUM(DS31,DU31,DW31,DY31,EA31,EC31,EE31,EG31),"数値エラー")</f>
        <v>8753922</v>
      </c>
      <c r="EK31" s="8">
        <f t="shared" si="52"/>
        <v>79092</v>
      </c>
      <c r="EL31" s="8">
        <f t="shared" si="53"/>
        <v>3283459175</v>
      </c>
      <c r="EN31" s="75">
        <f>ROUND(EL31/INDEX(被保険者数!O:O,MATCH(A31,被保険者数!A:A,0),1),0)</f>
        <v>1019075</v>
      </c>
      <c r="EO31" s="1">
        <f t="shared" si="46"/>
        <v>11</v>
      </c>
      <c r="EP31" s="75">
        <f t="shared" si="47"/>
        <v>1882145980</v>
      </c>
      <c r="EQ31" s="75">
        <f t="shared" si="48"/>
        <v>848489460</v>
      </c>
      <c r="ER31" s="75">
        <f t="shared" si="49"/>
        <v>552823735</v>
      </c>
      <c r="ES31" s="75">
        <f>ROUND(EP31/INDEX(被保険者数!O:O,MATCH(A31,被保険者数!A:A,0),1),0)</f>
        <v>584155</v>
      </c>
      <c r="ET31" s="75">
        <f t="shared" si="54"/>
        <v>14</v>
      </c>
      <c r="EU31" s="75">
        <f>ROUND(EQ31/INDEX(被保険者数!O:O,MATCH(A31,被保険者数!A:A,0),1),0)</f>
        <v>263342</v>
      </c>
      <c r="EV31" s="1">
        <f t="shared" si="55"/>
        <v>10</v>
      </c>
    </row>
    <row r="32" spans="1:152" s="6" customFormat="1" ht="15.95" customHeight="1" x14ac:dyDescent="0.15">
      <c r="A32" s="2" t="s">
        <v>51</v>
      </c>
      <c r="B32" s="7">
        <v>61</v>
      </c>
      <c r="C32" s="8">
        <v>36889100</v>
      </c>
      <c r="D32" s="8">
        <v>33200202</v>
      </c>
      <c r="E32" s="8">
        <v>2475488</v>
      </c>
      <c r="F32" s="8">
        <v>1142110</v>
      </c>
      <c r="G32" s="8">
        <v>71300</v>
      </c>
      <c r="H32" s="8">
        <v>964</v>
      </c>
      <c r="I32" s="8">
        <v>14441230</v>
      </c>
      <c r="J32" s="8">
        <v>12988395</v>
      </c>
      <c r="K32" s="8">
        <v>152345</v>
      </c>
      <c r="L32" s="8">
        <v>1277858</v>
      </c>
      <c r="M32" s="8">
        <v>22632</v>
      </c>
      <c r="N32" s="8">
        <f t="shared" si="0"/>
        <v>1025</v>
      </c>
      <c r="O32" s="8">
        <f t="shared" si="1"/>
        <v>51330330</v>
      </c>
      <c r="P32" s="8">
        <f t="shared" si="2"/>
        <v>46188597</v>
      </c>
      <c r="Q32" s="8">
        <f t="shared" si="3"/>
        <v>2627833</v>
      </c>
      <c r="R32" s="8">
        <f t="shared" si="4"/>
        <v>2419968</v>
      </c>
      <c r="S32" s="8">
        <f t="shared" si="5"/>
        <v>93932</v>
      </c>
      <c r="T32" s="7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73</v>
      </c>
      <c r="AA32" s="8">
        <v>1299110</v>
      </c>
      <c r="AB32" s="8">
        <v>1169199</v>
      </c>
      <c r="AC32" s="8">
        <v>0</v>
      </c>
      <c r="AD32" s="8">
        <v>129911</v>
      </c>
      <c r="AE32" s="8">
        <v>0</v>
      </c>
      <c r="AF32" s="8">
        <f t="shared" si="6"/>
        <v>73</v>
      </c>
      <c r="AG32" s="8">
        <f t="shared" si="7"/>
        <v>1299110</v>
      </c>
      <c r="AH32" s="8">
        <f t="shared" si="8"/>
        <v>1169199</v>
      </c>
      <c r="AI32" s="8">
        <f t="shared" si="9"/>
        <v>0</v>
      </c>
      <c r="AJ32" s="8">
        <f t="shared" si="10"/>
        <v>129911</v>
      </c>
      <c r="AK32" s="8">
        <f t="shared" si="11"/>
        <v>0</v>
      </c>
      <c r="AL32" s="7">
        <f t="shared" si="12"/>
        <v>1098</v>
      </c>
      <c r="AM32" s="8">
        <f t="shared" si="13"/>
        <v>52629440</v>
      </c>
      <c r="AN32" s="8">
        <f t="shared" si="14"/>
        <v>47357796</v>
      </c>
      <c r="AO32" s="8">
        <f t="shared" si="15"/>
        <v>2627833</v>
      </c>
      <c r="AP32" s="8">
        <f t="shared" si="16"/>
        <v>2549879</v>
      </c>
      <c r="AQ32" s="8">
        <f t="shared" si="17"/>
        <v>93932</v>
      </c>
      <c r="AR32" s="8">
        <v>245</v>
      </c>
      <c r="AS32" s="8">
        <v>3216800</v>
      </c>
      <c r="AT32" s="8">
        <v>2894558</v>
      </c>
      <c r="AU32" s="8">
        <v>0</v>
      </c>
      <c r="AV32" s="8">
        <v>322242</v>
      </c>
      <c r="AW32" s="8">
        <v>0</v>
      </c>
      <c r="AX32" s="8">
        <f t="shared" si="18"/>
        <v>1343</v>
      </c>
      <c r="AY32" s="8">
        <f t="shared" si="19"/>
        <v>55846240</v>
      </c>
      <c r="AZ32" s="8">
        <f t="shared" si="20"/>
        <v>50252354</v>
      </c>
      <c r="BA32" s="8">
        <f t="shared" si="21"/>
        <v>2627833</v>
      </c>
      <c r="BB32" s="8">
        <f t="shared" si="22"/>
        <v>2872121</v>
      </c>
      <c r="BC32" s="8">
        <f t="shared" si="23"/>
        <v>93932</v>
      </c>
      <c r="BD32" s="7">
        <v>60</v>
      </c>
      <c r="BE32" s="8">
        <v>2367931</v>
      </c>
      <c r="BF32" s="8">
        <v>1718051</v>
      </c>
      <c r="BG32" s="8">
        <v>0</v>
      </c>
      <c r="BH32" s="8">
        <v>646660</v>
      </c>
      <c r="BI32" s="8">
        <v>3220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f t="shared" si="24"/>
        <v>60</v>
      </c>
      <c r="BQ32" s="8">
        <f t="shared" si="25"/>
        <v>2367931</v>
      </c>
      <c r="BR32" s="8">
        <f t="shared" si="26"/>
        <v>1718051</v>
      </c>
      <c r="BS32" s="8">
        <f t="shared" si="27"/>
        <v>0</v>
      </c>
      <c r="BT32" s="8">
        <f t="shared" si="28"/>
        <v>646660</v>
      </c>
      <c r="BU32" s="8">
        <f t="shared" si="29"/>
        <v>3220</v>
      </c>
      <c r="BV32" s="7">
        <v>2</v>
      </c>
      <c r="BW32" s="8">
        <v>206930</v>
      </c>
      <c r="BX32" s="8">
        <v>186237</v>
      </c>
      <c r="BY32" s="8">
        <v>6664</v>
      </c>
      <c r="BZ32" s="8">
        <v>14029</v>
      </c>
      <c r="CA32" s="8">
        <v>0</v>
      </c>
      <c r="CB32" s="8">
        <f t="shared" si="30"/>
        <v>1345</v>
      </c>
      <c r="CC32" s="8">
        <f t="shared" si="31"/>
        <v>58421101</v>
      </c>
      <c r="CD32" s="8">
        <f t="shared" si="32"/>
        <v>52156642</v>
      </c>
      <c r="CE32" s="8">
        <f t="shared" si="33"/>
        <v>2634497</v>
      </c>
      <c r="CF32" s="8">
        <f t="shared" si="34"/>
        <v>3532810</v>
      </c>
      <c r="CG32" s="8">
        <f t="shared" si="35"/>
        <v>97152</v>
      </c>
      <c r="CH32" s="17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7">
        <f t="shared" si="50"/>
        <v>0</v>
      </c>
      <c r="DA32" s="8">
        <f t="shared" si="36"/>
        <v>0</v>
      </c>
      <c r="DB32" s="8">
        <f t="shared" si="37"/>
        <v>0</v>
      </c>
      <c r="DC32" s="8">
        <f t="shared" si="38"/>
        <v>0</v>
      </c>
      <c r="DD32" s="8">
        <f t="shared" si="39"/>
        <v>0</v>
      </c>
      <c r="DE32" s="8">
        <f t="shared" si="40"/>
        <v>0</v>
      </c>
      <c r="DF32" s="8">
        <f t="shared" si="51"/>
        <v>1345</v>
      </c>
      <c r="DG32" s="8">
        <f t="shared" si="41"/>
        <v>58421101</v>
      </c>
      <c r="DH32" s="8">
        <f t="shared" si="42"/>
        <v>52156642</v>
      </c>
      <c r="DI32" s="8">
        <f t="shared" si="43"/>
        <v>2634497</v>
      </c>
      <c r="DJ32" s="8">
        <f t="shared" si="44"/>
        <v>3532810</v>
      </c>
      <c r="DK32" s="8">
        <f t="shared" si="45"/>
        <v>97152</v>
      </c>
      <c r="DL32" s="8">
        <v>54</v>
      </c>
      <c r="DM32" s="8">
        <v>12</v>
      </c>
      <c r="DN32" s="8">
        <v>66</v>
      </c>
      <c r="DO32" s="8">
        <v>5</v>
      </c>
      <c r="DP32" s="8">
        <v>0</v>
      </c>
      <c r="DR32" s="21">
        <f>'７割'!DR32+'９割'!DR32</f>
        <v>0</v>
      </c>
      <c r="DS32" s="21">
        <f>'７割'!DS32+'９割'!DS32</f>
        <v>0</v>
      </c>
      <c r="DT32" s="21">
        <f>'７割'!DT32+'９割'!DT32</f>
        <v>0</v>
      </c>
      <c r="DU32" s="21">
        <f>'７割'!DU32+'９割'!DU32</f>
        <v>0</v>
      </c>
      <c r="DV32" s="21">
        <f>'７割'!DV32+'９割'!DV32</f>
        <v>0</v>
      </c>
      <c r="DW32" s="21">
        <f>'７割'!DW32+'９割'!DW32</f>
        <v>0</v>
      </c>
      <c r="DX32" s="21">
        <f>'７割'!DX32+'９割'!DX32</f>
        <v>5</v>
      </c>
      <c r="DY32" s="21">
        <f>'７割'!DY32+'９割'!DY32</f>
        <v>157550</v>
      </c>
      <c r="DZ32" s="21">
        <f>'７割'!DZ32+'９割'!DZ32</f>
        <v>0</v>
      </c>
      <c r="EA32" s="21">
        <f>'７割'!EA32+'９割'!EA32</f>
        <v>0</v>
      </c>
      <c r="EB32" s="21">
        <f>'７割'!EB32+'９割'!EB32</f>
        <v>0</v>
      </c>
      <c r="EC32" s="21">
        <f>'７割'!EC32+'９割'!EC32</f>
        <v>0</v>
      </c>
      <c r="ED32" s="21">
        <f>'７割'!ED32+'９割'!ED32</f>
        <v>0</v>
      </c>
      <c r="EE32" s="21">
        <f>'７割'!EE32+'９割'!EE32</f>
        <v>0</v>
      </c>
      <c r="EF32" s="21">
        <f>'７割'!EF32+'９割'!EF32</f>
        <v>0</v>
      </c>
      <c r="EG32" s="21">
        <f>'７割'!EG32+'９割'!EG32</f>
        <v>0</v>
      </c>
      <c r="EH32" s="21">
        <f>IF(SUM(DR32,DT32,DV32,DX32,DZ32,EB32,ED32,EF32)='７割'!EH32+'９割'!EH32,SUM(DR32,DT32,DV32,DX32,DZ32,EB32,ED32,EF32),"数値エラー")</f>
        <v>5</v>
      </c>
      <c r="EI32" s="21">
        <f>IF(SUM(DS32,DU32,DW32,DY32,EA32,EC32,EE32,EG32)='７割'!EI32+'９割'!EI32,SUM(DS32,DU32,DW32,DY32,EA32,EC32,EE32,EG32),"数値エラー")</f>
        <v>157550</v>
      </c>
      <c r="EK32" s="8">
        <f t="shared" si="52"/>
        <v>1350</v>
      </c>
      <c r="EL32" s="8">
        <f t="shared" si="53"/>
        <v>58578651</v>
      </c>
      <c r="EN32" s="75">
        <f>ROUND(EL32/INDEX(被保険者数!O:O,MATCH(A32,被保険者数!A:A,0),1),0)</f>
        <v>741502</v>
      </c>
      <c r="EO32" s="1">
        <f t="shared" si="46"/>
        <v>40</v>
      </c>
      <c r="EP32" s="75">
        <f t="shared" si="47"/>
        <v>36889100</v>
      </c>
      <c r="EQ32" s="75">
        <f t="shared" si="48"/>
        <v>15740340</v>
      </c>
      <c r="ER32" s="75">
        <f t="shared" si="49"/>
        <v>5949211</v>
      </c>
      <c r="ES32" s="75">
        <f>ROUND(EP32/INDEX(被保険者数!O:O,MATCH(A32,被保険者数!A:A,0),1),0)</f>
        <v>466951</v>
      </c>
      <c r="ET32" s="75">
        <f t="shared" si="54"/>
        <v>37</v>
      </c>
      <c r="EU32" s="75">
        <f>ROUND(EQ32/INDEX(被保険者数!O:O,MATCH(A32,被保険者数!A:A,0),1),0)</f>
        <v>199245</v>
      </c>
      <c r="EV32" s="1">
        <f t="shared" si="55"/>
        <v>36</v>
      </c>
    </row>
    <row r="33" spans="1:152" s="6" customFormat="1" ht="15.95" customHeight="1" x14ac:dyDescent="0.15">
      <c r="A33" s="2" t="s">
        <v>52</v>
      </c>
      <c r="B33" s="7">
        <v>105</v>
      </c>
      <c r="C33" s="8">
        <v>60872670</v>
      </c>
      <c r="D33" s="8">
        <v>54785415</v>
      </c>
      <c r="E33" s="8">
        <v>3688504</v>
      </c>
      <c r="F33" s="8">
        <v>2298451</v>
      </c>
      <c r="G33" s="8">
        <v>100300</v>
      </c>
      <c r="H33" s="8">
        <v>1230</v>
      </c>
      <c r="I33" s="8">
        <v>19824380</v>
      </c>
      <c r="J33" s="8">
        <v>17826348</v>
      </c>
      <c r="K33" s="8">
        <v>102069</v>
      </c>
      <c r="L33" s="8">
        <v>1848149</v>
      </c>
      <c r="M33" s="8">
        <v>47814</v>
      </c>
      <c r="N33" s="8">
        <f t="shared" si="0"/>
        <v>1335</v>
      </c>
      <c r="O33" s="8">
        <f t="shared" si="1"/>
        <v>80697050</v>
      </c>
      <c r="P33" s="8">
        <f t="shared" si="2"/>
        <v>72611763</v>
      </c>
      <c r="Q33" s="8">
        <f t="shared" si="3"/>
        <v>3790573</v>
      </c>
      <c r="R33" s="8">
        <f t="shared" si="4"/>
        <v>4146600</v>
      </c>
      <c r="S33" s="8">
        <f t="shared" si="5"/>
        <v>148114</v>
      </c>
      <c r="T33" s="7">
        <v>1</v>
      </c>
      <c r="U33" s="8">
        <v>473770</v>
      </c>
      <c r="V33" s="8">
        <v>426390</v>
      </c>
      <c r="W33" s="8">
        <v>0</v>
      </c>
      <c r="X33" s="8">
        <v>47380</v>
      </c>
      <c r="Y33" s="8">
        <v>0</v>
      </c>
      <c r="Z33" s="8">
        <v>88</v>
      </c>
      <c r="AA33" s="8">
        <v>1251830</v>
      </c>
      <c r="AB33" s="8">
        <v>1126647</v>
      </c>
      <c r="AC33" s="8">
        <v>0</v>
      </c>
      <c r="AD33" s="8">
        <v>123683</v>
      </c>
      <c r="AE33" s="8">
        <v>1500</v>
      </c>
      <c r="AF33" s="8">
        <f t="shared" si="6"/>
        <v>89</v>
      </c>
      <c r="AG33" s="8">
        <f t="shared" si="7"/>
        <v>1725600</v>
      </c>
      <c r="AH33" s="8">
        <f t="shared" si="8"/>
        <v>1553037</v>
      </c>
      <c r="AI33" s="8">
        <f t="shared" si="9"/>
        <v>0</v>
      </c>
      <c r="AJ33" s="8">
        <f t="shared" si="10"/>
        <v>171063</v>
      </c>
      <c r="AK33" s="8">
        <f t="shared" si="11"/>
        <v>1500</v>
      </c>
      <c r="AL33" s="7">
        <f t="shared" si="12"/>
        <v>1424</v>
      </c>
      <c r="AM33" s="8">
        <f t="shared" si="13"/>
        <v>82422650</v>
      </c>
      <c r="AN33" s="8">
        <f t="shared" si="14"/>
        <v>74164800</v>
      </c>
      <c r="AO33" s="8">
        <f t="shared" si="15"/>
        <v>3790573</v>
      </c>
      <c r="AP33" s="8">
        <f t="shared" si="16"/>
        <v>4317663</v>
      </c>
      <c r="AQ33" s="8">
        <f t="shared" si="17"/>
        <v>149614</v>
      </c>
      <c r="AR33" s="8">
        <v>323</v>
      </c>
      <c r="AS33" s="8">
        <v>4477650</v>
      </c>
      <c r="AT33" s="8">
        <v>4017015</v>
      </c>
      <c r="AU33" s="8">
        <v>0</v>
      </c>
      <c r="AV33" s="8">
        <v>419180</v>
      </c>
      <c r="AW33" s="8">
        <v>41455</v>
      </c>
      <c r="AX33" s="8">
        <f t="shared" si="18"/>
        <v>1747</v>
      </c>
      <c r="AY33" s="8">
        <f t="shared" si="19"/>
        <v>86900300</v>
      </c>
      <c r="AZ33" s="8">
        <f t="shared" si="20"/>
        <v>78181815</v>
      </c>
      <c r="BA33" s="8">
        <f t="shared" si="21"/>
        <v>3790573</v>
      </c>
      <c r="BB33" s="8">
        <f t="shared" si="22"/>
        <v>4736843</v>
      </c>
      <c r="BC33" s="8">
        <f t="shared" si="23"/>
        <v>191069</v>
      </c>
      <c r="BD33" s="7">
        <v>98</v>
      </c>
      <c r="BE33" s="8">
        <v>3177784</v>
      </c>
      <c r="BF33" s="8">
        <v>2067914</v>
      </c>
      <c r="BG33" s="8">
        <v>0</v>
      </c>
      <c r="BH33" s="8">
        <v>1084570</v>
      </c>
      <c r="BI33" s="8">
        <v>25300</v>
      </c>
      <c r="BJ33" s="8">
        <v>1</v>
      </c>
      <c r="BK33" s="8">
        <v>13890</v>
      </c>
      <c r="BL33" s="8">
        <v>4230</v>
      </c>
      <c r="BM33" s="8">
        <v>0</v>
      </c>
      <c r="BN33" s="8">
        <v>9660</v>
      </c>
      <c r="BO33" s="8">
        <v>0</v>
      </c>
      <c r="BP33" s="8">
        <f t="shared" si="24"/>
        <v>99</v>
      </c>
      <c r="BQ33" s="8">
        <f t="shared" si="25"/>
        <v>3191674</v>
      </c>
      <c r="BR33" s="8">
        <f t="shared" si="26"/>
        <v>2072144</v>
      </c>
      <c r="BS33" s="8">
        <f t="shared" si="27"/>
        <v>0</v>
      </c>
      <c r="BT33" s="8">
        <f t="shared" si="28"/>
        <v>1094230</v>
      </c>
      <c r="BU33" s="8">
        <f t="shared" si="29"/>
        <v>25300</v>
      </c>
      <c r="BV33" s="7">
        <v>4</v>
      </c>
      <c r="BW33" s="8">
        <v>414730</v>
      </c>
      <c r="BX33" s="8">
        <v>373257</v>
      </c>
      <c r="BY33" s="8">
        <v>5278</v>
      </c>
      <c r="BZ33" s="8">
        <v>8712</v>
      </c>
      <c r="CA33" s="8">
        <v>27483</v>
      </c>
      <c r="CB33" s="8">
        <f t="shared" si="30"/>
        <v>1751</v>
      </c>
      <c r="CC33" s="8">
        <f t="shared" si="31"/>
        <v>90506704</v>
      </c>
      <c r="CD33" s="8">
        <f t="shared" si="32"/>
        <v>80627216</v>
      </c>
      <c r="CE33" s="8">
        <f t="shared" si="33"/>
        <v>3795851</v>
      </c>
      <c r="CF33" s="8">
        <f t="shared" si="34"/>
        <v>5839785</v>
      </c>
      <c r="CG33" s="8">
        <f t="shared" si="35"/>
        <v>243852</v>
      </c>
      <c r="CH33" s="17">
        <v>9</v>
      </c>
      <c r="CI33" s="8">
        <v>48410</v>
      </c>
      <c r="CJ33" s="8">
        <v>43569</v>
      </c>
      <c r="CK33" s="8">
        <v>0</v>
      </c>
      <c r="CL33" s="8">
        <v>4841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7">
        <f t="shared" si="50"/>
        <v>9</v>
      </c>
      <c r="DA33" s="8">
        <f t="shared" si="36"/>
        <v>48410</v>
      </c>
      <c r="DB33" s="8">
        <f t="shared" si="37"/>
        <v>43569</v>
      </c>
      <c r="DC33" s="8">
        <f t="shared" si="38"/>
        <v>0</v>
      </c>
      <c r="DD33" s="8">
        <f t="shared" si="39"/>
        <v>4841</v>
      </c>
      <c r="DE33" s="8">
        <f t="shared" si="40"/>
        <v>0</v>
      </c>
      <c r="DF33" s="8">
        <f t="shared" si="51"/>
        <v>1760</v>
      </c>
      <c r="DG33" s="8">
        <f t="shared" si="41"/>
        <v>90555114</v>
      </c>
      <c r="DH33" s="8">
        <f t="shared" si="42"/>
        <v>80670785</v>
      </c>
      <c r="DI33" s="8">
        <f t="shared" si="43"/>
        <v>3795851</v>
      </c>
      <c r="DJ33" s="8">
        <f t="shared" si="44"/>
        <v>5844626</v>
      </c>
      <c r="DK33" s="8">
        <f t="shared" si="45"/>
        <v>243852</v>
      </c>
      <c r="DL33" s="8">
        <v>72</v>
      </c>
      <c r="DM33" s="8">
        <v>24</v>
      </c>
      <c r="DN33" s="8">
        <v>96</v>
      </c>
      <c r="DO33" s="8">
        <v>0</v>
      </c>
      <c r="DP33" s="8">
        <v>0</v>
      </c>
      <c r="DR33" s="21">
        <f>'７割'!DR33+'９割'!DR33</f>
        <v>9</v>
      </c>
      <c r="DS33" s="21">
        <f>'７割'!DS33+'９割'!DS33</f>
        <v>43569</v>
      </c>
      <c r="DT33" s="21">
        <f>'７割'!DT33+'９割'!DT33</f>
        <v>0</v>
      </c>
      <c r="DU33" s="21">
        <f>'７割'!DU33+'９割'!DU33</f>
        <v>0</v>
      </c>
      <c r="DV33" s="21">
        <f>'７割'!DV33+'９割'!DV33</f>
        <v>0</v>
      </c>
      <c r="DW33" s="21">
        <f>'７割'!DW33+'９割'!DW33</f>
        <v>0</v>
      </c>
      <c r="DX33" s="21">
        <f>'７割'!DX33+'９割'!DX33</f>
        <v>1</v>
      </c>
      <c r="DY33" s="21">
        <f>'７割'!DY33+'９割'!DY33</f>
        <v>15359</v>
      </c>
      <c r="DZ33" s="21">
        <f>'７割'!DZ33+'９割'!DZ33</f>
        <v>0</v>
      </c>
      <c r="EA33" s="21">
        <f>'７割'!EA33+'９割'!EA33</f>
        <v>0</v>
      </c>
      <c r="EB33" s="21">
        <f>'７割'!EB33+'９割'!EB33</f>
        <v>0</v>
      </c>
      <c r="EC33" s="21">
        <f>'７割'!EC33+'９割'!EC33</f>
        <v>0</v>
      </c>
      <c r="ED33" s="21">
        <f>'７割'!ED33+'９割'!ED33</f>
        <v>0</v>
      </c>
      <c r="EE33" s="21">
        <f>'７割'!EE33+'９割'!EE33</f>
        <v>0</v>
      </c>
      <c r="EF33" s="21">
        <f>'７割'!EF33+'９割'!EF33</f>
        <v>0</v>
      </c>
      <c r="EG33" s="21">
        <f>'７割'!EG33+'９割'!EG33</f>
        <v>0</v>
      </c>
      <c r="EH33" s="21">
        <f>IF(SUM(DR33,DT33,DV33,DX33,DZ33,EB33,ED33,EF33)='７割'!EH33+'９割'!EH33,SUM(DR33,DT33,DV33,DX33,DZ33,EB33,ED33,EF33),"数値エラー")</f>
        <v>10</v>
      </c>
      <c r="EI33" s="21">
        <f>IF(SUM(DS33,DU33,DW33,DY33,EA33,EC33,EE33,EG33)='７割'!EI33+'９割'!EI33,SUM(DS33,DU33,DW33,DY33,EA33,EC33,EE33,EG33),"数値エラー")</f>
        <v>58928</v>
      </c>
      <c r="EK33" s="8">
        <f t="shared" si="52"/>
        <v>1761</v>
      </c>
      <c r="EL33" s="8">
        <f t="shared" si="53"/>
        <v>90565632</v>
      </c>
      <c r="EN33" s="75">
        <f>ROUND(EL33/INDEX(被保険者数!O:O,MATCH(A33,被保険者数!A:A,0),1),0)</f>
        <v>973824</v>
      </c>
      <c r="EO33" s="1">
        <f t="shared" si="46"/>
        <v>21</v>
      </c>
      <c r="EP33" s="75">
        <f t="shared" si="47"/>
        <v>61346440</v>
      </c>
      <c r="EQ33" s="75">
        <f t="shared" si="48"/>
        <v>21076210</v>
      </c>
      <c r="ER33" s="75">
        <f t="shared" si="49"/>
        <v>8142982</v>
      </c>
      <c r="ES33" s="75">
        <f>ROUND(EP33/INDEX(被保険者数!O:O,MATCH(A33,被保険者数!A:A,0),1),0)</f>
        <v>659639</v>
      </c>
      <c r="ET33" s="75">
        <f t="shared" si="54"/>
        <v>6</v>
      </c>
      <c r="EU33" s="75">
        <f>ROUND(EQ33/INDEX(被保険者数!O:O,MATCH(A33,被保険者数!A:A,0),1),0)</f>
        <v>226626</v>
      </c>
      <c r="EV33" s="1">
        <f t="shared" si="55"/>
        <v>29</v>
      </c>
    </row>
    <row r="34" spans="1:152" s="6" customFormat="1" ht="15.95" customHeight="1" x14ac:dyDescent="0.15">
      <c r="A34" s="2" t="s">
        <v>53</v>
      </c>
      <c r="B34" s="7">
        <v>110</v>
      </c>
      <c r="C34" s="8">
        <v>91265490</v>
      </c>
      <c r="D34" s="8">
        <v>82138983</v>
      </c>
      <c r="E34" s="8">
        <v>6564385</v>
      </c>
      <c r="F34" s="8">
        <v>2482742</v>
      </c>
      <c r="G34" s="8">
        <v>79380</v>
      </c>
      <c r="H34" s="8">
        <v>1425</v>
      </c>
      <c r="I34" s="8">
        <v>39948790</v>
      </c>
      <c r="J34" s="8">
        <v>35880477</v>
      </c>
      <c r="K34" s="8">
        <v>1893749</v>
      </c>
      <c r="L34" s="8">
        <v>2130889</v>
      </c>
      <c r="M34" s="8">
        <v>43675</v>
      </c>
      <c r="N34" s="8">
        <f t="shared" si="0"/>
        <v>1535</v>
      </c>
      <c r="O34" s="8">
        <f t="shared" si="1"/>
        <v>131214280</v>
      </c>
      <c r="P34" s="8">
        <f t="shared" si="2"/>
        <v>118019460</v>
      </c>
      <c r="Q34" s="8">
        <f t="shared" si="3"/>
        <v>8458134</v>
      </c>
      <c r="R34" s="8">
        <f t="shared" si="4"/>
        <v>4613631</v>
      </c>
      <c r="S34" s="8">
        <f t="shared" si="5"/>
        <v>123055</v>
      </c>
      <c r="T34" s="7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89</v>
      </c>
      <c r="AA34" s="8">
        <v>1376490</v>
      </c>
      <c r="AB34" s="8">
        <v>1238841</v>
      </c>
      <c r="AC34" s="8">
        <v>0</v>
      </c>
      <c r="AD34" s="8">
        <v>137649</v>
      </c>
      <c r="AE34" s="8">
        <v>0</v>
      </c>
      <c r="AF34" s="8">
        <f t="shared" si="6"/>
        <v>89</v>
      </c>
      <c r="AG34" s="8">
        <f t="shared" si="7"/>
        <v>1376490</v>
      </c>
      <c r="AH34" s="8">
        <f t="shared" si="8"/>
        <v>1238841</v>
      </c>
      <c r="AI34" s="8">
        <f t="shared" si="9"/>
        <v>0</v>
      </c>
      <c r="AJ34" s="8">
        <f t="shared" si="10"/>
        <v>137649</v>
      </c>
      <c r="AK34" s="8">
        <f t="shared" si="11"/>
        <v>0</v>
      </c>
      <c r="AL34" s="7">
        <f t="shared" si="12"/>
        <v>1624</v>
      </c>
      <c r="AM34" s="8">
        <f t="shared" si="13"/>
        <v>132590770</v>
      </c>
      <c r="AN34" s="8">
        <f t="shared" si="14"/>
        <v>119258301</v>
      </c>
      <c r="AO34" s="8">
        <f t="shared" si="15"/>
        <v>8458134</v>
      </c>
      <c r="AP34" s="8">
        <f t="shared" si="16"/>
        <v>4751280</v>
      </c>
      <c r="AQ34" s="8">
        <f t="shared" si="17"/>
        <v>123055</v>
      </c>
      <c r="AR34" s="8">
        <v>547</v>
      </c>
      <c r="AS34" s="8">
        <v>6789420</v>
      </c>
      <c r="AT34" s="8">
        <v>6052804</v>
      </c>
      <c r="AU34" s="8">
        <v>0</v>
      </c>
      <c r="AV34" s="8">
        <v>691763</v>
      </c>
      <c r="AW34" s="8">
        <v>44853</v>
      </c>
      <c r="AX34" s="8">
        <f t="shared" si="18"/>
        <v>2171</v>
      </c>
      <c r="AY34" s="8">
        <f t="shared" si="19"/>
        <v>139380190</v>
      </c>
      <c r="AZ34" s="8">
        <f t="shared" si="20"/>
        <v>125311105</v>
      </c>
      <c r="BA34" s="8">
        <f t="shared" si="21"/>
        <v>8458134</v>
      </c>
      <c r="BB34" s="8">
        <f t="shared" si="22"/>
        <v>5443043</v>
      </c>
      <c r="BC34" s="8">
        <f t="shared" si="23"/>
        <v>167908</v>
      </c>
      <c r="BD34" s="7">
        <v>108</v>
      </c>
      <c r="BE34" s="8">
        <v>4200960</v>
      </c>
      <c r="BF34" s="8">
        <v>2778620</v>
      </c>
      <c r="BG34" s="8">
        <v>0</v>
      </c>
      <c r="BH34" s="8">
        <v>1422340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f t="shared" si="24"/>
        <v>108</v>
      </c>
      <c r="BQ34" s="8">
        <f t="shared" si="25"/>
        <v>4200960</v>
      </c>
      <c r="BR34" s="8">
        <f t="shared" si="26"/>
        <v>2778620</v>
      </c>
      <c r="BS34" s="8">
        <f t="shared" si="27"/>
        <v>0</v>
      </c>
      <c r="BT34" s="8">
        <f t="shared" si="28"/>
        <v>1422340</v>
      </c>
      <c r="BU34" s="8">
        <f t="shared" si="29"/>
        <v>0</v>
      </c>
      <c r="BV34" s="7">
        <v>2</v>
      </c>
      <c r="BW34" s="8">
        <v>296280</v>
      </c>
      <c r="BX34" s="8">
        <v>266652</v>
      </c>
      <c r="BY34" s="8">
        <v>18139</v>
      </c>
      <c r="BZ34" s="8">
        <v>11489</v>
      </c>
      <c r="CA34" s="8">
        <v>0</v>
      </c>
      <c r="CB34" s="8">
        <f t="shared" si="30"/>
        <v>2173</v>
      </c>
      <c r="CC34" s="8">
        <f t="shared" si="31"/>
        <v>143877430</v>
      </c>
      <c r="CD34" s="8">
        <f t="shared" si="32"/>
        <v>128356377</v>
      </c>
      <c r="CE34" s="8">
        <f t="shared" si="33"/>
        <v>8476273</v>
      </c>
      <c r="CF34" s="8">
        <f t="shared" si="34"/>
        <v>6876872</v>
      </c>
      <c r="CG34" s="8">
        <f t="shared" si="35"/>
        <v>167908</v>
      </c>
      <c r="CH34" s="17">
        <v>8</v>
      </c>
      <c r="CI34" s="8">
        <v>36597</v>
      </c>
      <c r="CJ34" s="8">
        <v>32937</v>
      </c>
      <c r="CK34" s="8">
        <v>0</v>
      </c>
      <c r="CL34" s="8">
        <v>3660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7">
        <f t="shared" si="50"/>
        <v>8</v>
      </c>
      <c r="DA34" s="8">
        <f t="shared" si="36"/>
        <v>36597</v>
      </c>
      <c r="DB34" s="8">
        <f t="shared" si="37"/>
        <v>32937</v>
      </c>
      <c r="DC34" s="8">
        <f t="shared" si="38"/>
        <v>0</v>
      </c>
      <c r="DD34" s="8">
        <f t="shared" si="39"/>
        <v>3660</v>
      </c>
      <c r="DE34" s="8">
        <f t="shared" si="40"/>
        <v>0</v>
      </c>
      <c r="DF34" s="8">
        <f t="shared" si="51"/>
        <v>2181</v>
      </c>
      <c r="DG34" s="8">
        <f t="shared" si="41"/>
        <v>143914027</v>
      </c>
      <c r="DH34" s="8">
        <f t="shared" si="42"/>
        <v>128389314</v>
      </c>
      <c r="DI34" s="8">
        <f t="shared" si="43"/>
        <v>8476273</v>
      </c>
      <c r="DJ34" s="8">
        <f t="shared" si="44"/>
        <v>6880532</v>
      </c>
      <c r="DK34" s="8">
        <f t="shared" si="45"/>
        <v>167908</v>
      </c>
      <c r="DL34" s="8">
        <v>96</v>
      </c>
      <c r="DM34" s="8">
        <v>26</v>
      </c>
      <c r="DN34" s="8">
        <v>122</v>
      </c>
      <c r="DO34" s="8">
        <v>0</v>
      </c>
      <c r="DP34" s="8">
        <v>2</v>
      </c>
      <c r="DR34" s="21">
        <f>'７割'!DR34+'９割'!DR34</f>
        <v>8</v>
      </c>
      <c r="DS34" s="21">
        <f>'７割'!DS34+'９割'!DS34</f>
        <v>32937</v>
      </c>
      <c r="DT34" s="21">
        <f>'７割'!DT34+'９割'!DT34</f>
        <v>0</v>
      </c>
      <c r="DU34" s="21">
        <f>'７割'!DU34+'９割'!DU34</f>
        <v>0</v>
      </c>
      <c r="DV34" s="21">
        <f>'７割'!DV34+'９割'!DV34</f>
        <v>0</v>
      </c>
      <c r="DW34" s="21">
        <f>'７割'!DW34+'９割'!DW34</f>
        <v>0</v>
      </c>
      <c r="DX34" s="21">
        <f>'７割'!DX34+'９割'!DX34</f>
        <v>4</v>
      </c>
      <c r="DY34" s="21">
        <f>'７割'!DY34+'９割'!DY34</f>
        <v>74315</v>
      </c>
      <c r="DZ34" s="21">
        <f>'７割'!DZ34+'９割'!DZ34</f>
        <v>0</v>
      </c>
      <c r="EA34" s="21">
        <f>'７割'!EA34+'９割'!EA34</f>
        <v>0</v>
      </c>
      <c r="EB34" s="21">
        <f>'７割'!EB34+'９割'!EB34</f>
        <v>0</v>
      </c>
      <c r="EC34" s="21">
        <f>'７割'!EC34+'９割'!EC34</f>
        <v>0</v>
      </c>
      <c r="ED34" s="21">
        <f>'７割'!ED34+'９割'!ED34</f>
        <v>0</v>
      </c>
      <c r="EE34" s="21">
        <f>'７割'!EE34+'９割'!EE34</f>
        <v>0</v>
      </c>
      <c r="EF34" s="21">
        <f>'７割'!EF34+'９割'!EF34</f>
        <v>0</v>
      </c>
      <c r="EG34" s="21">
        <f>'７割'!EG34+'９割'!EG34</f>
        <v>0</v>
      </c>
      <c r="EH34" s="21">
        <f>IF(SUM(DR34,DT34,DV34,DX34,DZ34,EB34,ED34,EF34)='７割'!EH34+'９割'!EH34,SUM(DR34,DT34,DV34,DX34,DZ34,EB34,ED34,EF34),"数値エラー")</f>
        <v>12</v>
      </c>
      <c r="EI34" s="21">
        <f>IF(SUM(DS34,DU34,DW34,DY34,EA34,EC34,EE34,EG34)='７割'!EI34+'９割'!EI34,SUM(DS34,DU34,DW34,DY34,EA34,EC34,EE34,EG34),"数値エラー")</f>
        <v>107252</v>
      </c>
      <c r="EK34" s="8">
        <f t="shared" si="52"/>
        <v>2185</v>
      </c>
      <c r="EL34" s="8">
        <f t="shared" si="53"/>
        <v>143984682</v>
      </c>
      <c r="EN34" s="75">
        <f>ROUND(EL34/INDEX(被保険者数!O:O,MATCH(A34,被保険者数!A:A,0),1),0)</f>
        <v>1107574</v>
      </c>
      <c r="EO34" s="1">
        <f t="shared" si="46"/>
        <v>2</v>
      </c>
      <c r="EP34" s="75">
        <f t="shared" si="47"/>
        <v>91265490</v>
      </c>
      <c r="EQ34" s="75">
        <f t="shared" si="48"/>
        <v>41325280</v>
      </c>
      <c r="ER34" s="75">
        <f t="shared" si="49"/>
        <v>11393912</v>
      </c>
      <c r="ES34" s="75">
        <f>ROUND(EP34/INDEX(被保険者数!O:O,MATCH(A34,被保険者数!A:A,0),1),0)</f>
        <v>702042</v>
      </c>
      <c r="ET34" s="75">
        <f t="shared" si="54"/>
        <v>3</v>
      </c>
      <c r="EU34" s="75">
        <f>ROUND(EQ34/INDEX(被保険者数!O:O,MATCH(A34,被保険者数!A:A,0),1),0)</f>
        <v>317887</v>
      </c>
      <c r="EV34" s="1">
        <f t="shared" si="55"/>
        <v>1</v>
      </c>
    </row>
    <row r="35" spans="1:152" s="6" customFormat="1" ht="15.95" customHeight="1" x14ac:dyDescent="0.15">
      <c r="A35" s="2" t="s">
        <v>54</v>
      </c>
      <c r="B35" s="7">
        <v>98</v>
      </c>
      <c r="C35" s="8">
        <v>62497790</v>
      </c>
      <c r="D35" s="8">
        <v>56248019</v>
      </c>
      <c r="E35" s="8">
        <v>3841489</v>
      </c>
      <c r="F35" s="8">
        <v>2179492</v>
      </c>
      <c r="G35" s="8">
        <v>228790</v>
      </c>
      <c r="H35" s="8">
        <v>1213</v>
      </c>
      <c r="I35" s="8">
        <v>16987550</v>
      </c>
      <c r="J35" s="8">
        <v>15288795</v>
      </c>
      <c r="K35" s="8">
        <v>26155</v>
      </c>
      <c r="L35" s="8">
        <v>1654328</v>
      </c>
      <c r="M35" s="8">
        <v>18272</v>
      </c>
      <c r="N35" s="8">
        <f t="shared" si="0"/>
        <v>1311</v>
      </c>
      <c r="O35" s="8">
        <f t="shared" si="1"/>
        <v>79485340</v>
      </c>
      <c r="P35" s="8">
        <f t="shared" si="2"/>
        <v>71536814</v>
      </c>
      <c r="Q35" s="8">
        <f t="shared" si="3"/>
        <v>3867644</v>
      </c>
      <c r="R35" s="8">
        <f t="shared" si="4"/>
        <v>3833820</v>
      </c>
      <c r="S35" s="8">
        <f t="shared" si="5"/>
        <v>247062</v>
      </c>
      <c r="T35" s="7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90</v>
      </c>
      <c r="AA35" s="8">
        <v>1084600</v>
      </c>
      <c r="AB35" s="8">
        <v>976140</v>
      </c>
      <c r="AC35" s="8">
        <v>0</v>
      </c>
      <c r="AD35" s="8">
        <v>108460</v>
      </c>
      <c r="AE35" s="8">
        <v>0</v>
      </c>
      <c r="AF35" s="8">
        <f t="shared" si="6"/>
        <v>90</v>
      </c>
      <c r="AG35" s="8">
        <f t="shared" si="7"/>
        <v>1084600</v>
      </c>
      <c r="AH35" s="8">
        <f t="shared" si="8"/>
        <v>976140</v>
      </c>
      <c r="AI35" s="8">
        <f t="shared" si="9"/>
        <v>0</v>
      </c>
      <c r="AJ35" s="8">
        <f t="shared" si="10"/>
        <v>108460</v>
      </c>
      <c r="AK35" s="8">
        <f t="shared" si="11"/>
        <v>0</v>
      </c>
      <c r="AL35" s="7">
        <f t="shared" si="12"/>
        <v>1401</v>
      </c>
      <c r="AM35" s="8">
        <f t="shared" si="13"/>
        <v>80569940</v>
      </c>
      <c r="AN35" s="8">
        <f t="shared" si="14"/>
        <v>72512954</v>
      </c>
      <c r="AO35" s="8">
        <f t="shared" si="15"/>
        <v>3867644</v>
      </c>
      <c r="AP35" s="8">
        <f t="shared" si="16"/>
        <v>3942280</v>
      </c>
      <c r="AQ35" s="8">
        <f t="shared" si="17"/>
        <v>247062</v>
      </c>
      <c r="AR35" s="8">
        <v>450</v>
      </c>
      <c r="AS35" s="8">
        <v>5238390</v>
      </c>
      <c r="AT35" s="8">
        <v>4714551</v>
      </c>
      <c r="AU35" s="8">
        <v>0</v>
      </c>
      <c r="AV35" s="8">
        <v>523839</v>
      </c>
      <c r="AW35" s="8">
        <v>0</v>
      </c>
      <c r="AX35" s="8">
        <f t="shared" si="18"/>
        <v>1851</v>
      </c>
      <c r="AY35" s="8">
        <f t="shared" si="19"/>
        <v>85808330</v>
      </c>
      <c r="AZ35" s="8">
        <f t="shared" si="20"/>
        <v>77227505</v>
      </c>
      <c r="BA35" s="8">
        <f t="shared" si="21"/>
        <v>3867644</v>
      </c>
      <c r="BB35" s="8">
        <f t="shared" si="22"/>
        <v>4466119</v>
      </c>
      <c r="BC35" s="8">
        <f t="shared" si="23"/>
        <v>247062</v>
      </c>
      <c r="BD35" s="7">
        <v>93</v>
      </c>
      <c r="BE35" s="8">
        <v>3591671</v>
      </c>
      <c r="BF35" s="8">
        <v>2589181</v>
      </c>
      <c r="BG35" s="8">
        <v>0</v>
      </c>
      <c r="BH35" s="8">
        <v>997170</v>
      </c>
      <c r="BI35" s="8">
        <v>5320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f t="shared" si="24"/>
        <v>93</v>
      </c>
      <c r="BQ35" s="8">
        <f t="shared" si="25"/>
        <v>3591671</v>
      </c>
      <c r="BR35" s="8">
        <f t="shared" si="26"/>
        <v>2589181</v>
      </c>
      <c r="BS35" s="8">
        <f t="shared" si="27"/>
        <v>0</v>
      </c>
      <c r="BT35" s="8">
        <f t="shared" si="28"/>
        <v>997170</v>
      </c>
      <c r="BU35" s="8">
        <f t="shared" si="29"/>
        <v>5320</v>
      </c>
      <c r="BV35" s="7">
        <v>9</v>
      </c>
      <c r="BW35" s="8">
        <v>2356810</v>
      </c>
      <c r="BX35" s="8">
        <v>2121129</v>
      </c>
      <c r="BY35" s="8">
        <v>163762</v>
      </c>
      <c r="BZ35" s="8">
        <v>71919</v>
      </c>
      <c r="CA35" s="8">
        <v>0</v>
      </c>
      <c r="CB35" s="8">
        <f t="shared" si="30"/>
        <v>1860</v>
      </c>
      <c r="CC35" s="8">
        <f t="shared" si="31"/>
        <v>91756811</v>
      </c>
      <c r="CD35" s="8">
        <f t="shared" si="32"/>
        <v>81937815</v>
      </c>
      <c r="CE35" s="8">
        <f t="shared" si="33"/>
        <v>4031406</v>
      </c>
      <c r="CF35" s="8">
        <f t="shared" si="34"/>
        <v>5535208</v>
      </c>
      <c r="CG35" s="8">
        <f t="shared" si="35"/>
        <v>252382</v>
      </c>
      <c r="CH35" s="17">
        <v>3</v>
      </c>
      <c r="CI35" s="8">
        <v>14445</v>
      </c>
      <c r="CJ35" s="8">
        <v>13000</v>
      </c>
      <c r="CK35" s="8">
        <v>0</v>
      </c>
      <c r="CL35" s="8">
        <v>1445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7">
        <f t="shared" si="50"/>
        <v>3</v>
      </c>
      <c r="DA35" s="8">
        <f t="shared" si="36"/>
        <v>14445</v>
      </c>
      <c r="DB35" s="8">
        <f t="shared" si="37"/>
        <v>13000</v>
      </c>
      <c r="DC35" s="8">
        <f t="shared" si="38"/>
        <v>0</v>
      </c>
      <c r="DD35" s="8">
        <f t="shared" si="39"/>
        <v>1445</v>
      </c>
      <c r="DE35" s="8">
        <f t="shared" si="40"/>
        <v>0</v>
      </c>
      <c r="DF35" s="8">
        <f t="shared" si="51"/>
        <v>1863</v>
      </c>
      <c r="DG35" s="8">
        <f t="shared" si="41"/>
        <v>91771256</v>
      </c>
      <c r="DH35" s="8">
        <f t="shared" si="42"/>
        <v>81950815</v>
      </c>
      <c r="DI35" s="8">
        <f t="shared" si="43"/>
        <v>4031406</v>
      </c>
      <c r="DJ35" s="8">
        <f t="shared" si="44"/>
        <v>5536653</v>
      </c>
      <c r="DK35" s="8">
        <f t="shared" si="45"/>
        <v>252382</v>
      </c>
      <c r="DL35" s="8">
        <v>72</v>
      </c>
      <c r="DM35" s="8">
        <v>16</v>
      </c>
      <c r="DN35" s="8">
        <v>88</v>
      </c>
      <c r="DO35" s="8">
        <v>0</v>
      </c>
      <c r="DP35" s="8">
        <v>0</v>
      </c>
      <c r="DR35" s="21">
        <f>'７割'!DR35+'９割'!DR35</f>
        <v>3</v>
      </c>
      <c r="DS35" s="21">
        <f>'７割'!DS35+'９割'!DS35</f>
        <v>13000</v>
      </c>
      <c r="DT35" s="21">
        <f>'７割'!DT35+'９割'!DT35</f>
        <v>0</v>
      </c>
      <c r="DU35" s="21">
        <f>'７割'!DU35+'９割'!DU35</f>
        <v>0</v>
      </c>
      <c r="DV35" s="21">
        <f>'７割'!DV35+'９割'!DV35</f>
        <v>0</v>
      </c>
      <c r="DW35" s="21">
        <f>'７割'!DW35+'９割'!DW35</f>
        <v>0</v>
      </c>
      <c r="DX35" s="21">
        <f>'７割'!DX35+'９割'!DX35</f>
        <v>3</v>
      </c>
      <c r="DY35" s="21">
        <f>'７割'!DY35+'９割'!DY35</f>
        <v>88005</v>
      </c>
      <c r="DZ35" s="21">
        <f>'７割'!DZ35+'９割'!DZ35</f>
        <v>0</v>
      </c>
      <c r="EA35" s="21">
        <f>'７割'!EA35+'９割'!EA35</f>
        <v>0</v>
      </c>
      <c r="EB35" s="21">
        <f>'７割'!EB35+'９割'!EB35</f>
        <v>0</v>
      </c>
      <c r="EC35" s="21">
        <f>'７割'!EC35+'９割'!EC35</f>
        <v>0</v>
      </c>
      <c r="ED35" s="21">
        <f>'７割'!ED35+'９割'!ED35</f>
        <v>0</v>
      </c>
      <c r="EE35" s="21">
        <f>'７割'!EE35+'９割'!EE35</f>
        <v>0</v>
      </c>
      <c r="EF35" s="21">
        <f>'７割'!EF35+'９割'!EF35</f>
        <v>0</v>
      </c>
      <c r="EG35" s="21">
        <f>'７割'!EG35+'９割'!EG35</f>
        <v>0</v>
      </c>
      <c r="EH35" s="21">
        <f>IF(SUM(DR35,DT35,DV35,DX35,DZ35,EB35,ED35,EF35)='７割'!EH35+'９割'!EH35,SUM(DR35,DT35,DV35,DX35,DZ35,EB35,ED35,EF35),"数値エラー")</f>
        <v>6</v>
      </c>
      <c r="EI35" s="21">
        <f>IF(SUM(DS35,DU35,DW35,DY35,EA35,EC35,EE35,EG35)='７割'!EI35+'９割'!EI35,SUM(DS35,DU35,DW35,DY35,EA35,EC35,EE35,EG35),"数値エラー")</f>
        <v>101005</v>
      </c>
      <c r="EK35" s="8">
        <f t="shared" si="52"/>
        <v>1866</v>
      </c>
      <c r="EL35" s="8">
        <f t="shared" si="53"/>
        <v>91857816</v>
      </c>
      <c r="EN35" s="75">
        <f>ROUND(EL35/INDEX(被保険者数!O:O,MATCH(A35,被保険者数!A:A,0),1),0)</f>
        <v>1093545</v>
      </c>
      <c r="EO35" s="1">
        <f t="shared" si="46"/>
        <v>3</v>
      </c>
      <c r="EP35" s="75">
        <f t="shared" si="47"/>
        <v>62497790</v>
      </c>
      <c r="EQ35" s="75">
        <f t="shared" si="48"/>
        <v>18072150</v>
      </c>
      <c r="ER35" s="75">
        <f t="shared" si="49"/>
        <v>11287876</v>
      </c>
      <c r="ES35" s="75">
        <f>ROUND(EP35/INDEX(被保険者数!O:O,MATCH(A35,被保険者数!A:A,0),1),0)</f>
        <v>744021</v>
      </c>
      <c r="ET35" s="75">
        <f t="shared" si="54"/>
        <v>1</v>
      </c>
      <c r="EU35" s="75">
        <f>ROUND(EQ35/INDEX(被保険者数!O:O,MATCH(A35,被保険者数!A:A,0),1),0)</f>
        <v>215145</v>
      </c>
      <c r="EV35" s="1">
        <f t="shared" si="55"/>
        <v>33</v>
      </c>
    </row>
    <row r="36" spans="1:152" s="6" customFormat="1" ht="15.95" customHeight="1" x14ac:dyDescent="0.15">
      <c r="A36" s="2" t="s">
        <v>55</v>
      </c>
      <c r="B36" s="7">
        <v>102</v>
      </c>
      <c r="C36" s="8">
        <v>70360280</v>
      </c>
      <c r="D36" s="8">
        <v>62061702</v>
      </c>
      <c r="E36" s="8">
        <v>4946386</v>
      </c>
      <c r="F36" s="8">
        <v>3189642</v>
      </c>
      <c r="G36" s="8">
        <v>162550</v>
      </c>
      <c r="H36" s="8">
        <v>1609</v>
      </c>
      <c r="I36" s="8">
        <v>27810310</v>
      </c>
      <c r="J36" s="8">
        <v>24260835</v>
      </c>
      <c r="K36" s="8">
        <v>742417</v>
      </c>
      <c r="L36" s="8">
        <v>2743069</v>
      </c>
      <c r="M36" s="8">
        <v>63989</v>
      </c>
      <c r="N36" s="8">
        <f t="shared" si="0"/>
        <v>1711</v>
      </c>
      <c r="O36" s="8">
        <f t="shared" si="1"/>
        <v>98170590</v>
      </c>
      <c r="P36" s="8">
        <f t="shared" si="2"/>
        <v>86322537</v>
      </c>
      <c r="Q36" s="8">
        <f t="shared" si="3"/>
        <v>5688803</v>
      </c>
      <c r="R36" s="8">
        <f t="shared" si="4"/>
        <v>5932711</v>
      </c>
      <c r="S36" s="8">
        <f t="shared" si="5"/>
        <v>226539</v>
      </c>
      <c r="T36" s="7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165</v>
      </c>
      <c r="AA36" s="8">
        <v>3163100</v>
      </c>
      <c r="AB36" s="8">
        <v>2684840</v>
      </c>
      <c r="AC36" s="8">
        <v>3270</v>
      </c>
      <c r="AD36" s="8">
        <v>474990</v>
      </c>
      <c r="AE36" s="8">
        <v>0</v>
      </c>
      <c r="AF36" s="8">
        <f t="shared" si="6"/>
        <v>165</v>
      </c>
      <c r="AG36" s="8">
        <f t="shared" si="7"/>
        <v>3163100</v>
      </c>
      <c r="AH36" s="8">
        <f t="shared" si="8"/>
        <v>2684840</v>
      </c>
      <c r="AI36" s="8">
        <f t="shared" si="9"/>
        <v>3270</v>
      </c>
      <c r="AJ36" s="8">
        <f t="shared" si="10"/>
        <v>474990</v>
      </c>
      <c r="AK36" s="8">
        <f t="shared" si="11"/>
        <v>0</v>
      </c>
      <c r="AL36" s="7">
        <f t="shared" si="12"/>
        <v>1876</v>
      </c>
      <c r="AM36" s="8">
        <f t="shared" si="13"/>
        <v>101333690</v>
      </c>
      <c r="AN36" s="8">
        <f t="shared" si="14"/>
        <v>89007377</v>
      </c>
      <c r="AO36" s="8">
        <f t="shared" si="15"/>
        <v>5692073</v>
      </c>
      <c r="AP36" s="8">
        <f t="shared" si="16"/>
        <v>6407701</v>
      </c>
      <c r="AQ36" s="8">
        <f t="shared" si="17"/>
        <v>226539</v>
      </c>
      <c r="AR36" s="8">
        <v>1402</v>
      </c>
      <c r="AS36" s="8">
        <v>16064770</v>
      </c>
      <c r="AT36" s="8">
        <v>13954679</v>
      </c>
      <c r="AU36" s="8">
        <v>0</v>
      </c>
      <c r="AV36" s="8">
        <v>2075001</v>
      </c>
      <c r="AW36" s="8">
        <v>35090</v>
      </c>
      <c r="AX36" s="8">
        <f t="shared" si="18"/>
        <v>3278</v>
      </c>
      <c r="AY36" s="8">
        <f t="shared" si="19"/>
        <v>117398460</v>
      </c>
      <c r="AZ36" s="8">
        <f t="shared" si="20"/>
        <v>102962056</v>
      </c>
      <c r="BA36" s="8">
        <f t="shared" si="21"/>
        <v>5692073</v>
      </c>
      <c r="BB36" s="8">
        <f t="shared" si="22"/>
        <v>8482702</v>
      </c>
      <c r="BC36" s="8">
        <f t="shared" si="23"/>
        <v>261629</v>
      </c>
      <c r="BD36" s="7">
        <v>100</v>
      </c>
      <c r="BE36" s="8">
        <v>3012785</v>
      </c>
      <c r="BF36" s="8">
        <v>1724535</v>
      </c>
      <c r="BG36" s="8">
        <v>0</v>
      </c>
      <c r="BH36" s="8">
        <v>1288250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f t="shared" si="24"/>
        <v>100</v>
      </c>
      <c r="BQ36" s="8">
        <f t="shared" si="25"/>
        <v>3012785</v>
      </c>
      <c r="BR36" s="8">
        <f t="shared" si="26"/>
        <v>1724535</v>
      </c>
      <c r="BS36" s="8">
        <f t="shared" si="27"/>
        <v>0</v>
      </c>
      <c r="BT36" s="8">
        <f t="shared" si="28"/>
        <v>1288250</v>
      </c>
      <c r="BU36" s="8">
        <f t="shared" si="29"/>
        <v>0</v>
      </c>
      <c r="BV36" s="7">
        <v>11</v>
      </c>
      <c r="BW36" s="8">
        <v>2088880</v>
      </c>
      <c r="BX36" s="8">
        <v>1879992</v>
      </c>
      <c r="BY36" s="8">
        <v>125392</v>
      </c>
      <c r="BZ36" s="8">
        <v>83496</v>
      </c>
      <c r="CA36" s="8">
        <v>0</v>
      </c>
      <c r="CB36" s="8">
        <f t="shared" si="30"/>
        <v>3289</v>
      </c>
      <c r="CC36" s="8">
        <f t="shared" si="31"/>
        <v>122500125</v>
      </c>
      <c r="CD36" s="8">
        <f t="shared" si="32"/>
        <v>106566583</v>
      </c>
      <c r="CE36" s="8">
        <f t="shared" si="33"/>
        <v>5817465</v>
      </c>
      <c r="CF36" s="8">
        <f t="shared" si="34"/>
        <v>9854448</v>
      </c>
      <c r="CG36" s="8">
        <f t="shared" si="35"/>
        <v>261629</v>
      </c>
      <c r="CH36" s="17">
        <v>7</v>
      </c>
      <c r="CI36" s="8">
        <v>36705</v>
      </c>
      <c r="CJ36" s="8">
        <v>31738</v>
      </c>
      <c r="CK36" s="8">
        <v>0</v>
      </c>
      <c r="CL36" s="8">
        <v>4967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7">
        <f t="shared" si="50"/>
        <v>7</v>
      </c>
      <c r="DA36" s="8">
        <f t="shared" si="36"/>
        <v>36705</v>
      </c>
      <c r="DB36" s="8">
        <f t="shared" si="37"/>
        <v>31738</v>
      </c>
      <c r="DC36" s="8">
        <f t="shared" si="38"/>
        <v>0</v>
      </c>
      <c r="DD36" s="8">
        <f t="shared" si="39"/>
        <v>4967</v>
      </c>
      <c r="DE36" s="8">
        <f t="shared" si="40"/>
        <v>0</v>
      </c>
      <c r="DF36" s="8">
        <f t="shared" si="51"/>
        <v>3296</v>
      </c>
      <c r="DG36" s="8">
        <f t="shared" si="41"/>
        <v>122536830</v>
      </c>
      <c r="DH36" s="8">
        <f t="shared" si="42"/>
        <v>106598321</v>
      </c>
      <c r="DI36" s="8">
        <f t="shared" si="43"/>
        <v>5817465</v>
      </c>
      <c r="DJ36" s="8">
        <f t="shared" si="44"/>
        <v>9859415</v>
      </c>
      <c r="DK36" s="8">
        <f t="shared" si="45"/>
        <v>261629</v>
      </c>
      <c r="DL36" s="8">
        <v>71</v>
      </c>
      <c r="DM36" s="8">
        <v>31</v>
      </c>
      <c r="DN36" s="8">
        <v>102</v>
      </c>
      <c r="DO36" s="8">
        <v>0</v>
      </c>
      <c r="DP36" s="8">
        <v>0</v>
      </c>
      <c r="DR36" s="21">
        <f>'７割'!DR36+'９割'!DR36</f>
        <v>7</v>
      </c>
      <c r="DS36" s="21">
        <f>'７割'!DS36+'９割'!DS36</f>
        <v>31738</v>
      </c>
      <c r="DT36" s="21">
        <f>'７割'!DT36+'９割'!DT36</f>
        <v>0</v>
      </c>
      <c r="DU36" s="21">
        <f>'７割'!DU36+'９割'!DU36</f>
        <v>0</v>
      </c>
      <c r="DV36" s="21">
        <f>'７割'!DV36+'９割'!DV36</f>
        <v>9</v>
      </c>
      <c r="DW36" s="21">
        <f>'７割'!DW36+'９割'!DW36</f>
        <v>144675</v>
      </c>
      <c r="DX36" s="21">
        <f>'７割'!DX36+'９割'!DX36</f>
        <v>4</v>
      </c>
      <c r="DY36" s="21">
        <f>'７割'!DY36+'９割'!DY36</f>
        <v>98594</v>
      </c>
      <c r="DZ36" s="21">
        <f>'７割'!DZ36+'９割'!DZ36</f>
        <v>0</v>
      </c>
      <c r="EA36" s="21">
        <f>'７割'!EA36+'９割'!EA36</f>
        <v>0</v>
      </c>
      <c r="EB36" s="21">
        <f>'７割'!EB36+'９割'!EB36</f>
        <v>0</v>
      </c>
      <c r="EC36" s="21">
        <f>'７割'!EC36+'９割'!EC36</f>
        <v>0</v>
      </c>
      <c r="ED36" s="21">
        <f>'７割'!ED36+'９割'!ED36</f>
        <v>0</v>
      </c>
      <c r="EE36" s="21">
        <f>'７割'!EE36+'９割'!EE36</f>
        <v>0</v>
      </c>
      <c r="EF36" s="21">
        <f>'７割'!EF36+'９割'!EF36</f>
        <v>0</v>
      </c>
      <c r="EG36" s="21">
        <f>'７割'!EG36+'９割'!EG36</f>
        <v>0</v>
      </c>
      <c r="EH36" s="21">
        <f>IF(SUM(DR36,DT36,DV36,DX36,DZ36,EB36,ED36,EF36)='７割'!EH36+'９割'!EH36,SUM(DR36,DT36,DV36,DX36,DZ36,EB36,ED36,EF36),"数値エラー")</f>
        <v>20</v>
      </c>
      <c r="EI36" s="21">
        <f>IF(SUM(DS36,DU36,DW36,DY36,EA36,EC36,EE36,EG36)='７割'!EI36+'９割'!EI36,SUM(DS36,DU36,DW36,DY36,EA36,EC36,EE36,EG36),"数値エラー")</f>
        <v>275007</v>
      </c>
      <c r="EK36" s="8">
        <f t="shared" si="52"/>
        <v>3309</v>
      </c>
      <c r="EL36" s="8">
        <f t="shared" si="53"/>
        <v>122775132</v>
      </c>
      <c r="EN36" s="75">
        <f>ROUND(EL36/INDEX(被保険者数!O:O,MATCH(A36,被保険者数!A:A,0),1),0)</f>
        <v>818501</v>
      </c>
      <c r="EO36" s="1">
        <f t="shared" si="46"/>
        <v>36</v>
      </c>
      <c r="EP36" s="75">
        <f t="shared" si="47"/>
        <v>70360280</v>
      </c>
      <c r="EQ36" s="75">
        <f t="shared" si="48"/>
        <v>30973410</v>
      </c>
      <c r="ER36" s="75">
        <f t="shared" si="49"/>
        <v>21441442</v>
      </c>
      <c r="ES36" s="75">
        <f>ROUND(EP36/INDEX(被保険者数!O:O,MATCH(A36,被保険者数!A:A,0),1),0)</f>
        <v>469069</v>
      </c>
      <c r="ET36" s="75">
        <f t="shared" si="54"/>
        <v>36</v>
      </c>
      <c r="EU36" s="75">
        <f>ROUND(EQ36/INDEX(被保険者数!O:O,MATCH(A36,被保険者数!A:A,0),1),0)</f>
        <v>206489</v>
      </c>
      <c r="EV36" s="1">
        <f t="shared" si="55"/>
        <v>35</v>
      </c>
    </row>
    <row r="37" spans="1:152" s="6" customFormat="1" ht="15.95" customHeight="1" x14ac:dyDescent="0.15">
      <c r="A37" s="2" t="s">
        <v>56</v>
      </c>
      <c r="B37" s="7">
        <v>28</v>
      </c>
      <c r="C37" s="8">
        <v>13095260</v>
      </c>
      <c r="D37" s="8">
        <v>11331425</v>
      </c>
      <c r="E37" s="8">
        <v>732930</v>
      </c>
      <c r="F37" s="8">
        <v>940875</v>
      </c>
      <c r="G37" s="8">
        <v>90030</v>
      </c>
      <c r="H37" s="8">
        <v>586</v>
      </c>
      <c r="I37" s="8">
        <v>8484270</v>
      </c>
      <c r="J37" s="8">
        <v>7423579</v>
      </c>
      <c r="K37" s="8">
        <v>24992</v>
      </c>
      <c r="L37" s="8">
        <v>1024662</v>
      </c>
      <c r="M37" s="8">
        <v>11037</v>
      </c>
      <c r="N37" s="8">
        <f t="shared" si="0"/>
        <v>614</v>
      </c>
      <c r="O37" s="8">
        <f t="shared" si="1"/>
        <v>21579530</v>
      </c>
      <c r="P37" s="8">
        <f t="shared" si="2"/>
        <v>18755004</v>
      </c>
      <c r="Q37" s="8">
        <f t="shared" si="3"/>
        <v>757922</v>
      </c>
      <c r="R37" s="8">
        <f t="shared" si="4"/>
        <v>1965537</v>
      </c>
      <c r="S37" s="8">
        <f t="shared" si="5"/>
        <v>101067</v>
      </c>
      <c r="T37" s="7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59</v>
      </c>
      <c r="AA37" s="8">
        <v>844960</v>
      </c>
      <c r="AB37" s="8">
        <v>713070</v>
      </c>
      <c r="AC37" s="8">
        <v>0</v>
      </c>
      <c r="AD37" s="8">
        <v>131890</v>
      </c>
      <c r="AE37" s="8">
        <v>0</v>
      </c>
      <c r="AF37" s="8">
        <f t="shared" si="6"/>
        <v>59</v>
      </c>
      <c r="AG37" s="8">
        <f t="shared" si="7"/>
        <v>844960</v>
      </c>
      <c r="AH37" s="8">
        <f t="shared" si="8"/>
        <v>713070</v>
      </c>
      <c r="AI37" s="8">
        <f t="shared" si="9"/>
        <v>0</v>
      </c>
      <c r="AJ37" s="8">
        <f t="shared" si="10"/>
        <v>131890</v>
      </c>
      <c r="AK37" s="8">
        <f t="shared" si="11"/>
        <v>0</v>
      </c>
      <c r="AL37" s="7">
        <f t="shared" si="12"/>
        <v>673</v>
      </c>
      <c r="AM37" s="8">
        <f t="shared" si="13"/>
        <v>22424490</v>
      </c>
      <c r="AN37" s="8">
        <f t="shared" si="14"/>
        <v>19468074</v>
      </c>
      <c r="AO37" s="8">
        <f t="shared" si="15"/>
        <v>757922</v>
      </c>
      <c r="AP37" s="8">
        <f t="shared" si="16"/>
        <v>2097427</v>
      </c>
      <c r="AQ37" s="8">
        <f t="shared" si="17"/>
        <v>101067</v>
      </c>
      <c r="AR37" s="8">
        <v>136</v>
      </c>
      <c r="AS37" s="8">
        <v>2435540</v>
      </c>
      <c r="AT37" s="8">
        <v>2157338</v>
      </c>
      <c r="AU37" s="8">
        <v>14004</v>
      </c>
      <c r="AV37" s="8">
        <v>260087</v>
      </c>
      <c r="AW37" s="8">
        <v>4111</v>
      </c>
      <c r="AX37" s="8">
        <f t="shared" si="18"/>
        <v>809</v>
      </c>
      <c r="AY37" s="8">
        <f t="shared" si="19"/>
        <v>24860030</v>
      </c>
      <c r="AZ37" s="8">
        <f t="shared" si="20"/>
        <v>21625412</v>
      </c>
      <c r="BA37" s="8">
        <f t="shared" si="21"/>
        <v>771926</v>
      </c>
      <c r="BB37" s="8">
        <f t="shared" si="22"/>
        <v>2357514</v>
      </c>
      <c r="BC37" s="8">
        <f t="shared" si="23"/>
        <v>105178</v>
      </c>
      <c r="BD37" s="7">
        <v>25</v>
      </c>
      <c r="BE37" s="8">
        <v>540680</v>
      </c>
      <c r="BF37" s="8">
        <v>332430</v>
      </c>
      <c r="BG37" s="8">
        <v>0</v>
      </c>
      <c r="BH37" s="8">
        <v>208250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f t="shared" si="24"/>
        <v>25</v>
      </c>
      <c r="BQ37" s="8">
        <f t="shared" si="25"/>
        <v>540680</v>
      </c>
      <c r="BR37" s="8">
        <f t="shared" si="26"/>
        <v>332430</v>
      </c>
      <c r="BS37" s="8">
        <f t="shared" si="27"/>
        <v>0</v>
      </c>
      <c r="BT37" s="8">
        <f t="shared" si="28"/>
        <v>208250</v>
      </c>
      <c r="BU37" s="8">
        <f t="shared" si="29"/>
        <v>0</v>
      </c>
      <c r="BV37" s="7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f t="shared" si="30"/>
        <v>809</v>
      </c>
      <c r="CC37" s="8">
        <f t="shared" si="31"/>
        <v>25400710</v>
      </c>
      <c r="CD37" s="8">
        <f t="shared" si="32"/>
        <v>21957842</v>
      </c>
      <c r="CE37" s="8">
        <f t="shared" si="33"/>
        <v>771926</v>
      </c>
      <c r="CF37" s="8">
        <f t="shared" si="34"/>
        <v>2565764</v>
      </c>
      <c r="CG37" s="8">
        <f t="shared" si="35"/>
        <v>105178</v>
      </c>
      <c r="CH37" s="17">
        <v>2</v>
      </c>
      <c r="CI37" s="8">
        <v>13726</v>
      </c>
      <c r="CJ37" s="8">
        <v>9607</v>
      </c>
      <c r="CK37" s="8">
        <v>0</v>
      </c>
      <c r="CL37" s="8">
        <v>4119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7">
        <f t="shared" si="50"/>
        <v>2</v>
      </c>
      <c r="DA37" s="8">
        <f t="shared" si="36"/>
        <v>13726</v>
      </c>
      <c r="DB37" s="8">
        <f t="shared" si="37"/>
        <v>9607</v>
      </c>
      <c r="DC37" s="8">
        <f t="shared" si="38"/>
        <v>0</v>
      </c>
      <c r="DD37" s="8">
        <f t="shared" si="39"/>
        <v>4119</v>
      </c>
      <c r="DE37" s="8">
        <f t="shared" si="40"/>
        <v>0</v>
      </c>
      <c r="DF37" s="8">
        <f t="shared" si="51"/>
        <v>811</v>
      </c>
      <c r="DG37" s="8">
        <f t="shared" si="41"/>
        <v>25414436</v>
      </c>
      <c r="DH37" s="8">
        <f t="shared" si="42"/>
        <v>21967449</v>
      </c>
      <c r="DI37" s="8">
        <f t="shared" si="43"/>
        <v>771926</v>
      </c>
      <c r="DJ37" s="8">
        <f t="shared" si="44"/>
        <v>2569883</v>
      </c>
      <c r="DK37" s="8">
        <f t="shared" si="45"/>
        <v>105178</v>
      </c>
      <c r="DL37" s="8">
        <v>13</v>
      </c>
      <c r="DM37" s="8">
        <v>11</v>
      </c>
      <c r="DN37" s="8">
        <v>24</v>
      </c>
      <c r="DO37" s="8">
        <v>0</v>
      </c>
      <c r="DP37" s="8">
        <v>0</v>
      </c>
      <c r="DR37" s="21">
        <f>'７割'!DR37+'９割'!DR37</f>
        <v>2</v>
      </c>
      <c r="DS37" s="21">
        <f>'７割'!DS37+'９割'!DS37</f>
        <v>9607</v>
      </c>
      <c r="DT37" s="21">
        <f>'７割'!DT37+'９割'!DT37</f>
        <v>0</v>
      </c>
      <c r="DU37" s="21">
        <f>'７割'!DU37+'９割'!DU37</f>
        <v>0</v>
      </c>
      <c r="DV37" s="21">
        <f>'７割'!DV37+'９割'!DV37</f>
        <v>0</v>
      </c>
      <c r="DW37" s="21">
        <f>'７割'!DW37+'９割'!DW37</f>
        <v>0</v>
      </c>
      <c r="DX37" s="21">
        <f>'７割'!DX37+'９割'!DX37</f>
        <v>0</v>
      </c>
      <c r="DY37" s="21">
        <f>'７割'!DY37+'９割'!DY37</f>
        <v>0</v>
      </c>
      <c r="DZ37" s="21">
        <f>'７割'!DZ37+'９割'!DZ37</f>
        <v>0</v>
      </c>
      <c r="EA37" s="21">
        <f>'７割'!EA37+'９割'!EA37</f>
        <v>0</v>
      </c>
      <c r="EB37" s="21">
        <f>'７割'!EB37+'９割'!EB37</f>
        <v>0</v>
      </c>
      <c r="EC37" s="21">
        <f>'７割'!EC37+'９割'!EC37</f>
        <v>0</v>
      </c>
      <c r="ED37" s="21">
        <f>'７割'!ED37+'９割'!ED37</f>
        <v>0</v>
      </c>
      <c r="EE37" s="21">
        <f>'７割'!EE37+'９割'!EE37</f>
        <v>0</v>
      </c>
      <c r="EF37" s="21">
        <f>'７割'!EF37+'９割'!EF37</f>
        <v>0</v>
      </c>
      <c r="EG37" s="21">
        <f>'７割'!EG37+'９割'!EG37</f>
        <v>0</v>
      </c>
      <c r="EH37" s="21">
        <f>IF(SUM(DR37,DT37,DV37,DX37,DZ37,EB37,ED37,EF37)='７割'!EH37+'９割'!EH37,SUM(DR37,DT37,DV37,DX37,DZ37,EB37,ED37,EF37),"数値エラー")</f>
        <v>2</v>
      </c>
      <c r="EI37" s="21">
        <f>IF(SUM(DS37,DU37,DW37,DY37,EA37,EC37,EE37,EG37)='７割'!EI37+'９割'!EI37,SUM(DS37,DU37,DW37,DY37,EA37,EC37,EE37,EG37),"数値エラー")</f>
        <v>9607</v>
      </c>
      <c r="EK37" s="8">
        <f t="shared" si="52"/>
        <v>811</v>
      </c>
      <c r="EL37" s="8">
        <f t="shared" si="53"/>
        <v>25410317</v>
      </c>
      <c r="EN37" s="75">
        <f>ROUND(EL37/INDEX(被保険者数!O:O,MATCH(A37,被保険者数!A:A,0),1),0)</f>
        <v>453756</v>
      </c>
      <c r="EO37" s="1">
        <f t="shared" si="46"/>
        <v>42</v>
      </c>
      <c r="EP37" s="75">
        <f t="shared" si="47"/>
        <v>13095260</v>
      </c>
      <c r="EQ37" s="75">
        <f t="shared" si="48"/>
        <v>9329230</v>
      </c>
      <c r="ER37" s="75">
        <f t="shared" si="49"/>
        <v>2985827</v>
      </c>
      <c r="ES37" s="75">
        <f>ROUND(EP37/INDEX(被保険者数!O:O,MATCH(A37,被保険者数!A:A,0),1),0)</f>
        <v>233844</v>
      </c>
      <c r="ET37" s="75">
        <f t="shared" si="54"/>
        <v>42</v>
      </c>
      <c r="EU37" s="75">
        <f>ROUND(EQ37/INDEX(被保険者数!O:O,MATCH(A37,被保険者数!A:A,0),1),0)</f>
        <v>166593</v>
      </c>
      <c r="EV37" s="1">
        <f t="shared" si="55"/>
        <v>41</v>
      </c>
    </row>
    <row r="38" spans="1:152" s="6" customFormat="1" ht="15.95" customHeight="1" x14ac:dyDescent="0.15">
      <c r="A38" s="2" t="s">
        <v>63</v>
      </c>
      <c r="B38" s="7">
        <v>135</v>
      </c>
      <c r="C38" s="8">
        <v>87548600</v>
      </c>
      <c r="D38" s="8">
        <v>78217365</v>
      </c>
      <c r="E38" s="8">
        <v>5302370</v>
      </c>
      <c r="F38" s="8">
        <v>3942105</v>
      </c>
      <c r="G38" s="8">
        <v>86760</v>
      </c>
      <c r="H38" s="8">
        <v>1810</v>
      </c>
      <c r="I38" s="8">
        <v>33476370</v>
      </c>
      <c r="J38" s="8">
        <v>29974015</v>
      </c>
      <c r="K38" s="8">
        <v>241776</v>
      </c>
      <c r="L38" s="8">
        <v>3211211</v>
      </c>
      <c r="M38" s="8">
        <v>49368</v>
      </c>
      <c r="N38" s="8">
        <f t="shared" si="0"/>
        <v>1945</v>
      </c>
      <c r="O38" s="8">
        <f t="shared" si="1"/>
        <v>121024970</v>
      </c>
      <c r="P38" s="8">
        <f t="shared" si="2"/>
        <v>108191380</v>
      </c>
      <c r="Q38" s="8">
        <f t="shared" si="3"/>
        <v>5544146</v>
      </c>
      <c r="R38" s="8">
        <f t="shared" si="4"/>
        <v>7153316</v>
      </c>
      <c r="S38" s="8">
        <f t="shared" si="5"/>
        <v>136128</v>
      </c>
      <c r="T38" s="7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147</v>
      </c>
      <c r="AA38" s="8">
        <v>1755670</v>
      </c>
      <c r="AB38" s="8">
        <v>1576571</v>
      </c>
      <c r="AC38" s="8">
        <v>0</v>
      </c>
      <c r="AD38" s="8">
        <v>179099</v>
      </c>
      <c r="AE38" s="8">
        <v>0</v>
      </c>
      <c r="AF38" s="8">
        <f t="shared" si="6"/>
        <v>147</v>
      </c>
      <c r="AG38" s="8">
        <f t="shared" si="7"/>
        <v>1755670</v>
      </c>
      <c r="AH38" s="8">
        <f t="shared" si="8"/>
        <v>1576571</v>
      </c>
      <c r="AI38" s="8">
        <f t="shared" si="9"/>
        <v>0</v>
      </c>
      <c r="AJ38" s="8">
        <f t="shared" si="10"/>
        <v>179099</v>
      </c>
      <c r="AK38" s="8">
        <f t="shared" si="11"/>
        <v>0</v>
      </c>
      <c r="AL38" s="7">
        <f t="shared" si="12"/>
        <v>2092</v>
      </c>
      <c r="AM38" s="8">
        <f t="shared" si="13"/>
        <v>122780640</v>
      </c>
      <c r="AN38" s="8">
        <f t="shared" si="14"/>
        <v>109767951</v>
      </c>
      <c r="AO38" s="8">
        <f t="shared" si="15"/>
        <v>5544146</v>
      </c>
      <c r="AP38" s="8">
        <f t="shared" si="16"/>
        <v>7332415</v>
      </c>
      <c r="AQ38" s="8">
        <f t="shared" si="17"/>
        <v>136128</v>
      </c>
      <c r="AR38" s="8">
        <v>435</v>
      </c>
      <c r="AS38" s="8">
        <v>6468610</v>
      </c>
      <c r="AT38" s="8">
        <v>5771761</v>
      </c>
      <c r="AU38" s="8">
        <v>15937</v>
      </c>
      <c r="AV38" s="8">
        <v>669348</v>
      </c>
      <c r="AW38" s="8">
        <v>11564</v>
      </c>
      <c r="AX38" s="8">
        <f t="shared" si="18"/>
        <v>2527</v>
      </c>
      <c r="AY38" s="8">
        <f t="shared" si="19"/>
        <v>129249250</v>
      </c>
      <c r="AZ38" s="8">
        <f t="shared" si="20"/>
        <v>115539712</v>
      </c>
      <c r="BA38" s="8">
        <f t="shared" si="21"/>
        <v>5560083</v>
      </c>
      <c r="BB38" s="8">
        <f t="shared" si="22"/>
        <v>8001763</v>
      </c>
      <c r="BC38" s="8">
        <f t="shared" si="23"/>
        <v>147692</v>
      </c>
      <c r="BD38" s="7">
        <v>131</v>
      </c>
      <c r="BE38" s="8">
        <v>4686276</v>
      </c>
      <c r="BF38" s="8">
        <v>2804106</v>
      </c>
      <c r="BG38" s="8">
        <v>0</v>
      </c>
      <c r="BH38" s="8">
        <v>1882170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f t="shared" si="24"/>
        <v>131</v>
      </c>
      <c r="BQ38" s="8">
        <f t="shared" si="25"/>
        <v>4686276</v>
      </c>
      <c r="BR38" s="8">
        <f t="shared" si="26"/>
        <v>2804106</v>
      </c>
      <c r="BS38" s="8">
        <f t="shared" si="27"/>
        <v>0</v>
      </c>
      <c r="BT38" s="8">
        <f t="shared" si="28"/>
        <v>1882170</v>
      </c>
      <c r="BU38" s="8">
        <f t="shared" si="29"/>
        <v>0</v>
      </c>
      <c r="BV38" s="7">
        <v>2</v>
      </c>
      <c r="BW38" s="8">
        <v>146580</v>
      </c>
      <c r="BX38" s="8">
        <v>131922</v>
      </c>
      <c r="BY38" s="8">
        <v>0</v>
      </c>
      <c r="BZ38" s="8">
        <v>14658</v>
      </c>
      <c r="CA38" s="8">
        <v>0</v>
      </c>
      <c r="CB38" s="8">
        <f t="shared" si="30"/>
        <v>2529</v>
      </c>
      <c r="CC38" s="8">
        <f t="shared" si="31"/>
        <v>134082106</v>
      </c>
      <c r="CD38" s="8">
        <f t="shared" si="32"/>
        <v>118475740</v>
      </c>
      <c r="CE38" s="8">
        <f t="shared" si="33"/>
        <v>5560083</v>
      </c>
      <c r="CF38" s="8">
        <f t="shared" si="34"/>
        <v>9898591</v>
      </c>
      <c r="CG38" s="8">
        <f t="shared" si="35"/>
        <v>147692</v>
      </c>
      <c r="CH38" s="17">
        <v>2</v>
      </c>
      <c r="CI38" s="8">
        <v>8040</v>
      </c>
      <c r="CJ38" s="8">
        <v>7236</v>
      </c>
      <c r="CK38" s="8">
        <v>0</v>
      </c>
      <c r="CL38" s="8">
        <v>804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7">
        <f t="shared" si="50"/>
        <v>2</v>
      </c>
      <c r="DA38" s="8">
        <f t="shared" si="36"/>
        <v>8040</v>
      </c>
      <c r="DB38" s="8">
        <f t="shared" si="37"/>
        <v>7236</v>
      </c>
      <c r="DC38" s="8">
        <f t="shared" si="38"/>
        <v>0</v>
      </c>
      <c r="DD38" s="8">
        <f t="shared" si="39"/>
        <v>804</v>
      </c>
      <c r="DE38" s="8">
        <f t="shared" si="40"/>
        <v>0</v>
      </c>
      <c r="DF38" s="8">
        <f t="shared" si="51"/>
        <v>2531</v>
      </c>
      <c r="DG38" s="8">
        <f t="shared" si="41"/>
        <v>134090146</v>
      </c>
      <c r="DH38" s="8">
        <f t="shared" si="42"/>
        <v>118482976</v>
      </c>
      <c r="DI38" s="8">
        <f t="shared" si="43"/>
        <v>5560083</v>
      </c>
      <c r="DJ38" s="8">
        <f t="shared" si="44"/>
        <v>9899395</v>
      </c>
      <c r="DK38" s="8">
        <f t="shared" si="45"/>
        <v>147692</v>
      </c>
      <c r="DL38" s="8">
        <v>100</v>
      </c>
      <c r="DM38" s="8">
        <v>17</v>
      </c>
      <c r="DN38" s="8">
        <v>117</v>
      </c>
      <c r="DO38" s="8">
        <v>2</v>
      </c>
      <c r="DP38" s="8">
        <v>10</v>
      </c>
      <c r="DR38" s="21">
        <f>'７割'!DR38+'９割'!DR38</f>
        <v>2</v>
      </c>
      <c r="DS38" s="21">
        <f>'７割'!DS38+'９割'!DS38</f>
        <v>7236</v>
      </c>
      <c r="DT38" s="21">
        <f>'７割'!DT38+'９割'!DT38</f>
        <v>0</v>
      </c>
      <c r="DU38" s="21">
        <f>'７割'!DU38+'９割'!DU38</f>
        <v>0</v>
      </c>
      <c r="DV38" s="21">
        <f>'７割'!DV38+'９割'!DV38</f>
        <v>0</v>
      </c>
      <c r="DW38" s="21">
        <f>'７割'!DW38+'９割'!DW38</f>
        <v>0</v>
      </c>
      <c r="DX38" s="21">
        <f>'７割'!DX38+'９割'!DX38</f>
        <v>4</v>
      </c>
      <c r="DY38" s="21">
        <f>'７割'!DY38+'９割'!DY38</f>
        <v>234777</v>
      </c>
      <c r="DZ38" s="21">
        <f>'７割'!DZ38+'９割'!DZ38</f>
        <v>0</v>
      </c>
      <c r="EA38" s="21">
        <f>'７割'!EA38+'９割'!EA38</f>
        <v>0</v>
      </c>
      <c r="EB38" s="21">
        <f>'７割'!EB38+'９割'!EB38</f>
        <v>0</v>
      </c>
      <c r="EC38" s="21">
        <f>'７割'!EC38+'９割'!EC38</f>
        <v>0</v>
      </c>
      <c r="ED38" s="21">
        <f>'７割'!ED38+'９割'!ED38</f>
        <v>0</v>
      </c>
      <c r="EE38" s="21">
        <f>'７割'!EE38+'９割'!EE38</f>
        <v>0</v>
      </c>
      <c r="EF38" s="21">
        <f>'７割'!EF38+'９割'!EF38</f>
        <v>0</v>
      </c>
      <c r="EG38" s="21">
        <f>'７割'!EG38+'９割'!EG38</f>
        <v>0</v>
      </c>
      <c r="EH38" s="21">
        <f>IF(SUM(DR38,DT38,DV38,DX38,DZ38,EB38,ED38,EF38)='７割'!EH38+'９割'!EH38,SUM(DR38,DT38,DV38,DX38,DZ38,EB38,ED38,EF38),"数値エラー")</f>
        <v>6</v>
      </c>
      <c r="EI38" s="21">
        <f>IF(SUM(DS38,DU38,DW38,DY38,EA38,EC38,EE38,EG38)='７割'!EI38+'９割'!EI38,SUM(DS38,DU38,DW38,DY38,EA38,EC38,EE38,EG38),"数値エラー")</f>
        <v>242013</v>
      </c>
      <c r="EK38" s="8">
        <f t="shared" si="52"/>
        <v>2535</v>
      </c>
      <c r="EL38" s="8">
        <f t="shared" si="53"/>
        <v>134324119</v>
      </c>
      <c r="EN38" s="75">
        <f>ROUND(EL38/INDEX(被保険者数!O:O,MATCH(A38,被保険者数!A:A,0),1),0)</f>
        <v>794817</v>
      </c>
      <c r="EO38" s="1">
        <f t="shared" si="46"/>
        <v>38</v>
      </c>
      <c r="EP38" s="75">
        <f t="shared" si="47"/>
        <v>87548600</v>
      </c>
      <c r="EQ38" s="75">
        <f t="shared" si="48"/>
        <v>35232040</v>
      </c>
      <c r="ER38" s="75">
        <f t="shared" si="49"/>
        <v>11543479</v>
      </c>
      <c r="ES38" s="75">
        <f>ROUND(EP38/INDEX(被保険者数!O:O,MATCH(A38,被保険者数!A:A,0),1),0)</f>
        <v>518039</v>
      </c>
      <c r="ET38" s="75">
        <f t="shared" si="54"/>
        <v>30</v>
      </c>
      <c r="EU38" s="75">
        <f>ROUND(EQ38/INDEX(被保険者数!O:O,MATCH(A38,被保険者数!A:A,0),1),0)</f>
        <v>208474</v>
      </c>
      <c r="EV38" s="1">
        <f t="shared" si="55"/>
        <v>34</v>
      </c>
    </row>
    <row r="39" spans="1:152" s="6" customFormat="1" ht="15.95" customHeight="1" x14ac:dyDescent="0.15">
      <c r="A39" s="2" t="s">
        <v>64</v>
      </c>
      <c r="B39" s="7">
        <v>174</v>
      </c>
      <c r="C39" s="8">
        <v>118051410</v>
      </c>
      <c r="D39" s="8">
        <v>106246304</v>
      </c>
      <c r="E39" s="8">
        <v>7252244</v>
      </c>
      <c r="F39" s="8">
        <v>3684422</v>
      </c>
      <c r="G39" s="8">
        <v>868440</v>
      </c>
      <c r="H39" s="8">
        <v>2067</v>
      </c>
      <c r="I39" s="8">
        <v>28999920</v>
      </c>
      <c r="J39" s="8">
        <v>26062378</v>
      </c>
      <c r="K39" s="8">
        <v>244177</v>
      </c>
      <c r="L39" s="8">
        <v>2649489</v>
      </c>
      <c r="M39" s="8">
        <v>43876</v>
      </c>
      <c r="N39" s="8">
        <f t="shared" si="0"/>
        <v>2241</v>
      </c>
      <c r="O39" s="8">
        <f t="shared" si="1"/>
        <v>147051330</v>
      </c>
      <c r="P39" s="8">
        <f t="shared" si="2"/>
        <v>132308682</v>
      </c>
      <c r="Q39" s="8">
        <f t="shared" si="3"/>
        <v>7496421</v>
      </c>
      <c r="R39" s="8">
        <f t="shared" si="4"/>
        <v>6333911</v>
      </c>
      <c r="S39" s="8">
        <f t="shared" si="5"/>
        <v>912316</v>
      </c>
      <c r="T39" s="7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169</v>
      </c>
      <c r="AA39" s="8">
        <v>2386000</v>
      </c>
      <c r="AB39" s="8">
        <v>2140472</v>
      </c>
      <c r="AC39" s="8">
        <v>0</v>
      </c>
      <c r="AD39" s="8">
        <v>245528</v>
      </c>
      <c r="AE39" s="8">
        <v>0</v>
      </c>
      <c r="AF39" s="8">
        <f t="shared" si="6"/>
        <v>169</v>
      </c>
      <c r="AG39" s="8">
        <f t="shared" si="7"/>
        <v>2386000</v>
      </c>
      <c r="AH39" s="8">
        <f t="shared" si="8"/>
        <v>2140472</v>
      </c>
      <c r="AI39" s="8">
        <f t="shared" si="9"/>
        <v>0</v>
      </c>
      <c r="AJ39" s="8">
        <f t="shared" si="10"/>
        <v>245528</v>
      </c>
      <c r="AK39" s="8">
        <f t="shared" si="11"/>
        <v>0</v>
      </c>
      <c r="AL39" s="7">
        <f t="shared" si="12"/>
        <v>2410</v>
      </c>
      <c r="AM39" s="8">
        <f t="shared" si="13"/>
        <v>149437330</v>
      </c>
      <c r="AN39" s="8">
        <f t="shared" si="14"/>
        <v>134449154</v>
      </c>
      <c r="AO39" s="8">
        <f t="shared" si="15"/>
        <v>7496421</v>
      </c>
      <c r="AP39" s="8">
        <f t="shared" si="16"/>
        <v>6579439</v>
      </c>
      <c r="AQ39" s="8">
        <f t="shared" si="17"/>
        <v>912316</v>
      </c>
      <c r="AR39" s="8">
        <v>573</v>
      </c>
      <c r="AS39" s="8">
        <v>7786710</v>
      </c>
      <c r="AT39" s="8">
        <v>6992993</v>
      </c>
      <c r="AU39" s="8">
        <v>6366</v>
      </c>
      <c r="AV39" s="8">
        <v>782990</v>
      </c>
      <c r="AW39" s="8">
        <v>4361</v>
      </c>
      <c r="AX39" s="8">
        <f t="shared" si="18"/>
        <v>2983</v>
      </c>
      <c r="AY39" s="8">
        <f t="shared" si="19"/>
        <v>157224040</v>
      </c>
      <c r="AZ39" s="8">
        <f t="shared" si="20"/>
        <v>141442147</v>
      </c>
      <c r="BA39" s="8">
        <f t="shared" si="21"/>
        <v>7502787</v>
      </c>
      <c r="BB39" s="8">
        <f t="shared" si="22"/>
        <v>7362429</v>
      </c>
      <c r="BC39" s="8">
        <f t="shared" si="23"/>
        <v>916677</v>
      </c>
      <c r="BD39" s="7">
        <v>173</v>
      </c>
      <c r="BE39" s="8">
        <v>6363110</v>
      </c>
      <c r="BF39" s="8">
        <v>4072650</v>
      </c>
      <c r="BG39" s="8">
        <v>0</v>
      </c>
      <c r="BH39" s="8">
        <v>2282090</v>
      </c>
      <c r="BI39" s="8">
        <v>8370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f t="shared" si="24"/>
        <v>173</v>
      </c>
      <c r="BQ39" s="8">
        <f t="shared" si="25"/>
        <v>6363110</v>
      </c>
      <c r="BR39" s="8">
        <f t="shared" si="26"/>
        <v>4072650</v>
      </c>
      <c r="BS39" s="8">
        <f t="shared" si="27"/>
        <v>0</v>
      </c>
      <c r="BT39" s="8">
        <f t="shared" si="28"/>
        <v>2282090</v>
      </c>
      <c r="BU39" s="8">
        <f t="shared" si="29"/>
        <v>8370</v>
      </c>
      <c r="BV39" s="7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f t="shared" si="30"/>
        <v>2983</v>
      </c>
      <c r="CC39" s="8">
        <f t="shared" si="31"/>
        <v>163587150</v>
      </c>
      <c r="CD39" s="8">
        <f t="shared" si="32"/>
        <v>145514797</v>
      </c>
      <c r="CE39" s="8">
        <f t="shared" si="33"/>
        <v>7502787</v>
      </c>
      <c r="CF39" s="8">
        <f t="shared" si="34"/>
        <v>9644519</v>
      </c>
      <c r="CG39" s="8">
        <f t="shared" si="35"/>
        <v>925047</v>
      </c>
      <c r="CH39" s="17">
        <v>1</v>
      </c>
      <c r="CI39" s="8">
        <v>3800</v>
      </c>
      <c r="CJ39" s="8">
        <v>3420</v>
      </c>
      <c r="CK39" s="8">
        <v>0</v>
      </c>
      <c r="CL39" s="8">
        <v>380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7">
        <f t="shared" si="50"/>
        <v>1</v>
      </c>
      <c r="DA39" s="8">
        <f t="shared" si="36"/>
        <v>3800</v>
      </c>
      <c r="DB39" s="8">
        <f t="shared" si="37"/>
        <v>3420</v>
      </c>
      <c r="DC39" s="8">
        <f t="shared" si="38"/>
        <v>0</v>
      </c>
      <c r="DD39" s="8">
        <f t="shared" si="39"/>
        <v>380</v>
      </c>
      <c r="DE39" s="8">
        <f t="shared" si="40"/>
        <v>0</v>
      </c>
      <c r="DF39" s="8">
        <f t="shared" si="51"/>
        <v>2984</v>
      </c>
      <c r="DG39" s="8">
        <f t="shared" si="41"/>
        <v>163590950</v>
      </c>
      <c r="DH39" s="8">
        <f t="shared" si="42"/>
        <v>145518217</v>
      </c>
      <c r="DI39" s="8">
        <f t="shared" si="43"/>
        <v>7502787</v>
      </c>
      <c r="DJ39" s="8">
        <f t="shared" si="44"/>
        <v>9644899</v>
      </c>
      <c r="DK39" s="8">
        <f t="shared" si="45"/>
        <v>925047</v>
      </c>
      <c r="DL39" s="8">
        <v>124</v>
      </c>
      <c r="DM39" s="8">
        <v>18</v>
      </c>
      <c r="DN39" s="8">
        <v>142</v>
      </c>
      <c r="DO39" s="8">
        <v>12</v>
      </c>
      <c r="DP39" s="8">
        <v>3</v>
      </c>
      <c r="DR39" s="21">
        <f>'７割'!DR39+'９割'!DR39</f>
        <v>1</v>
      </c>
      <c r="DS39" s="21">
        <f>'７割'!DS39+'９割'!DS39</f>
        <v>3420</v>
      </c>
      <c r="DT39" s="21">
        <f>'７割'!DT39+'９割'!DT39</f>
        <v>0</v>
      </c>
      <c r="DU39" s="21">
        <f>'７割'!DU39+'９割'!DU39</f>
        <v>0</v>
      </c>
      <c r="DV39" s="21">
        <f>'７割'!DV39+'９割'!DV39</f>
        <v>0</v>
      </c>
      <c r="DW39" s="21">
        <f>'７割'!DW39+'９割'!DW39</f>
        <v>0</v>
      </c>
      <c r="DX39" s="21">
        <f>'７割'!DX39+'９割'!DX39</f>
        <v>4</v>
      </c>
      <c r="DY39" s="21">
        <f>'７割'!DY39+'９割'!DY39</f>
        <v>117912</v>
      </c>
      <c r="DZ39" s="21">
        <f>'７割'!DZ39+'９割'!DZ39</f>
        <v>0</v>
      </c>
      <c r="EA39" s="21">
        <f>'７割'!EA39+'９割'!EA39</f>
        <v>0</v>
      </c>
      <c r="EB39" s="21">
        <f>'７割'!EB39+'９割'!EB39</f>
        <v>0</v>
      </c>
      <c r="EC39" s="21">
        <f>'７割'!EC39+'９割'!EC39</f>
        <v>0</v>
      </c>
      <c r="ED39" s="21">
        <f>'７割'!ED39+'９割'!ED39</f>
        <v>0</v>
      </c>
      <c r="EE39" s="21">
        <f>'７割'!EE39+'９割'!EE39</f>
        <v>0</v>
      </c>
      <c r="EF39" s="21">
        <f>'７割'!EF39+'９割'!EF39</f>
        <v>0</v>
      </c>
      <c r="EG39" s="21">
        <f>'７割'!EG39+'９割'!EG39</f>
        <v>0</v>
      </c>
      <c r="EH39" s="21">
        <f>IF(SUM(DR39,DT39,DV39,DX39,DZ39,EB39,ED39,EF39)='７割'!EH39+'９割'!EH39,SUM(DR39,DT39,DV39,DX39,DZ39,EB39,ED39,EF39),"数値エラー")</f>
        <v>5</v>
      </c>
      <c r="EI39" s="21">
        <f>IF(SUM(DS39,DU39,DW39,DY39,EA39,EC39,EE39,EG39)='７割'!EI39+'９割'!EI39,SUM(DS39,DU39,DW39,DY39,EA39,EC39,EE39,EG39),"数値エラー")</f>
        <v>121332</v>
      </c>
      <c r="EK39" s="8">
        <f t="shared" si="52"/>
        <v>2988</v>
      </c>
      <c r="EL39" s="8">
        <f t="shared" si="53"/>
        <v>163708482</v>
      </c>
      <c r="EN39" s="75">
        <f>ROUND(EL39/INDEX(被保険者数!O:O,MATCH(A39,被保険者数!A:A,0),1),0)</f>
        <v>831008</v>
      </c>
      <c r="EO39" s="1">
        <f t="shared" si="46"/>
        <v>35</v>
      </c>
      <c r="EP39" s="75">
        <f t="shared" si="47"/>
        <v>118051410</v>
      </c>
      <c r="EQ39" s="75">
        <f t="shared" si="48"/>
        <v>31385920</v>
      </c>
      <c r="ER39" s="75">
        <f t="shared" si="49"/>
        <v>14271152</v>
      </c>
      <c r="ES39" s="75">
        <f>ROUND(EP39/INDEX(被保険者数!O:O,MATCH(A39,被保険者数!A:A,0),1),0)</f>
        <v>599246</v>
      </c>
      <c r="ET39" s="75">
        <f t="shared" si="54"/>
        <v>9</v>
      </c>
      <c r="EU39" s="75">
        <f>ROUND(EQ39/INDEX(被保険者数!O:O,MATCH(A39,被保険者数!A:A,0),1),0)</f>
        <v>159319</v>
      </c>
      <c r="EV39" s="1">
        <f t="shared" si="55"/>
        <v>42</v>
      </c>
    </row>
    <row r="40" spans="1:152" s="6" customFormat="1" ht="15.95" customHeight="1" x14ac:dyDescent="0.15">
      <c r="A40" s="2" t="s">
        <v>57</v>
      </c>
      <c r="B40" s="7">
        <v>1080</v>
      </c>
      <c r="C40" s="8">
        <v>553672620</v>
      </c>
      <c r="D40" s="8">
        <v>497688331</v>
      </c>
      <c r="E40" s="8">
        <v>31520775</v>
      </c>
      <c r="F40" s="8">
        <v>22972281</v>
      </c>
      <c r="G40" s="8">
        <v>1491233</v>
      </c>
      <c r="H40" s="8">
        <v>10084</v>
      </c>
      <c r="I40" s="8">
        <v>191969610</v>
      </c>
      <c r="J40" s="8">
        <v>172162196</v>
      </c>
      <c r="K40" s="8">
        <v>4787173</v>
      </c>
      <c r="L40" s="8">
        <v>13665499</v>
      </c>
      <c r="M40" s="8">
        <v>1354742</v>
      </c>
      <c r="N40" s="8">
        <f t="shared" si="0"/>
        <v>11164</v>
      </c>
      <c r="O40" s="8">
        <f t="shared" si="1"/>
        <v>745642230</v>
      </c>
      <c r="P40" s="8">
        <f t="shared" si="2"/>
        <v>669850527</v>
      </c>
      <c r="Q40" s="8">
        <f t="shared" si="3"/>
        <v>36307948</v>
      </c>
      <c r="R40" s="8">
        <f t="shared" si="4"/>
        <v>36637780</v>
      </c>
      <c r="S40" s="8">
        <f t="shared" si="5"/>
        <v>2845975</v>
      </c>
      <c r="T40" s="7">
        <v>3</v>
      </c>
      <c r="U40" s="8">
        <v>553670</v>
      </c>
      <c r="V40" s="8">
        <v>498296</v>
      </c>
      <c r="W40" s="8">
        <v>0</v>
      </c>
      <c r="X40" s="8">
        <v>51024</v>
      </c>
      <c r="Y40" s="8">
        <v>4350</v>
      </c>
      <c r="Z40" s="8">
        <v>832</v>
      </c>
      <c r="AA40" s="8">
        <v>13599640</v>
      </c>
      <c r="AB40" s="8">
        <v>12137352</v>
      </c>
      <c r="AC40" s="8">
        <v>0</v>
      </c>
      <c r="AD40" s="8">
        <v>1462288</v>
      </c>
      <c r="AE40" s="8">
        <v>0</v>
      </c>
      <c r="AF40" s="8">
        <f t="shared" si="6"/>
        <v>835</v>
      </c>
      <c r="AG40" s="8">
        <f t="shared" si="7"/>
        <v>14153310</v>
      </c>
      <c r="AH40" s="8">
        <f t="shared" si="8"/>
        <v>12635648</v>
      </c>
      <c r="AI40" s="8">
        <f t="shared" si="9"/>
        <v>0</v>
      </c>
      <c r="AJ40" s="8">
        <f t="shared" si="10"/>
        <v>1513312</v>
      </c>
      <c r="AK40" s="8">
        <f t="shared" si="11"/>
        <v>4350</v>
      </c>
      <c r="AL40" s="7">
        <f t="shared" si="12"/>
        <v>11999</v>
      </c>
      <c r="AM40" s="8">
        <f t="shared" si="13"/>
        <v>759795540</v>
      </c>
      <c r="AN40" s="8">
        <f t="shared" si="14"/>
        <v>682486175</v>
      </c>
      <c r="AO40" s="8">
        <f t="shared" si="15"/>
        <v>36307948</v>
      </c>
      <c r="AP40" s="8">
        <f t="shared" si="16"/>
        <v>38151092</v>
      </c>
      <c r="AQ40" s="8">
        <f t="shared" si="17"/>
        <v>2850325</v>
      </c>
      <c r="AR40" s="8">
        <v>8831</v>
      </c>
      <c r="AS40" s="8">
        <v>138869930</v>
      </c>
      <c r="AT40" s="8">
        <v>124378953</v>
      </c>
      <c r="AU40" s="8">
        <v>1048029</v>
      </c>
      <c r="AV40" s="8">
        <v>12722781</v>
      </c>
      <c r="AW40" s="8">
        <v>720167</v>
      </c>
      <c r="AX40" s="8">
        <f t="shared" si="18"/>
        <v>20830</v>
      </c>
      <c r="AY40" s="8">
        <f t="shared" si="19"/>
        <v>898665470</v>
      </c>
      <c r="AZ40" s="8">
        <f t="shared" si="20"/>
        <v>806865128</v>
      </c>
      <c r="BA40" s="8">
        <f t="shared" si="21"/>
        <v>37355977</v>
      </c>
      <c r="BB40" s="8">
        <f t="shared" si="22"/>
        <v>50873873</v>
      </c>
      <c r="BC40" s="8">
        <f t="shared" si="23"/>
        <v>3570492</v>
      </c>
      <c r="BD40" s="7">
        <v>1010</v>
      </c>
      <c r="BE40" s="8">
        <v>28747451</v>
      </c>
      <c r="BF40" s="8">
        <v>18602821</v>
      </c>
      <c r="BG40" s="8">
        <v>0</v>
      </c>
      <c r="BH40" s="8">
        <v>10088720</v>
      </c>
      <c r="BI40" s="8">
        <v>55910</v>
      </c>
      <c r="BJ40" s="8">
        <v>3</v>
      </c>
      <c r="BK40" s="8">
        <v>12020</v>
      </c>
      <c r="BL40" s="8">
        <v>5740</v>
      </c>
      <c r="BM40" s="8">
        <v>0</v>
      </c>
      <c r="BN40" s="8">
        <v>6280</v>
      </c>
      <c r="BO40" s="8">
        <v>0</v>
      </c>
      <c r="BP40" s="8">
        <f t="shared" si="24"/>
        <v>1013</v>
      </c>
      <c r="BQ40" s="8">
        <f t="shared" si="25"/>
        <v>28759471</v>
      </c>
      <c r="BR40" s="8">
        <f t="shared" si="26"/>
        <v>18608561</v>
      </c>
      <c r="BS40" s="8">
        <f t="shared" si="27"/>
        <v>0</v>
      </c>
      <c r="BT40" s="8">
        <f t="shared" si="28"/>
        <v>10095000</v>
      </c>
      <c r="BU40" s="8">
        <f t="shared" si="29"/>
        <v>55910</v>
      </c>
      <c r="BV40" s="7">
        <v>4</v>
      </c>
      <c r="BW40" s="8">
        <v>862170</v>
      </c>
      <c r="BX40" s="8">
        <v>775953</v>
      </c>
      <c r="BY40" s="8">
        <v>54217</v>
      </c>
      <c r="BZ40" s="8">
        <v>32000</v>
      </c>
      <c r="CA40" s="8">
        <v>0</v>
      </c>
      <c r="CB40" s="8">
        <f t="shared" si="30"/>
        <v>20834</v>
      </c>
      <c r="CC40" s="8">
        <f t="shared" si="31"/>
        <v>928287111</v>
      </c>
      <c r="CD40" s="8">
        <f t="shared" si="32"/>
        <v>826249642</v>
      </c>
      <c r="CE40" s="8">
        <f t="shared" si="33"/>
        <v>37410194</v>
      </c>
      <c r="CF40" s="8">
        <f t="shared" si="34"/>
        <v>61000873</v>
      </c>
      <c r="CG40" s="8">
        <f t="shared" si="35"/>
        <v>3626402</v>
      </c>
      <c r="CH40" s="17">
        <v>22</v>
      </c>
      <c r="CI40" s="8">
        <v>163615</v>
      </c>
      <c r="CJ40" s="8">
        <v>146419</v>
      </c>
      <c r="CK40" s="8">
        <v>0</v>
      </c>
      <c r="CL40" s="8">
        <v>17196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7">
        <f t="shared" si="50"/>
        <v>22</v>
      </c>
      <c r="DA40" s="8">
        <f t="shared" si="36"/>
        <v>163615</v>
      </c>
      <c r="DB40" s="8">
        <f t="shared" si="37"/>
        <v>146419</v>
      </c>
      <c r="DC40" s="8">
        <f t="shared" si="38"/>
        <v>0</v>
      </c>
      <c r="DD40" s="8">
        <f t="shared" si="39"/>
        <v>17196</v>
      </c>
      <c r="DE40" s="8">
        <f t="shared" si="40"/>
        <v>0</v>
      </c>
      <c r="DF40" s="8">
        <f t="shared" si="51"/>
        <v>20856</v>
      </c>
      <c r="DG40" s="8">
        <f t="shared" si="41"/>
        <v>928450726</v>
      </c>
      <c r="DH40" s="8">
        <f t="shared" si="42"/>
        <v>826396061</v>
      </c>
      <c r="DI40" s="8">
        <f t="shared" si="43"/>
        <v>37410194</v>
      </c>
      <c r="DJ40" s="8">
        <f t="shared" si="44"/>
        <v>61018069</v>
      </c>
      <c r="DK40" s="8">
        <f t="shared" si="45"/>
        <v>3626402</v>
      </c>
      <c r="DL40" s="8">
        <v>705</v>
      </c>
      <c r="DM40" s="8">
        <v>322</v>
      </c>
      <c r="DN40" s="8">
        <v>1027</v>
      </c>
      <c r="DO40" s="8">
        <v>210</v>
      </c>
      <c r="DP40" s="8">
        <v>16</v>
      </c>
      <c r="DR40" s="21">
        <f>'７割'!DR40+'９割'!DR40</f>
        <v>22</v>
      </c>
      <c r="DS40" s="21">
        <f>'７割'!DS40+'９割'!DS40</f>
        <v>146419</v>
      </c>
      <c r="DT40" s="21">
        <f>'７割'!DT40+'９割'!DT40</f>
        <v>122</v>
      </c>
      <c r="DU40" s="21">
        <f>'７割'!DU40+'９割'!DU40</f>
        <v>2531819</v>
      </c>
      <c r="DV40" s="21">
        <f>'７割'!DV40+'９割'!DV40</f>
        <v>19</v>
      </c>
      <c r="DW40" s="21">
        <f>'７割'!DW40+'９割'!DW40</f>
        <v>739971</v>
      </c>
      <c r="DX40" s="21">
        <f>'７割'!DX40+'９割'!DX40</f>
        <v>37</v>
      </c>
      <c r="DY40" s="21">
        <f>'７割'!DY40+'９割'!DY40</f>
        <v>812303</v>
      </c>
      <c r="DZ40" s="21">
        <f>'７割'!DZ40+'９割'!DZ40</f>
        <v>5</v>
      </c>
      <c r="EA40" s="21">
        <f>'７割'!EA40+'９割'!EA40</f>
        <v>40401</v>
      </c>
      <c r="EB40" s="21">
        <f>'７割'!EB40+'９割'!EB40</f>
        <v>0</v>
      </c>
      <c r="EC40" s="21">
        <f>'７割'!EC40+'９割'!EC40</f>
        <v>0</v>
      </c>
      <c r="ED40" s="21">
        <f>'７割'!ED40+'９割'!ED40</f>
        <v>11</v>
      </c>
      <c r="EE40" s="21">
        <f>'７割'!EE40+'９割'!EE40</f>
        <v>19456</v>
      </c>
      <c r="EF40" s="21">
        <f>'７割'!EF40+'９割'!EF40</f>
        <v>0</v>
      </c>
      <c r="EG40" s="21">
        <f>'７割'!EG40+'９割'!EG40</f>
        <v>0</v>
      </c>
      <c r="EH40" s="21">
        <f>IF(SUM(DR40,DT40,DV40,DX40,DZ40,EB40,ED40,EF40)='７割'!EH40+'９割'!EH40,SUM(DR40,DT40,DV40,DX40,DZ40,EB40,ED40,EF40),"数値エラー")</f>
        <v>216</v>
      </c>
      <c r="EI40" s="21">
        <f>IF(SUM(DS40,DU40,DW40,DY40,EA40,EC40,EE40,EG40)='７割'!EI40+'９割'!EI40,SUM(DS40,DU40,DW40,DY40,EA40,EC40,EE40,EG40),"数値エラー")</f>
        <v>4290369</v>
      </c>
      <c r="EK40" s="8">
        <f t="shared" si="52"/>
        <v>21050</v>
      </c>
      <c r="EL40" s="8">
        <f t="shared" si="53"/>
        <v>932577480</v>
      </c>
      <c r="EN40" s="75">
        <f>ROUND(EL40/INDEX(被保険者数!O:O,MATCH(A40,被保険者数!A:A,0),1),0)</f>
        <v>837143</v>
      </c>
      <c r="EO40" s="1">
        <f t="shared" si="46"/>
        <v>34</v>
      </c>
      <c r="EP40" s="75">
        <f t="shared" si="47"/>
        <v>554226290</v>
      </c>
      <c r="EQ40" s="75">
        <f t="shared" si="48"/>
        <v>205569250</v>
      </c>
      <c r="ER40" s="75">
        <f t="shared" si="49"/>
        <v>172781940</v>
      </c>
      <c r="ES40" s="75">
        <f>ROUND(EP40/INDEX(被保険者数!O:O,MATCH(A40,被保険者数!A:A,0),1),0)</f>
        <v>497510</v>
      </c>
      <c r="ET40" s="75">
        <f t="shared" si="54"/>
        <v>35</v>
      </c>
      <c r="EU40" s="75">
        <f>ROUND(EQ40/INDEX(被保険者数!O:O,MATCH(A40,被保険者数!A:A,0),1),0)</f>
        <v>184533</v>
      </c>
      <c r="EV40" s="1">
        <f t="shared" si="55"/>
        <v>40</v>
      </c>
    </row>
    <row r="41" spans="1:152" s="6" customFormat="1" ht="15.95" customHeight="1" x14ac:dyDescent="0.15">
      <c r="A41" s="2" t="s">
        <v>58</v>
      </c>
      <c r="B41" s="7">
        <v>2872</v>
      </c>
      <c r="C41" s="8">
        <v>1717697250</v>
      </c>
      <c r="D41" s="8">
        <v>1535112669</v>
      </c>
      <c r="E41" s="8">
        <v>98276377</v>
      </c>
      <c r="F41" s="8">
        <v>73007290</v>
      </c>
      <c r="G41" s="8">
        <v>11276314</v>
      </c>
      <c r="H41" s="8">
        <v>39948</v>
      </c>
      <c r="I41" s="8">
        <v>652148670</v>
      </c>
      <c r="J41" s="8">
        <v>579872053</v>
      </c>
      <c r="K41" s="8">
        <v>15811597</v>
      </c>
      <c r="L41" s="8">
        <v>52721120</v>
      </c>
      <c r="M41" s="8">
        <v>3743900</v>
      </c>
      <c r="N41" s="8">
        <f t="shared" si="0"/>
        <v>42820</v>
      </c>
      <c r="O41" s="8">
        <f t="shared" si="1"/>
        <v>2369845920</v>
      </c>
      <c r="P41" s="8">
        <f t="shared" si="2"/>
        <v>2114984722</v>
      </c>
      <c r="Q41" s="8">
        <f t="shared" si="3"/>
        <v>114087974</v>
      </c>
      <c r="R41" s="8">
        <f t="shared" si="4"/>
        <v>125728410</v>
      </c>
      <c r="S41" s="8">
        <f t="shared" si="5"/>
        <v>15020214</v>
      </c>
      <c r="T41" s="7">
        <v>1</v>
      </c>
      <c r="U41" s="8">
        <v>135890</v>
      </c>
      <c r="V41" s="8">
        <v>122300</v>
      </c>
      <c r="W41" s="8">
        <v>-3300</v>
      </c>
      <c r="X41" s="8">
        <v>16890</v>
      </c>
      <c r="Y41" s="8">
        <v>0</v>
      </c>
      <c r="Z41" s="8">
        <v>3956</v>
      </c>
      <c r="AA41" s="8">
        <v>57889830</v>
      </c>
      <c r="AB41" s="8">
        <v>51449201</v>
      </c>
      <c r="AC41" s="8">
        <v>21528</v>
      </c>
      <c r="AD41" s="8">
        <v>6417601</v>
      </c>
      <c r="AE41" s="8">
        <v>1500</v>
      </c>
      <c r="AF41" s="8">
        <f t="shared" si="6"/>
        <v>3957</v>
      </c>
      <c r="AG41" s="8">
        <f t="shared" si="7"/>
        <v>58025720</v>
      </c>
      <c r="AH41" s="8">
        <f t="shared" si="8"/>
        <v>51571501</v>
      </c>
      <c r="AI41" s="8">
        <f t="shared" si="9"/>
        <v>18228</v>
      </c>
      <c r="AJ41" s="8">
        <f t="shared" si="10"/>
        <v>6434491</v>
      </c>
      <c r="AK41" s="8">
        <f t="shared" si="11"/>
        <v>1500</v>
      </c>
      <c r="AL41" s="7">
        <f t="shared" si="12"/>
        <v>46777</v>
      </c>
      <c r="AM41" s="8">
        <f t="shared" si="13"/>
        <v>2427871640</v>
      </c>
      <c r="AN41" s="8">
        <f t="shared" si="14"/>
        <v>2166556223</v>
      </c>
      <c r="AO41" s="8">
        <f t="shared" si="15"/>
        <v>114106202</v>
      </c>
      <c r="AP41" s="8">
        <f t="shared" si="16"/>
        <v>132162901</v>
      </c>
      <c r="AQ41" s="8">
        <f t="shared" si="17"/>
        <v>15021714</v>
      </c>
      <c r="AR41" s="8">
        <v>28733</v>
      </c>
      <c r="AS41" s="8">
        <v>353757120</v>
      </c>
      <c r="AT41" s="8">
        <v>315986092</v>
      </c>
      <c r="AU41" s="8">
        <v>982626</v>
      </c>
      <c r="AV41" s="8">
        <v>34918989</v>
      </c>
      <c r="AW41" s="8">
        <v>1869413</v>
      </c>
      <c r="AX41" s="8">
        <f t="shared" si="18"/>
        <v>75510</v>
      </c>
      <c r="AY41" s="8">
        <f t="shared" si="19"/>
        <v>2781628760</v>
      </c>
      <c r="AZ41" s="8">
        <f t="shared" si="20"/>
        <v>2482542315</v>
      </c>
      <c r="BA41" s="8">
        <f t="shared" si="21"/>
        <v>115088828</v>
      </c>
      <c r="BB41" s="8">
        <f t="shared" si="22"/>
        <v>167081890</v>
      </c>
      <c r="BC41" s="8">
        <f t="shared" si="23"/>
        <v>16891127</v>
      </c>
      <c r="BD41" s="7">
        <v>2732</v>
      </c>
      <c r="BE41" s="8">
        <v>95053293</v>
      </c>
      <c r="BF41" s="8">
        <v>58705973</v>
      </c>
      <c r="BG41" s="8">
        <v>0</v>
      </c>
      <c r="BH41" s="8">
        <v>35784780</v>
      </c>
      <c r="BI41" s="8">
        <v>562540</v>
      </c>
      <c r="BJ41" s="8">
        <v>1</v>
      </c>
      <c r="BK41" s="8">
        <v>6644</v>
      </c>
      <c r="BL41" s="8">
        <v>4754</v>
      </c>
      <c r="BM41" s="8">
        <v>0</v>
      </c>
      <c r="BN41" s="8">
        <v>1890</v>
      </c>
      <c r="BO41" s="8">
        <v>0</v>
      </c>
      <c r="BP41" s="8">
        <f t="shared" si="24"/>
        <v>2733</v>
      </c>
      <c r="BQ41" s="8">
        <f t="shared" si="25"/>
        <v>95059937</v>
      </c>
      <c r="BR41" s="8">
        <f t="shared" si="26"/>
        <v>58710727</v>
      </c>
      <c r="BS41" s="8">
        <f t="shared" si="27"/>
        <v>0</v>
      </c>
      <c r="BT41" s="8">
        <f t="shared" si="28"/>
        <v>35786670</v>
      </c>
      <c r="BU41" s="8">
        <f t="shared" si="29"/>
        <v>562540</v>
      </c>
      <c r="BV41" s="7">
        <v>129</v>
      </c>
      <c r="BW41" s="8">
        <v>15678060</v>
      </c>
      <c r="BX41" s="8">
        <v>14065554</v>
      </c>
      <c r="BY41" s="8">
        <v>482478</v>
      </c>
      <c r="BZ41" s="8">
        <v>975199</v>
      </c>
      <c r="CA41" s="8">
        <v>154829</v>
      </c>
      <c r="CB41" s="8">
        <f t="shared" si="30"/>
        <v>75639</v>
      </c>
      <c r="CC41" s="8">
        <f t="shared" si="31"/>
        <v>2892366757</v>
      </c>
      <c r="CD41" s="8">
        <f t="shared" si="32"/>
        <v>2555318596</v>
      </c>
      <c r="CE41" s="8">
        <f t="shared" si="33"/>
        <v>115571306</v>
      </c>
      <c r="CF41" s="8">
        <f t="shared" si="34"/>
        <v>203843759</v>
      </c>
      <c r="CG41" s="8">
        <f t="shared" si="35"/>
        <v>17608496</v>
      </c>
      <c r="CH41" s="17">
        <v>370</v>
      </c>
      <c r="CI41" s="8">
        <v>2374321</v>
      </c>
      <c r="CJ41" s="8">
        <v>2121626</v>
      </c>
      <c r="CK41" s="8">
        <v>0</v>
      </c>
      <c r="CL41" s="8">
        <v>252695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7">
        <f t="shared" si="50"/>
        <v>370</v>
      </c>
      <c r="DA41" s="8">
        <f t="shared" si="36"/>
        <v>2374321</v>
      </c>
      <c r="DB41" s="8">
        <f t="shared" si="37"/>
        <v>2121626</v>
      </c>
      <c r="DC41" s="8">
        <f t="shared" si="38"/>
        <v>0</v>
      </c>
      <c r="DD41" s="8">
        <f t="shared" si="39"/>
        <v>252695</v>
      </c>
      <c r="DE41" s="8">
        <f t="shared" si="40"/>
        <v>0</v>
      </c>
      <c r="DF41" s="8">
        <f t="shared" si="51"/>
        <v>76009</v>
      </c>
      <c r="DG41" s="8">
        <f t="shared" si="41"/>
        <v>2894741078</v>
      </c>
      <c r="DH41" s="8">
        <f t="shared" si="42"/>
        <v>2557440222</v>
      </c>
      <c r="DI41" s="8">
        <f t="shared" si="43"/>
        <v>115571306</v>
      </c>
      <c r="DJ41" s="8">
        <f t="shared" si="44"/>
        <v>204096454</v>
      </c>
      <c r="DK41" s="8">
        <f t="shared" si="45"/>
        <v>17608496</v>
      </c>
      <c r="DL41" s="8">
        <v>1961</v>
      </c>
      <c r="DM41" s="8">
        <v>869</v>
      </c>
      <c r="DN41" s="8">
        <v>2830</v>
      </c>
      <c r="DO41" s="8">
        <v>448</v>
      </c>
      <c r="DP41" s="8">
        <v>78</v>
      </c>
      <c r="DR41" s="21">
        <f>'７割'!DR41+'９割'!DR41</f>
        <v>370</v>
      </c>
      <c r="DS41" s="21">
        <f>'７割'!DS41+'９割'!DS41</f>
        <v>2121626</v>
      </c>
      <c r="DT41" s="21">
        <f>'７割'!DT41+'９割'!DT41</f>
        <v>140</v>
      </c>
      <c r="DU41" s="21">
        <f>'７割'!DU41+'９割'!DU41</f>
        <v>3812058</v>
      </c>
      <c r="DV41" s="21">
        <f>'７割'!DV41+'９割'!DV41</f>
        <v>125</v>
      </c>
      <c r="DW41" s="21">
        <f>'７割'!DW41+'９割'!DW41</f>
        <v>2617719</v>
      </c>
      <c r="DX41" s="21">
        <f>'７割'!DX41+'９割'!DX41</f>
        <v>107</v>
      </c>
      <c r="DY41" s="21">
        <f>'７割'!DY41+'９割'!DY41</f>
        <v>3057111</v>
      </c>
      <c r="DZ41" s="21">
        <f>'７割'!DZ41+'９割'!DZ41</f>
        <v>1</v>
      </c>
      <c r="EA41" s="21">
        <f>'７割'!EA41+'９割'!EA41</f>
        <v>21636</v>
      </c>
      <c r="EB41" s="21">
        <f>'７割'!EB41+'９割'!EB41</f>
        <v>0</v>
      </c>
      <c r="EC41" s="21">
        <f>'７割'!EC41+'９割'!EC41</f>
        <v>0</v>
      </c>
      <c r="ED41" s="21">
        <f>'７割'!ED41+'９割'!ED41</f>
        <v>0</v>
      </c>
      <c r="EE41" s="21">
        <f>'７割'!EE41+'９割'!EE41</f>
        <v>0</v>
      </c>
      <c r="EF41" s="21">
        <f>'７割'!EF41+'９割'!EF41</f>
        <v>0</v>
      </c>
      <c r="EG41" s="21">
        <f>'７割'!EG41+'９割'!EG41</f>
        <v>0</v>
      </c>
      <c r="EH41" s="21">
        <f>IF(SUM(DR41,DT41,DV41,DX41,DZ41,EB41,ED41,EF41)='７割'!EH41+'９割'!EH41,SUM(DR41,DT41,DV41,DX41,DZ41,EB41,ED41,EF41),"数値エラー")</f>
        <v>743</v>
      </c>
      <c r="EI41" s="21">
        <f>IF(SUM(DS41,DU41,DW41,DY41,EA41,EC41,EE41,EG41)='７割'!EI41+'９割'!EI41,SUM(DS41,DU41,DW41,DY41,EA41,EC41,EE41,EG41),"数値エラー")</f>
        <v>11630150</v>
      </c>
      <c r="EK41" s="8">
        <f t="shared" si="52"/>
        <v>76382</v>
      </c>
      <c r="EL41" s="8">
        <f t="shared" si="53"/>
        <v>2903996907</v>
      </c>
      <c r="EN41" s="75">
        <f>ROUND(EL41/INDEX(被保険者数!O:O,MATCH(A41,被保険者数!A:A,0),1),0)</f>
        <v>952130</v>
      </c>
      <c r="EO41" s="1">
        <f t="shared" si="46"/>
        <v>25</v>
      </c>
      <c r="EP41" s="75">
        <f t="shared" si="47"/>
        <v>1717833140</v>
      </c>
      <c r="EQ41" s="75">
        <f t="shared" si="48"/>
        <v>710038500</v>
      </c>
      <c r="ER41" s="75">
        <f t="shared" si="49"/>
        <v>476125267</v>
      </c>
      <c r="ES41" s="75">
        <f>ROUND(EP41/INDEX(被保険者数!O:O,MATCH(A41,被保険者数!A:A,0),1),0)</f>
        <v>563224</v>
      </c>
      <c r="ET41" s="75">
        <f t="shared" si="54"/>
        <v>22</v>
      </c>
      <c r="EU41" s="75">
        <f>ROUND(EQ41/INDEX(被保険者数!O:O,MATCH(A41,被保険者数!A:A,0),1),0)</f>
        <v>232800</v>
      </c>
      <c r="EV41" s="1">
        <f t="shared" si="55"/>
        <v>26</v>
      </c>
    </row>
    <row r="42" spans="1:152" s="6" customFormat="1" ht="15.95" customHeight="1" x14ac:dyDescent="0.15">
      <c r="A42" s="2" t="s">
        <v>65</v>
      </c>
      <c r="B42" s="7">
        <v>102</v>
      </c>
      <c r="C42" s="8">
        <v>41938440</v>
      </c>
      <c r="D42" s="8">
        <v>37744585</v>
      </c>
      <c r="E42" s="8">
        <v>2586044</v>
      </c>
      <c r="F42" s="8">
        <v>1476511</v>
      </c>
      <c r="G42" s="8">
        <v>131300</v>
      </c>
      <c r="H42" s="8">
        <v>1665</v>
      </c>
      <c r="I42" s="8">
        <v>34912560</v>
      </c>
      <c r="J42" s="8">
        <v>31311048</v>
      </c>
      <c r="K42" s="8">
        <v>483942</v>
      </c>
      <c r="L42" s="8">
        <v>3010012</v>
      </c>
      <c r="M42" s="8">
        <v>107558</v>
      </c>
      <c r="N42" s="8">
        <f t="shared" si="0"/>
        <v>1767</v>
      </c>
      <c r="O42" s="8">
        <f t="shared" si="1"/>
        <v>76851000</v>
      </c>
      <c r="P42" s="8">
        <f t="shared" si="2"/>
        <v>69055633</v>
      </c>
      <c r="Q42" s="8">
        <f t="shared" si="3"/>
        <v>3069986</v>
      </c>
      <c r="R42" s="8">
        <f t="shared" si="4"/>
        <v>4486523</v>
      </c>
      <c r="S42" s="8">
        <f t="shared" si="5"/>
        <v>238858</v>
      </c>
      <c r="T42" s="7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165</v>
      </c>
      <c r="AA42" s="8">
        <v>2744770</v>
      </c>
      <c r="AB42" s="8">
        <v>2437707</v>
      </c>
      <c r="AC42" s="8">
        <v>0</v>
      </c>
      <c r="AD42" s="8">
        <v>307063</v>
      </c>
      <c r="AE42" s="8">
        <v>0</v>
      </c>
      <c r="AF42" s="8">
        <f t="shared" si="6"/>
        <v>165</v>
      </c>
      <c r="AG42" s="8">
        <f t="shared" si="7"/>
        <v>2744770</v>
      </c>
      <c r="AH42" s="8">
        <f t="shared" si="8"/>
        <v>2437707</v>
      </c>
      <c r="AI42" s="8">
        <f t="shared" si="9"/>
        <v>0</v>
      </c>
      <c r="AJ42" s="8">
        <f t="shared" si="10"/>
        <v>307063</v>
      </c>
      <c r="AK42" s="8">
        <f t="shared" si="11"/>
        <v>0</v>
      </c>
      <c r="AL42" s="7">
        <f t="shared" si="12"/>
        <v>1932</v>
      </c>
      <c r="AM42" s="8">
        <f t="shared" si="13"/>
        <v>79595770</v>
      </c>
      <c r="AN42" s="8">
        <f t="shared" si="14"/>
        <v>71493340</v>
      </c>
      <c r="AO42" s="8">
        <f t="shared" si="15"/>
        <v>3069986</v>
      </c>
      <c r="AP42" s="8">
        <f t="shared" si="16"/>
        <v>4793586</v>
      </c>
      <c r="AQ42" s="8">
        <f t="shared" si="17"/>
        <v>238858</v>
      </c>
      <c r="AR42" s="8">
        <v>283</v>
      </c>
      <c r="AS42" s="8">
        <v>4539880</v>
      </c>
      <c r="AT42" s="8">
        <v>4058702</v>
      </c>
      <c r="AU42" s="8">
        <v>121189</v>
      </c>
      <c r="AV42" s="8">
        <v>359989</v>
      </c>
      <c r="AW42" s="8">
        <v>0</v>
      </c>
      <c r="AX42" s="8">
        <f t="shared" si="18"/>
        <v>2215</v>
      </c>
      <c r="AY42" s="8">
        <f t="shared" si="19"/>
        <v>84135650</v>
      </c>
      <c r="AZ42" s="8">
        <f t="shared" si="20"/>
        <v>75552042</v>
      </c>
      <c r="BA42" s="8">
        <f t="shared" si="21"/>
        <v>3191175</v>
      </c>
      <c r="BB42" s="8">
        <f t="shared" si="22"/>
        <v>5153575</v>
      </c>
      <c r="BC42" s="8">
        <f t="shared" si="23"/>
        <v>238858</v>
      </c>
      <c r="BD42" s="7">
        <v>99</v>
      </c>
      <c r="BE42" s="8">
        <v>2066988</v>
      </c>
      <c r="BF42" s="8">
        <v>1301048</v>
      </c>
      <c r="BG42" s="8">
        <v>0</v>
      </c>
      <c r="BH42" s="8">
        <v>765940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f t="shared" si="24"/>
        <v>99</v>
      </c>
      <c r="BQ42" s="8">
        <f t="shared" si="25"/>
        <v>2066988</v>
      </c>
      <c r="BR42" s="8">
        <f t="shared" si="26"/>
        <v>1301048</v>
      </c>
      <c r="BS42" s="8">
        <f t="shared" si="27"/>
        <v>0</v>
      </c>
      <c r="BT42" s="8">
        <f t="shared" si="28"/>
        <v>765940</v>
      </c>
      <c r="BU42" s="8">
        <f t="shared" si="29"/>
        <v>0</v>
      </c>
      <c r="BV42" s="7">
        <v>12</v>
      </c>
      <c r="BW42" s="8">
        <v>315280</v>
      </c>
      <c r="BX42" s="8">
        <v>283752</v>
      </c>
      <c r="BY42" s="8">
        <v>0</v>
      </c>
      <c r="BZ42" s="8">
        <v>31528</v>
      </c>
      <c r="CA42" s="8">
        <v>0</v>
      </c>
      <c r="CB42" s="8">
        <f t="shared" si="30"/>
        <v>2227</v>
      </c>
      <c r="CC42" s="8">
        <f t="shared" si="31"/>
        <v>86517918</v>
      </c>
      <c r="CD42" s="8">
        <f t="shared" si="32"/>
        <v>77136842</v>
      </c>
      <c r="CE42" s="8">
        <f t="shared" si="33"/>
        <v>3191175</v>
      </c>
      <c r="CF42" s="8">
        <f t="shared" si="34"/>
        <v>5951043</v>
      </c>
      <c r="CG42" s="8">
        <f t="shared" si="35"/>
        <v>238858</v>
      </c>
      <c r="CH42" s="17">
        <v>20</v>
      </c>
      <c r="CI42" s="8">
        <v>82192</v>
      </c>
      <c r="CJ42" s="8">
        <v>73971</v>
      </c>
      <c r="CK42" s="8">
        <v>0</v>
      </c>
      <c r="CL42" s="8">
        <v>8221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7">
        <f t="shared" si="50"/>
        <v>20</v>
      </c>
      <c r="DA42" s="8">
        <f t="shared" si="36"/>
        <v>82192</v>
      </c>
      <c r="DB42" s="8">
        <f t="shared" si="37"/>
        <v>73971</v>
      </c>
      <c r="DC42" s="8">
        <f t="shared" si="38"/>
        <v>0</v>
      </c>
      <c r="DD42" s="8">
        <f t="shared" si="39"/>
        <v>8221</v>
      </c>
      <c r="DE42" s="8">
        <f t="shared" si="40"/>
        <v>0</v>
      </c>
      <c r="DF42" s="8">
        <f t="shared" si="51"/>
        <v>2247</v>
      </c>
      <c r="DG42" s="8">
        <f t="shared" si="41"/>
        <v>86600110</v>
      </c>
      <c r="DH42" s="8">
        <f t="shared" si="42"/>
        <v>77210813</v>
      </c>
      <c r="DI42" s="8">
        <f t="shared" si="43"/>
        <v>3191175</v>
      </c>
      <c r="DJ42" s="8">
        <f t="shared" si="44"/>
        <v>5959264</v>
      </c>
      <c r="DK42" s="8">
        <f t="shared" si="45"/>
        <v>238858</v>
      </c>
      <c r="DL42" s="8">
        <v>64</v>
      </c>
      <c r="DM42" s="8">
        <v>80</v>
      </c>
      <c r="DN42" s="8">
        <v>144</v>
      </c>
      <c r="DO42" s="8">
        <v>0</v>
      </c>
      <c r="DP42" s="8">
        <v>0</v>
      </c>
      <c r="DR42" s="21">
        <f>'７割'!DR42+'９割'!DR42</f>
        <v>20</v>
      </c>
      <c r="DS42" s="21">
        <f>'７割'!DS42+'９割'!DS42</f>
        <v>73971</v>
      </c>
      <c r="DT42" s="21">
        <f>'７割'!DT42+'９割'!DT42</f>
        <v>1</v>
      </c>
      <c r="DU42" s="21">
        <f>'７割'!DU42+'９割'!DU42</f>
        <v>7371</v>
      </c>
      <c r="DV42" s="21">
        <f>'７割'!DV42+'９割'!DV42</f>
        <v>0</v>
      </c>
      <c r="DW42" s="21">
        <f>'７割'!DW42+'９割'!DW42</f>
        <v>0</v>
      </c>
      <c r="DX42" s="21">
        <f>'７割'!DX42+'９割'!DX42</f>
        <v>4</v>
      </c>
      <c r="DY42" s="21">
        <f>'７割'!DY42+'９割'!DY42</f>
        <v>124495</v>
      </c>
      <c r="DZ42" s="21">
        <f>'７割'!DZ42+'９割'!DZ42</f>
        <v>0</v>
      </c>
      <c r="EA42" s="21">
        <f>'７割'!EA42+'９割'!EA42</f>
        <v>0</v>
      </c>
      <c r="EB42" s="21">
        <f>'７割'!EB42+'９割'!EB42</f>
        <v>0</v>
      </c>
      <c r="EC42" s="21">
        <f>'７割'!EC42+'９割'!EC42</f>
        <v>0</v>
      </c>
      <c r="ED42" s="21">
        <f>'７割'!ED42+'９割'!ED42</f>
        <v>0</v>
      </c>
      <c r="EE42" s="21">
        <f>'７割'!EE42+'９割'!EE42</f>
        <v>0</v>
      </c>
      <c r="EF42" s="21">
        <f>'７割'!EF42+'９割'!EF42</f>
        <v>0</v>
      </c>
      <c r="EG42" s="21">
        <f>'７割'!EG42+'９割'!EG42</f>
        <v>0</v>
      </c>
      <c r="EH42" s="21">
        <f>IF(SUM(DR42,DT42,DV42,DX42,DZ42,EB42,ED42,EF42)='７割'!EH42+'９割'!EH42,SUM(DR42,DT42,DV42,DX42,DZ42,EB42,ED42,EF42),"数値エラー")</f>
        <v>25</v>
      </c>
      <c r="EI42" s="21">
        <f>IF(SUM(DS42,DU42,DW42,DY42,EA42,EC42,EE42,EG42)='７割'!EI42+'９割'!EI42,SUM(DS42,DU42,DW42,DY42,EA42,EC42,EE42,EG42),"数値エラー")</f>
        <v>205837</v>
      </c>
      <c r="EK42" s="8">
        <f t="shared" si="52"/>
        <v>2252</v>
      </c>
      <c r="EL42" s="8">
        <f t="shared" si="53"/>
        <v>86723755</v>
      </c>
      <c r="EN42" s="75">
        <f>ROUND(EL42/INDEX(被保険者数!O:O,MATCH(A42,被保険者数!A:A,0),1),0)</f>
        <v>525599</v>
      </c>
      <c r="EO42" s="1">
        <f t="shared" si="46"/>
        <v>41</v>
      </c>
      <c r="EP42" s="75">
        <f t="shared" si="47"/>
        <v>41938440</v>
      </c>
      <c r="EQ42" s="75">
        <f t="shared" si="48"/>
        <v>37657330</v>
      </c>
      <c r="ER42" s="75">
        <f t="shared" si="49"/>
        <v>7127985</v>
      </c>
      <c r="ES42" s="75">
        <f>ROUND(EP42/INDEX(被保険者数!O:O,MATCH(A42,被保険者数!A:A,0),1),0)</f>
        <v>254172</v>
      </c>
      <c r="ET42" s="75">
        <f t="shared" si="54"/>
        <v>41</v>
      </c>
      <c r="EU42" s="75">
        <f>ROUND(EQ42/INDEX(被保険者数!O:O,MATCH(A42,被保険者数!A:A,0),1),0)</f>
        <v>228226</v>
      </c>
      <c r="EV42" s="1">
        <f t="shared" si="55"/>
        <v>28</v>
      </c>
    </row>
    <row r="43" spans="1:152" s="6" customFormat="1" ht="15.95" customHeight="1" x14ac:dyDescent="0.15">
      <c r="A43" s="2" t="s">
        <v>66</v>
      </c>
      <c r="B43" s="7">
        <v>298</v>
      </c>
      <c r="C43" s="8">
        <v>183457020</v>
      </c>
      <c r="D43" s="8">
        <v>164802867</v>
      </c>
      <c r="E43" s="8">
        <v>10363832</v>
      </c>
      <c r="F43" s="8">
        <v>7376427</v>
      </c>
      <c r="G43" s="8">
        <v>913894</v>
      </c>
      <c r="H43" s="8">
        <v>5528</v>
      </c>
      <c r="I43" s="8">
        <v>86270590</v>
      </c>
      <c r="J43" s="8">
        <v>77342781</v>
      </c>
      <c r="K43" s="8">
        <v>237950</v>
      </c>
      <c r="L43" s="8">
        <v>8470435</v>
      </c>
      <c r="M43" s="8">
        <v>219424</v>
      </c>
      <c r="N43" s="8">
        <f t="shared" si="0"/>
        <v>5826</v>
      </c>
      <c r="O43" s="8">
        <f t="shared" si="1"/>
        <v>269727610</v>
      </c>
      <c r="P43" s="8">
        <f t="shared" si="2"/>
        <v>242145648</v>
      </c>
      <c r="Q43" s="8">
        <f t="shared" si="3"/>
        <v>10601782</v>
      </c>
      <c r="R43" s="8">
        <f t="shared" si="4"/>
        <v>15846862</v>
      </c>
      <c r="S43" s="8">
        <f t="shared" si="5"/>
        <v>1133318</v>
      </c>
      <c r="T43" s="7">
        <v>1</v>
      </c>
      <c r="U43" s="8">
        <v>89580</v>
      </c>
      <c r="V43" s="8">
        <v>80620</v>
      </c>
      <c r="W43" s="8">
        <v>0</v>
      </c>
      <c r="X43" s="8">
        <v>8960</v>
      </c>
      <c r="Y43" s="8">
        <v>0</v>
      </c>
      <c r="Z43" s="8">
        <v>478</v>
      </c>
      <c r="AA43" s="8">
        <v>8095690</v>
      </c>
      <c r="AB43" s="8">
        <v>7211467</v>
      </c>
      <c r="AC43" s="8">
        <v>1866</v>
      </c>
      <c r="AD43" s="8">
        <v>881203</v>
      </c>
      <c r="AE43" s="8">
        <v>1154</v>
      </c>
      <c r="AF43" s="8">
        <f t="shared" si="6"/>
        <v>479</v>
      </c>
      <c r="AG43" s="8">
        <f t="shared" si="7"/>
        <v>8185270</v>
      </c>
      <c r="AH43" s="8">
        <f t="shared" si="8"/>
        <v>7292087</v>
      </c>
      <c r="AI43" s="8">
        <f t="shared" si="9"/>
        <v>1866</v>
      </c>
      <c r="AJ43" s="8">
        <f t="shared" si="10"/>
        <v>890163</v>
      </c>
      <c r="AK43" s="8">
        <f t="shared" si="11"/>
        <v>1154</v>
      </c>
      <c r="AL43" s="7">
        <f t="shared" si="12"/>
        <v>6305</v>
      </c>
      <c r="AM43" s="8">
        <f t="shared" si="13"/>
        <v>277912880</v>
      </c>
      <c r="AN43" s="8">
        <f t="shared" si="14"/>
        <v>249437735</v>
      </c>
      <c r="AO43" s="8">
        <f t="shared" si="15"/>
        <v>10603648</v>
      </c>
      <c r="AP43" s="8">
        <f t="shared" si="16"/>
        <v>16737025</v>
      </c>
      <c r="AQ43" s="8">
        <f t="shared" si="17"/>
        <v>1134472</v>
      </c>
      <c r="AR43" s="8">
        <v>2147</v>
      </c>
      <c r="AS43" s="8">
        <v>38823400</v>
      </c>
      <c r="AT43" s="8">
        <v>34492778</v>
      </c>
      <c r="AU43" s="8">
        <v>789122</v>
      </c>
      <c r="AV43" s="8">
        <v>3249882</v>
      </c>
      <c r="AW43" s="8">
        <v>291618</v>
      </c>
      <c r="AX43" s="8">
        <f t="shared" si="18"/>
        <v>8452</v>
      </c>
      <c r="AY43" s="8">
        <f t="shared" si="19"/>
        <v>316736280</v>
      </c>
      <c r="AZ43" s="8">
        <f t="shared" si="20"/>
        <v>283930513</v>
      </c>
      <c r="BA43" s="8">
        <f t="shared" si="21"/>
        <v>11392770</v>
      </c>
      <c r="BB43" s="8">
        <f t="shared" si="22"/>
        <v>19986907</v>
      </c>
      <c r="BC43" s="8">
        <f t="shared" si="23"/>
        <v>1426090</v>
      </c>
      <c r="BD43" s="7">
        <v>291</v>
      </c>
      <c r="BE43" s="8">
        <v>8798992</v>
      </c>
      <c r="BF43" s="8">
        <v>5011222</v>
      </c>
      <c r="BG43" s="8">
        <v>0</v>
      </c>
      <c r="BH43" s="8">
        <v>3716660</v>
      </c>
      <c r="BI43" s="8">
        <v>71110</v>
      </c>
      <c r="BJ43" s="8">
        <v>1</v>
      </c>
      <c r="BK43" s="8">
        <v>2020</v>
      </c>
      <c r="BL43" s="8">
        <v>1390</v>
      </c>
      <c r="BM43" s="8">
        <v>0</v>
      </c>
      <c r="BN43" s="8">
        <v>630</v>
      </c>
      <c r="BO43" s="8">
        <v>0</v>
      </c>
      <c r="BP43" s="8">
        <f t="shared" si="24"/>
        <v>292</v>
      </c>
      <c r="BQ43" s="8">
        <f t="shared" si="25"/>
        <v>8801012</v>
      </c>
      <c r="BR43" s="8">
        <f t="shared" si="26"/>
        <v>5012612</v>
      </c>
      <c r="BS43" s="8">
        <f t="shared" si="27"/>
        <v>0</v>
      </c>
      <c r="BT43" s="8">
        <f t="shared" si="28"/>
        <v>3717290</v>
      </c>
      <c r="BU43" s="8">
        <f t="shared" si="29"/>
        <v>71110</v>
      </c>
      <c r="BV43" s="7">
        <v>31</v>
      </c>
      <c r="BW43" s="8">
        <v>1653690</v>
      </c>
      <c r="BX43" s="8">
        <v>1488320</v>
      </c>
      <c r="BY43" s="8">
        <v>2594</v>
      </c>
      <c r="BZ43" s="8">
        <v>86360.5</v>
      </c>
      <c r="CA43" s="8">
        <v>76415.5</v>
      </c>
      <c r="CB43" s="8">
        <f t="shared" si="30"/>
        <v>8483</v>
      </c>
      <c r="CC43" s="8">
        <f t="shared" si="31"/>
        <v>327190982</v>
      </c>
      <c r="CD43" s="8">
        <f t="shared" si="32"/>
        <v>290431445</v>
      </c>
      <c r="CE43" s="8">
        <f t="shared" si="33"/>
        <v>11395364</v>
      </c>
      <c r="CF43" s="8">
        <f t="shared" si="34"/>
        <v>23790557.5</v>
      </c>
      <c r="CG43" s="8">
        <f t="shared" si="35"/>
        <v>1573615.5</v>
      </c>
      <c r="CH43" s="17">
        <v>34</v>
      </c>
      <c r="CI43" s="8">
        <v>258010</v>
      </c>
      <c r="CJ43" s="8">
        <v>230620</v>
      </c>
      <c r="CK43" s="8">
        <v>0</v>
      </c>
      <c r="CL43" s="8">
        <v>27390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7">
        <f t="shared" si="50"/>
        <v>34</v>
      </c>
      <c r="DA43" s="8">
        <f t="shared" si="36"/>
        <v>258010</v>
      </c>
      <c r="DB43" s="8">
        <f t="shared" si="37"/>
        <v>230620</v>
      </c>
      <c r="DC43" s="8">
        <f t="shared" si="38"/>
        <v>0</v>
      </c>
      <c r="DD43" s="8">
        <f t="shared" si="39"/>
        <v>27390</v>
      </c>
      <c r="DE43" s="8">
        <f t="shared" si="40"/>
        <v>0</v>
      </c>
      <c r="DF43" s="8">
        <f t="shared" si="51"/>
        <v>8517</v>
      </c>
      <c r="DG43" s="8">
        <f t="shared" si="41"/>
        <v>327448992</v>
      </c>
      <c r="DH43" s="8">
        <f t="shared" si="42"/>
        <v>290662065</v>
      </c>
      <c r="DI43" s="8">
        <f t="shared" si="43"/>
        <v>11395364</v>
      </c>
      <c r="DJ43" s="8">
        <f t="shared" si="44"/>
        <v>23817947.5</v>
      </c>
      <c r="DK43" s="8">
        <f t="shared" si="45"/>
        <v>1573615.5</v>
      </c>
      <c r="DL43" s="8">
        <v>221</v>
      </c>
      <c r="DM43" s="8">
        <v>80</v>
      </c>
      <c r="DN43" s="8">
        <v>301</v>
      </c>
      <c r="DO43" s="8">
        <v>49</v>
      </c>
      <c r="DP43" s="8">
        <v>7</v>
      </c>
      <c r="DR43" s="21">
        <f>'７割'!DR43+'９割'!DR43</f>
        <v>34</v>
      </c>
      <c r="DS43" s="21">
        <f>'７割'!DS43+'９割'!DS43</f>
        <v>230620</v>
      </c>
      <c r="DT43" s="21">
        <f>'７割'!DT43+'９割'!DT43</f>
        <v>0</v>
      </c>
      <c r="DU43" s="21">
        <f>'７割'!DU43+'９割'!DU43</f>
        <v>0</v>
      </c>
      <c r="DV43" s="21">
        <f>'７割'!DV43+'９割'!DV43</f>
        <v>13</v>
      </c>
      <c r="DW43" s="21">
        <f>'７割'!DW43+'９割'!DW43</f>
        <v>469584</v>
      </c>
      <c r="DX43" s="21">
        <f>'７割'!DX43+'９割'!DX43</f>
        <v>10</v>
      </c>
      <c r="DY43" s="21">
        <f>'７割'!DY43+'９割'!DY43</f>
        <v>353230</v>
      </c>
      <c r="DZ43" s="21">
        <f>'７割'!DZ43+'９割'!DZ43</f>
        <v>2</v>
      </c>
      <c r="EA43" s="21">
        <f>'７割'!EA43+'９割'!EA43</f>
        <v>88272</v>
      </c>
      <c r="EB43" s="21">
        <f>'７割'!EB43+'９割'!EB43</f>
        <v>0</v>
      </c>
      <c r="EC43" s="21">
        <f>'７割'!EC43+'９割'!EC43</f>
        <v>0</v>
      </c>
      <c r="ED43" s="21">
        <f>'７割'!ED43+'９割'!ED43</f>
        <v>0</v>
      </c>
      <c r="EE43" s="21">
        <f>'７割'!EE43+'９割'!EE43</f>
        <v>0</v>
      </c>
      <c r="EF43" s="21">
        <f>'７割'!EF43+'９割'!EF43</f>
        <v>0</v>
      </c>
      <c r="EG43" s="21">
        <f>'７割'!EG43+'９割'!EG43</f>
        <v>0</v>
      </c>
      <c r="EH43" s="21">
        <f>IF(SUM(DR43,DT43,DV43,DX43,DZ43,EB43,ED43,EF43)='７割'!EH43+'９割'!EH43,SUM(DR43,DT43,DV43,DX43,DZ43,EB43,ED43,EF43),"数値エラー")</f>
        <v>59</v>
      </c>
      <c r="EI43" s="21">
        <f>IF(SUM(DS43,DU43,DW43,DY43,EA43,EC43,EE43,EG43)='７割'!EI43+'９割'!EI43,SUM(DS43,DU43,DW43,DY43,EA43,EC43,EE43,EG43),"数値エラー")</f>
        <v>1141706</v>
      </c>
      <c r="EK43" s="8">
        <f t="shared" si="52"/>
        <v>8542</v>
      </c>
      <c r="EL43" s="8">
        <f t="shared" si="53"/>
        <v>328332688</v>
      </c>
      <c r="EN43" s="75">
        <f>ROUND(EL43/INDEX(被保険者数!O:O,MATCH(A43,被保険者数!A:A,0),1),0)</f>
        <v>758274</v>
      </c>
      <c r="EO43" s="1">
        <f t="shared" si="46"/>
        <v>39</v>
      </c>
      <c r="EP43" s="75">
        <f t="shared" si="47"/>
        <v>183546600</v>
      </c>
      <c r="EQ43" s="75">
        <f t="shared" si="48"/>
        <v>94366280</v>
      </c>
      <c r="ER43" s="75">
        <f t="shared" si="49"/>
        <v>50419808</v>
      </c>
      <c r="ES43" s="75">
        <f>ROUND(EP43/INDEX(被保険者数!O:O,MATCH(A43,被保険者数!A:A,0),1),0)</f>
        <v>423895</v>
      </c>
      <c r="ET43" s="75">
        <f t="shared" si="54"/>
        <v>39</v>
      </c>
      <c r="EU43" s="75">
        <f>ROUND(EQ43/INDEX(被保険者数!O:O,MATCH(A43,被保険者数!A:A,0),1),0)</f>
        <v>217936</v>
      </c>
      <c r="EV43" s="1">
        <f t="shared" si="55"/>
        <v>32</v>
      </c>
    </row>
    <row r="44" spans="1:152" s="6" customFormat="1" ht="15.95" customHeight="1" thickBot="1" x14ac:dyDescent="0.2">
      <c r="A44" s="9" t="s">
        <v>67</v>
      </c>
      <c r="B44" s="10">
        <v>125</v>
      </c>
      <c r="C44" s="11">
        <v>94426160</v>
      </c>
      <c r="D44" s="11">
        <v>84701528</v>
      </c>
      <c r="E44" s="11">
        <v>6859451</v>
      </c>
      <c r="F44" s="11">
        <v>2580951</v>
      </c>
      <c r="G44" s="11">
        <v>284230</v>
      </c>
      <c r="H44" s="11">
        <v>1570</v>
      </c>
      <c r="I44" s="11">
        <v>24876460</v>
      </c>
      <c r="J44" s="11">
        <v>22271550</v>
      </c>
      <c r="K44" s="11">
        <v>59549</v>
      </c>
      <c r="L44" s="11">
        <v>2249724</v>
      </c>
      <c r="M44" s="11">
        <v>295637</v>
      </c>
      <c r="N44" s="11">
        <f t="shared" si="0"/>
        <v>1695</v>
      </c>
      <c r="O44" s="11">
        <f t="shared" si="1"/>
        <v>119302620</v>
      </c>
      <c r="P44" s="11">
        <f t="shared" si="2"/>
        <v>106973078</v>
      </c>
      <c r="Q44" s="11">
        <f t="shared" si="3"/>
        <v>6919000</v>
      </c>
      <c r="R44" s="11">
        <f t="shared" si="4"/>
        <v>4830675</v>
      </c>
      <c r="S44" s="11">
        <f t="shared" si="5"/>
        <v>579867</v>
      </c>
      <c r="T44" s="10">
        <v>1</v>
      </c>
      <c r="U44" s="11">
        <v>127160</v>
      </c>
      <c r="V44" s="11">
        <v>114440</v>
      </c>
      <c r="W44" s="11">
        <v>0</v>
      </c>
      <c r="X44" s="11">
        <v>12720</v>
      </c>
      <c r="Y44" s="11">
        <v>0</v>
      </c>
      <c r="Z44" s="11">
        <v>104</v>
      </c>
      <c r="AA44" s="11">
        <v>1669960</v>
      </c>
      <c r="AB44" s="11">
        <v>1498818</v>
      </c>
      <c r="AC44" s="11">
        <v>0</v>
      </c>
      <c r="AD44" s="11">
        <v>167303</v>
      </c>
      <c r="AE44" s="11">
        <v>3839</v>
      </c>
      <c r="AF44" s="11">
        <f t="shared" si="6"/>
        <v>105</v>
      </c>
      <c r="AG44" s="11">
        <f t="shared" si="7"/>
        <v>1797120</v>
      </c>
      <c r="AH44" s="11">
        <f t="shared" si="8"/>
        <v>1613258</v>
      </c>
      <c r="AI44" s="11">
        <f t="shared" si="9"/>
        <v>0</v>
      </c>
      <c r="AJ44" s="11">
        <f t="shared" si="10"/>
        <v>180023</v>
      </c>
      <c r="AK44" s="11">
        <f t="shared" si="11"/>
        <v>3839</v>
      </c>
      <c r="AL44" s="10">
        <f t="shared" si="12"/>
        <v>1800</v>
      </c>
      <c r="AM44" s="11">
        <f t="shared" si="13"/>
        <v>121099740</v>
      </c>
      <c r="AN44" s="11">
        <f t="shared" si="14"/>
        <v>108586336</v>
      </c>
      <c r="AO44" s="11">
        <f t="shared" si="15"/>
        <v>6919000</v>
      </c>
      <c r="AP44" s="11">
        <f t="shared" si="16"/>
        <v>5010698</v>
      </c>
      <c r="AQ44" s="11">
        <f t="shared" si="17"/>
        <v>583706</v>
      </c>
      <c r="AR44" s="11">
        <v>571</v>
      </c>
      <c r="AS44" s="11">
        <v>10900610</v>
      </c>
      <c r="AT44" s="11">
        <v>9709865</v>
      </c>
      <c r="AU44" s="11">
        <v>75854</v>
      </c>
      <c r="AV44" s="11">
        <v>1048695</v>
      </c>
      <c r="AW44" s="11">
        <v>66196</v>
      </c>
      <c r="AX44" s="8">
        <f t="shared" si="18"/>
        <v>2371</v>
      </c>
      <c r="AY44" s="8">
        <f t="shared" si="19"/>
        <v>132000350</v>
      </c>
      <c r="AZ44" s="8">
        <f t="shared" si="20"/>
        <v>118296201</v>
      </c>
      <c r="BA44" s="8">
        <f t="shared" si="21"/>
        <v>6994854</v>
      </c>
      <c r="BB44" s="8">
        <f t="shared" si="22"/>
        <v>6059393</v>
      </c>
      <c r="BC44" s="8">
        <f t="shared" si="23"/>
        <v>649902</v>
      </c>
      <c r="BD44" s="10">
        <v>123</v>
      </c>
      <c r="BE44" s="11">
        <v>4330371</v>
      </c>
      <c r="BF44" s="11">
        <v>3058831</v>
      </c>
      <c r="BG44" s="11">
        <v>0</v>
      </c>
      <c r="BH44" s="11">
        <v>1139480</v>
      </c>
      <c r="BI44" s="11">
        <v>132060</v>
      </c>
      <c r="BJ44" s="11">
        <v>1</v>
      </c>
      <c r="BK44" s="11">
        <v>1380</v>
      </c>
      <c r="BL44" s="11">
        <v>460</v>
      </c>
      <c r="BM44" s="11">
        <v>0</v>
      </c>
      <c r="BN44" s="11">
        <v>920</v>
      </c>
      <c r="BO44" s="11">
        <v>0</v>
      </c>
      <c r="BP44" s="11">
        <f t="shared" si="24"/>
        <v>124</v>
      </c>
      <c r="BQ44" s="11">
        <f t="shared" si="25"/>
        <v>4331751</v>
      </c>
      <c r="BR44" s="11">
        <f t="shared" si="26"/>
        <v>3059291</v>
      </c>
      <c r="BS44" s="11">
        <f t="shared" si="27"/>
        <v>0</v>
      </c>
      <c r="BT44" s="11">
        <f t="shared" si="28"/>
        <v>1140400</v>
      </c>
      <c r="BU44" s="11">
        <f t="shared" si="29"/>
        <v>132060</v>
      </c>
      <c r="BV44" s="10">
        <v>1</v>
      </c>
      <c r="BW44" s="11">
        <v>132930</v>
      </c>
      <c r="BX44" s="11">
        <v>119637</v>
      </c>
      <c r="BY44" s="11">
        <v>5293</v>
      </c>
      <c r="BZ44" s="11">
        <v>8000</v>
      </c>
      <c r="CA44" s="11">
        <v>0</v>
      </c>
      <c r="CB44" s="8">
        <f t="shared" si="30"/>
        <v>2372</v>
      </c>
      <c r="CC44" s="8">
        <f t="shared" si="31"/>
        <v>136465031</v>
      </c>
      <c r="CD44" s="8">
        <f t="shared" si="32"/>
        <v>121475129</v>
      </c>
      <c r="CE44" s="8">
        <f t="shared" si="33"/>
        <v>7000147</v>
      </c>
      <c r="CF44" s="8">
        <f t="shared" si="34"/>
        <v>7207793</v>
      </c>
      <c r="CG44" s="8">
        <f t="shared" si="35"/>
        <v>781962</v>
      </c>
      <c r="CH44" s="17">
        <v>2</v>
      </c>
      <c r="CI44" s="8">
        <v>11980</v>
      </c>
      <c r="CJ44" s="8">
        <v>10782</v>
      </c>
      <c r="CK44" s="8">
        <v>0</v>
      </c>
      <c r="CL44" s="8">
        <v>1198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7">
        <f t="shared" si="50"/>
        <v>2</v>
      </c>
      <c r="DA44" s="8">
        <f t="shared" si="36"/>
        <v>11980</v>
      </c>
      <c r="DB44" s="8">
        <f t="shared" si="37"/>
        <v>10782</v>
      </c>
      <c r="DC44" s="8">
        <f t="shared" si="38"/>
        <v>0</v>
      </c>
      <c r="DD44" s="8">
        <f t="shared" si="39"/>
        <v>1198</v>
      </c>
      <c r="DE44" s="8">
        <f t="shared" si="40"/>
        <v>0</v>
      </c>
      <c r="DF44" s="8">
        <f t="shared" si="51"/>
        <v>2374</v>
      </c>
      <c r="DG44" s="8">
        <f t="shared" si="41"/>
        <v>136477011</v>
      </c>
      <c r="DH44" s="8">
        <f t="shared" si="42"/>
        <v>121485911</v>
      </c>
      <c r="DI44" s="8">
        <f t="shared" si="43"/>
        <v>7000147</v>
      </c>
      <c r="DJ44" s="8">
        <f t="shared" si="44"/>
        <v>7208991</v>
      </c>
      <c r="DK44" s="8">
        <f t="shared" si="45"/>
        <v>781962</v>
      </c>
      <c r="DL44" s="8">
        <v>102</v>
      </c>
      <c r="DM44" s="8">
        <v>28</v>
      </c>
      <c r="DN44" s="8">
        <v>130</v>
      </c>
      <c r="DO44" s="8">
        <v>0</v>
      </c>
      <c r="DP44" s="8">
        <v>0</v>
      </c>
      <c r="DR44" s="21">
        <f>'７割'!DR44+'９割'!DR44</f>
        <v>2</v>
      </c>
      <c r="DS44" s="21">
        <f>'７割'!DS44+'９割'!DS44</f>
        <v>10782</v>
      </c>
      <c r="DT44" s="21">
        <f>'７割'!DT44+'９割'!DT44</f>
        <v>0</v>
      </c>
      <c r="DU44" s="21">
        <f>'７割'!DU44+'９割'!DU44</f>
        <v>0</v>
      </c>
      <c r="DV44" s="21">
        <f>'７割'!DV44+'９割'!DV44</f>
        <v>0</v>
      </c>
      <c r="DW44" s="21">
        <f>'７割'!DW44+'９割'!DW44</f>
        <v>0</v>
      </c>
      <c r="DX44" s="21">
        <f>'７割'!DX44+'９割'!DX44</f>
        <v>4</v>
      </c>
      <c r="DY44" s="21">
        <f>'７割'!DY44+'９割'!DY44</f>
        <v>217797</v>
      </c>
      <c r="DZ44" s="21">
        <f>'７割'!DZ44+'９割'!DZ44</f>
        <v>0</v>
      </c>
      <c r="EA44" s="21">
        <f>'７割'!EA44+'９割'!EA44</f>
        <v>0</v>
      </c>
      <c r="EB44" s="21">
        <f>'７割'!EB44+'９割'!EB44</f>
        <v>0</v>
      </c>
      <c r="EC44" s="21">
        <f>'７割'!EC44+'９割'!EC44</f>
        <v>0</v>
      </c>
      <c r="ED44" s="21">
        <f>'７割'!ED44+'９割'!ED44</f>
        <v>0</v>
      </c>
      <c r="EE44" s="21">
        <f>'７割'!EE44+'９割'!EE44</f>
        <v>0</v>
      </c>
      <c r="EF44" s="21">
        <f>'７割'!EF44+'９割'!EF44</f>
        <v>0</v>
      </c>
      <c r="EG44" s="21">
        <f>'７割'!EG44+'９割'!EG44</f>
        <v>0</v>
      </c>
      <c r="EH44" s="21">
        <f>IF(SUM(DR44,DT44,DV44,DX44,DZ44,EB44,ED44,EF44)='７割'!EH44+'９割'!EH44,SUM(DR44,DT44,DV44,DX44,DZ44,EB44,ED44,EF44),"数値エラー")</f>
        <v>6</v>
      </c>
      <c r="EI44" s="21">
        <f>IF(SUM(DS44,DU44,DW44,DY44,EA44,EC44,EE44,EG44)='７割'!EI44+'９割'!EI44,SUM(DS44,DU44,DW44,DY44,EA44,EC44,EE44,EG44),"数値エラー")</f>
        <v>228579</v>
      </c>
      <c r="EK44" s="8">
        <f t="shared" si="52"/>
        <v>2378</v>
      </c>
      <c r="EL44" s="8">
        <f t="shared" si="53"/>
        <v>136693610</v>
      </c>
      <c r="EN44" s="75">
        <f>ROUND(EL44/INDEX(被保険者数!O:O,MATCH(A44,被保険者数!A:A,0),1),0)</f>
        <v>1012545</v>
      </c>
      <c r="EO44" s="1">
        <f t="shared" si="46"/>
        <v>12</v>
      </c>
      <c r="EP44" s="75">
        <f t="shared" si="47"/>
        <v>94553320</v>
      </c>
      <c r="EQ44" s="75">
        <f t="shared" si="48"/>
        <v>26546420</v>
      </c>
      <c r="ER44" s="75">
        <f t="shared" si="49"/>
        <v>15593870</v>
      </c>
      <c r="ES44" s="75">
        <f>ROUND(EP44/INDEX(被保険者数!O:O,MATCH(A44,被保険者数!A:A,0),1),0)</f>
        <v>700395</v>
      </c>
      <c r="ET44" s="75">
        <f t="shared" si="54"/>
        <v>4</v>
      </c>
      <c r="EU44" s="75">
        <f>ROUND(EQ44/INDEX(被保険者数!O:O,MATCH(A44,被保険者数!A:A,0),1),0)</f>
        <v>196640</v>
      </c>
      <c r="EV44" s="1">
        <f t="shared" si="55"/>
        <v>37</v>
      </c>
    </row>
    <row r="45" spans="1:152" s="6" customFormat="1" ht="15.95" customHeight="1" thickTop="1" x14ac:dyDescent="0.15">
      <c r="A45" s="2" t="s">
        <v>145</v>
      </c>
      <c r="B45" s="12">
        <f t="shared" ref="B45:AG45" si="56">SUM(B4:B44)</f>
        <v>130221</v>
      </c>
      <c r="C45" s="13">
        <f t="shared" si="56"/>
        <v>81322797230</v>
      </c>
      <c r="D45" s="13">
        <f t="shared" si="56"/>
        <v>71999425847</v>
      </c>
      <c r="E45" s="13">
        <f t="shared" si="56"/>
        <v>4993004302</v>
      </c>
      <c r="F45" s="13">
        <f t="shared" si="56"/>
        <v>3922544558</v>
      </c>
      <c r="G45" s="13">
        <f t="shared" si="56"/>
        <v>406983124</v>
      </c>
      <c r="H45" s="13">
        <f t="shared" si="56"/>
        <v>1956887</v>
      </c>
      <c r="I45" s="13">
        <f t="shared" si="56"/>
        <v>34541151690</v>
      </c>
      <c r="J45" s="13">
        <f t="shared" si="56"/>
        <v>30461606855</v>
      </c>
      <c r="K45" s="13">
        <f t="shared" si="56"/>
        <v>764822990</v>
      </c>
      <c r="L45" s="13">
        <f t="shared" si="56"/>
        <v>3013760653</v>
      </c>
      <c r="M45" s="13">
        <f t="shared" si="56"/>
        <v>300959495.5</v>
      </c>
      <c r="N45" s="13">
        <f t="shared" si="56"/>
        <v>2087108</v>
      </c>
      <c r="O45" s="13">
        <f t="shared" si="56"/>
        <v>115863948920</v>
      </c>
      <c r="P45" s="13">
        <f t="shared" si="56"/>
        <v>102461032702</v>
      </c>
      <c r="Q45" s="13">
        <f t="shared" si="56"/>
        <v>5757827292</v>
      </c>
      <c r="R45" s="13">
        <f t="shared" si="56"/>
        <v>6936305211</v>
      </c>
      <c r="S45" s="13">
        <f t="shared" si="56"/>
        <v>707942619.5</v>
      </c>
      <c r="T45" s="12">
        <f t="shared" si="56"/>
        <v>281</v>
      </c>
      <c r="U45" s="13">
        <f t="shared" si="56"/>
        <v>66021870</v>
      </c>
      <c r="V45" s="13">
        <f t="shared" si="56"/>
        <v>57822755</v>
      </c>
      <c r="W45" s="13">
        <f t="shared" si="56"/>
        <v>2105958</v>
      </c>
      <c r="X45" s="13">
        <f t="shared" si="56"/>
        <v>5960447</v>
      </c>
      <c r="Y45" s="13">
        <f t="shared" si="56"/>
        <v>132710</v>
      </c>
      <c r="Z45" s="13">
        <f t="shared" si="56"/>
        <v>228247</v>
      </c>
      <c r="AA45" s="13">
        <f t="shared" si="56"/>
        <v>3306510900</v>
      </c>
      <c r="AB45" s="13">
        <f t="shared" si="56"/>
        <v>2909252396</v>
      </c>
      <c r="AC45" s="13">
        <f t="shared" si="56"/>
        <v>2171079</v>
      </c>
      <c r="AD45" s="13">
        <f t="shared" si="56"/>
        <v>394425087</v>
      </c>
      <c r="AE45" s="13">
        <f t="shared" si="56"/>
        <v>662338</v>
      </c>
      <c r="AF45" s="13">
        <f t="shared" si="56"/>
        <v>228528</v>
      </c>
      <c r="AG45" s="13">
        <f t="shared" si="56"/>
        <v>3372532770</v>
      </c>
      <c r="AH45" s="13">
        <f t="shared" ref="AH45:BM45" si="57">SUM(AH4:AH44)</f>
        <v>2967075151</v>
      </c>
      <c r="AI45" s="13">
        <f t="shared" si="57"/>
        <v>4277037</v>
      </c>
      <c r="AJ45" s="13">
        <f t="shared" si="57"/>
        <v>400385534</v>
      </c>
      <c r="AK45" s="13">
        <f t="shared" si="57"/>
        <v>795048</v>
      </c>
      <c r="AL45" s="12">
        <f t="shared" si="57"/>
        <v>2315636</v>
      </c>
      <c r="AM45" s="13">
        <f t="shared" si="57"/>
        <v>119236481690</v>
      </c>
      <c r="AN45" s="13">
        <f t="shared" si="57"/>
        <v>105428107853</v>
      </c>
      <c r="AO45" s="13">
        <f t="shared" si="57"/>
        <v>5762104329</v>
      </c>
      <c r="AP45" s="13">
        <f t="shared" si="57"/>
        <v>7336690745</v>
      </c>
      <c r="AQ45" s="13">
        <f t="shared" si="57"/>
        <v>708737667.5</v>
      </c>
      <c r="AR45" s="13">
        <f t="shared" si="57"/>
        <v>1437270</v>
      </c>
      <c r="AS45" s="13">
        <f t="shared" si="57"/>
        <v>19480235440</v>
      </c>
      <c r="AT45" s="13">
        <f t="shared" si="57"/>
        <v>17180431065</v>
      </c>
      <c r="AU45" s="13">
        <f t="shared" si="57"/>
        <v>144012841</v>
      </c>
      <c r="AV45" s="13">
        <f t="shared" si="57"/>
        <v>2034343003</v>
      </c>
      <c r="AW45" s="13">
        <f t="shared" si="57"/>
        <v>121448531</v>
      </c>
      <c r="AX45" s="13">
        <f t="shared" si="57"/>
        <v>3752906</v>
      </c>
      <c r="AY45" s="13">
        <f t="shared" si="57"/>
        <v>138716717130</v>
      </c>
      <c r="AZ45" s="13">
        <f t="shared" si="57"/>
        <v>122608538918</v>
      </c>
      <c r="BA45" s="13">
        <f t="shared" si="57"/>
        <v>5906117170</v>
      </c>
      <c r="BB45" s="13">
        <f t="shared" si="57"/>
        <v>9371033748</v>
      </c>
      <c r="BC45" s="13">
        <f t="shared" si="57"/>
        <v>830186198.5</v>
      </c>
      <c r="BD45" s="12">
        <f t="shared" si="57"/>
        <v>124475</v>
      </c>
      <c r="BE45" s="13">
        <f t="shared" si="57"/>
        <v>4289650783</v>
      </c>
      <c r="BF45" s="13">
        <f t="shared" si="57"/>
        <v>2343582413</v>
      </c>
      <c r="BG45" s="13">
        <f t="shared" si="57"/>
        <v>0</v>
      </c>
      <c r="BH45" s="13">
        <f t="shared" si="57"/>
        <v>1922325920</v>
      </c>
      <c r="BI45" s="13">
        <f t="shared" si="57"/>
        <v>23691400</v>
      </c>
      <c r="BJ45" s="13">
        <f t="shared" si="57"/>
        <v>279</v>
      </c>
      <c r="BK45" s="13">
        <f t="shared" si="57"/>
        <v>1946745</v>
      </c>
      <c r="BL45" s="13">
        <f t="shared" si="57"/>
        <v>1015285</v>
      </c>
      <c r="BM45" s="13">
        <f t="shared" si="57"/>
        <v>0</v>
      </c>
      <c r="BN45" s="13">
        <f t="shared" ref="BN45:CG45" si="58">SUM(BN4:BN44)</f>
        <v>931460</v>
      </c>
      <c r="BO45" s="13">
        <f t="shared" si="58"/>
        <v>0</v>
      </c>
      <c r="BP45" s="13">
        <f t="shared" si="58"/>
        <v>124754</v>
      </c>
      <c r="BQ45" s="13">
        <f t="shared" si="58"/>
        <v>4291597528</v>
      </c>
      <c r="BR45" s="13">
        <f t="shared" si="58"/>
        <v>2344597698</v>
      </c>
      <c r="BS45" s="13">
        <f t="shared" si="58"/>
        <v>0</v>
      </c>
      <c r="BT45" s="13">
        <f t="shared" si="58"/>
        <v>1923257380</v>
      </c>
      <c r="BU45" s="13">
        <f t="shared" si="58"/>
        <v>23691400</v>
      </c>
      <c r="BV45" s="12">
        <f t="shared" si="58"/>
        <v>9638</v>
      </c>
      <c r="BW45" s="13">
        <f t="shared" si="58"/>
        <v>1224707540</v>
      </c>
      <c r="BX45" s="13">
        <f t="shared" si="58"/>
        <v>1080654983.5</v>
      </c>
      <c r="BY45" s="13">
        <f t="shared" si="58"/>
        <v>39479304</v>
      </c>
      <c r="BZ45" s="13">
        <f t="shared" si="58"/>
        <v>69970143.5</v>
      </c>
      <c r="CA45" s="13">
        <f t="shared" si="58"/>
        <v>34603109</v>
      </c>
      <c r="CB45" s="13">
        <f t="shared" si="58"/>
        <v>3762544</v>
      </c>
      <c r="CC45" s="13">
        <f t="shared" si="58"/>
        <v>144233022198</v>
      </c>
      <c r="CD45" s="13">
        <f t="shared" si="58"/>
        <v>126033791599.5</v>
      </c>
      <c r="CE45" s="13">
        <f t="shared" si="58"/>
        <v>5945596474</v>
      </c>
      <c r="CF45" s="13">
        <f t="shared" si="58"/>
        <v>11364261271.5</v>
      </c>
      <c r="CG45" s="13">
        <f t="shared" si="58"/>
        <v>888480707.5</v>
      </c>
      <c r="CH45" s="18">
        <f t="shared" ref="CH45:DP45" si="59">SUM(CH4:CH44)</f>
        <v>21122</v>
      </c>
      <c r="CI45" s="13">
        <f t="shared" si="59"/>
        <v>139417695</v>
      </c>
      <c r="CJ45" s="13">
        <f t="shared" si="59"/>
        <v>122177185</v>
      </c>
      <c r="CK45" s="13">
        <f t="shared" si="59"/>
        <v>0</v>
      </c>
      <c r="CL45" s="13">
        <f t="shared" si="59"/>
        <v>17240510</v>
      </c>
      <c r="CM45" s="13">
        <f t="shared" si="59"/>
        <v>0</v>
      </c>
      <c r="CN45" s="13">
        <f t="shared" si="59"/>
        <v>0</v>
      </c>
      <c r="CO45" s="13">
        <f t="shared" si="59"/>
        <v>0</v>
      </c>
      <c r="CP45" s="13">
        <f t="shared" si="59"/>
        <v>0</v>
      </c>
      <c r="CQ45" s="13">
        <f t="shared" si="59"/>
        <v>0</v>
      </c>
      <c r="CR45" s="13">
        <f t="shared" si="59"/>
        <v>0</v>
      </c>
      <c r="CS45" s="13">
        <f t="shared" si="59"/>
        <v>0</v>
      </c>
      <c r="CT45" s="13">
        <f t="shared" si="59"/>
        <v>0</v>
      </c>
      <c r="CU45" s="13">
        <f t="shared" si="59"/>
        <v>0</v>
      </c>
      <c r="CV45" s="13">
        <f t="shared" si="59"/>
        <v>0</v>
      </c>
      <c r="CW45" s="13">
        <f t="shared" si="59"/>
        <v>0</v>
      </c>
      <c r="CX45" s="13">
        <f t="shared" si="59"/>
        <v>0</v>
      </c>
      <c r="CY45" s="13">
        <f t="shared" si="59"/>
        <v>0</v>
      </c>
      <c r="CZ45" s="12">
        <f t="shared" si="59"/>
        <v>21122</v>
      </c>
      <c r="DA45" s="13">
        <f t="shared" si="59"/>
        <v>139417695</v>
      </c>
      <c r="DB45" s="13">
        <f t="shared" si="59"/>
        <v>122177185</v>
      </c>
      <c r="DC45" s="13">
        <f t="shared" si="59"/>
        <v>0</v>
      </c>
      <c r="DD45" s="13">
        <f t="shared" si="59"/>
        <v>17240510</v>
      </c>
      <c r="DE45" s="13">
        <f t="shared" si="59"/>
        <v>0</v>
      </c>
      <c r="DF45" s="13">
        <f t="shared" si="59"/>
        <v>3783666</v>
      </c>
      <c r="DG45" s="13">
        <f t="shared" si="59"/>
        <v>144372439893</v>
      </c>
      <c r="DH45" s="13">
        <f t="shared" si="59"/>
        <v>126155968784.5</v>
      </c>
      <c r="DI45" s="13">
        <f t="shared" si="59"/>
        <v>5945596474</v>
      </c>
      <c r="DJ45" s="13">
        <f t="shared" si="59"/>
        <v>11381501781.5</v>
      </c>
      <c r="DK45" s="13">
        <f t="shared" si="59"/>
        <v>888480707.5</v>
      </c>
      <c r="DL45" s="13">
        <f t="shared" si="59"/>
        <v>89183</v>
      </c>
      <c r="DM45" s="13">
        <f t="shared" si="59"/>
        <v>46391</v>
      </c>
      <c r="DN45" s="13">
        <f t="shared" si="59"/>
        <v>135574</v>
      </c>
      <c r="DO45" s="13">
        <f t="shared" si="59"/>
        <v>20401</v>
      </c>
      <c r="DP45" s="13">
        <f t="shared" si="59"/>
        <v>6069</v>
      </c>
      <c r="DR45" s="22">
        <f>IF(SUM(DR4:DR44)='７割'!DR45+'９割'!DR45,SUM(DR4:DR44),"数値エラー")</f>
        <v>21123</v>
      </c>
      <c r="DS45" s="22">
        <f>IF(SUM(DS4:DS44)='７割'!DS45+'９割'!DS45,SUM(DS4:DS44),"数値エラー")</f>
        <v>122157219</v>
      </c>
      <c r="DT45" s="22">
        <f>IF(SUM(DT4:DT44)='７割'!DT45+'９割'!DT45,SUM(DT4:DT44),"数値エラー")</f>
        <v>5510</v>
      </c>
      <c r="DU45" s="22">
        <f>IF(SUM(DU4:DU44)='７割'!DU45+'９割'!DU45,SUM(DU4:DU44),"数値エラー")</f>
        <v>104884010</v>
      </c>
      <c r="DV45" s="22">
        <f>IF(SUM(DV4:DV44)='７割'!DV45+'９割'!DV45,SUM(DV4:DV44),"数値エラー")</f>
        <v>7783</v>
      </c>
      <c r="DW45" s="22">
        <f>IF(SUM(DW4:DW44)='７割'!DW45+'９割'!DW45,SUM(DW4:DW44),"数値エラー")</f>
        <v>213013272</v>
      </c>
      <c r="DX45" s="22">
        <f>IF(SUM(DX4:DX44)='７割'!DX45+'９割'!DX45,SUM(DX4:DX44),"数値エラー")</f>
        <v>4436</v>
      </c>
      <c r="DY45" s="22">
        <f>IF(SUM(DY4:DY44)='７割'!DY45+'９割'!DY45,SUM(DY4:DY44),"数値エラー")</f>
        <v>136332111</v>
      </c>
      <c r="DZ45" s="22">
        <f>IF(SUM(DZ4:DZ44)='７割'!DZ45+'９割'!DZ45,SUM(DZ4:DZ44),"数値エラー")</f>
        <v>132</v>
      </c>
      <c r="EA45" s="22">
        <f>IF(SUM(EA4:EA44)='７割'!EA45+'９割'!EA45,SUM(EA4:EA44),"数値エラー")</f>
        <v>2039747</v>
      </c>
      <c r="EB45" s="22">
        <f>IF(SUM(EB4:EB44)='７割'!EB45+'９割'!EB45,SUM(EB4:EB44),"数値エラー")</f>
        <v>9</v>
      </c>
      <c r="EC45" s="22">
        <f>IF(SUM(EC4:EC44)='７割'!EC45+'９割'!EC45,SUM(EC4:EC44),"数値エラー")</f>
        <v>116292</v>
      </c>
      <c r="ED45" s="22">
        <f>IF(SUM(ED4:ED44)='７割'!ED45+'９割'!ED45,SUM(ED4:ED44),"数値エラー")</f>
        <v>587</v>
      </c>
      <c r="EE45" s="22">
        <f>IF(SUM(EE4:EE44)='７割'!EE45+'９割'!EE45,SUM(EE4:EE44),"数値エラー")</f>
        <v>2751036</v>
      </c>
      <c r="EF45" s="22">
        <f>IF(SUM(EF4:EF44)='７割'!EF45+'９割'!EF45,SUM(EF4:EF44),"数値エラー")</f>
        <v>0</v>
      </c>
      <c r="EG45" s="22">
        <f>IF(SUM(EG4:EG44)='７割'!EG45+'９割'!EG45,SUM(EG4:EG44),"数値エラー")</f>
        <v>0</v>
      </c>
      <c r="EH45" s="22">
        <f>IF(SUM(EH4:EH44)='７割'!EH45+'９割'!EH45,SUM(EH4:EH44),"数値エラー")</f>
        <v>39580</v>
      </c>
      <c r="EI45" s="22">
        <f>IF(SUM(EI4:EI44)='７割'!EI45+'９割'!EI45,SUM(EI4:EI44),"数値エラー")</f>
        <v>581293687</v>
      </c>
      <c r="EK45" s="13">
        <f>SUM(EK4:EK44)</f>
        <v>3802124</v>
      </c>
      <c r="EL45" s="13">
        <f>SUM(EL4:EL44)</f>
        <v>144814315885</v>
      </c>
      <c r="EN45" s="75">
        <f>ROUND(EL45/INDEX(被保険者数!O:O,MATCH(A45,被保険者数!A:A,0),1),0)</f>
        <v>1003154</v>
      </c>
      <c r="EO45" s="1">
        <f t="shared" si="46"/>
        <v>14</v>
      </c>
      <c r="EP45" s="75">
        <f t="shared" si="47"/>
        <v>81388819100</v>
      </c>
      <c r="EQ45" s="75">
        <f t="shared" si="48"/>
        <v>37847662590</v>
      </c>
      <c r="ER45" s="75">
        <f t="shared" si="49"/>
        <v>25577834195</v>
      </c>
      <c r="ES45" s="75">
        <f>ROUND(EP45/INDEX(被保険者数!O:O,MATCH(A45,被保険者数!A:A,0),1),0)</f>
        <v>563795</v>
      </c>
      <c r="ET45" s="75">
        <f t="shared" si="54"/>
        <v>21</v>
      </c>
      <c r="EU45" s="75">
        <f>ROUND(EQ45/INDEX(被保険者数!O:O,MATCH(A45,被保険者数!A:A,0),1),0)</f>
        <v>262177</v>
      </c>
      <c r="EV45" s="1">
        <f t="shared" si="55"/>
        <v>12</v>
      </c>
    </row>
    <row r="46" spans="1:152" x14ac:dyDescent="0.15"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V46" s="15"/>
      <c r="BW46" s="15"/>
      <c r="BX46" s="15"/>
      <c r="BY46" s="15"/>
      <c r="BZ46" s="15"/>
      <c r="CA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EN46" s="23"/>
      <c r="EO46" s="23"/>
      <c r="EP46" s="23">
        <f t="shared" ref="EP46:ER46" si="60">SUM(EP4:EP44)</f>
        <v>81388819100</v>
      </c>
      <c r="EQ46" s="23">
        <f t="shared" si="60"/>
        <v>37847662590</v>
      </c>
      <c r="ER46" s="23">
        <f t="shared" si="60"/>
        <v>25577834195</v>
      </c>
      <c r="ES46" s="23"/>
      <c r="ET46" s="23"/>
      <c r="EU46" s="23"/>
      <c r="EV46" s="23"/>
    </row>
    <row r="47" spans="1:152" x14ac:dyDescent="0.15"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V47" s="15"/>
      <c r="BW47" s="15"/>
      <c r="BX47" s="15"/>
      <c r="BY47" s="15"/>
      <c r="BZ47" s="15"/>
      <c r="CA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EN47" s="76"/>
      <c r="EO47" s="76"/>
      <c r="EP47" s="76" t="str">
        <f t="shared" ref="EP47:ER47" si="61">IF(OR(EP46="",EP45=EP46),"","×")</f>
        <v/>
      </c>
      <c r="EQ47" s="76" t="str">
        <f t="shared" si="61"/>
        <v/>
      </c>
      <c r="ER47" s="76" t="str">
        <f t="shared" si="61"/>
        <v/>
      </c>
      <c r="ES47" s="76"/>
      <c r="ET47" s="76"/>
      <c r="EU47" s="76"/>
      <c r="EV47" s="76"/>
    </row>
  </sheetData>
  <sheetProtection sheet="1" insertColumns="0" insertRows="0" insertHyperlinks="0" deleteColumns="0" deleteRows="0" sort="0" autoFilter="0" pivotTables="0"/>
  <mergeCells count="35"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CT1:CY2"/>
    <mergeCell ref="CZ1:DE2"/>
    <mergeCell ref="DF1:DK2"/>
    <mergeCell ref="DL1:DP2"/>
    <mergeCell ref="BV1:CA2"/>
    <mergeCell ref="CB1:CG2"/>
    <mergeCell ref="CH1:CS1"/>
    <mergeCell ref="CH2:CM2"/>
    <mergeCell ref="CN2:CS2"/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</mergeCells>
  <phoneticPr fontId="3"/>
  <conditionalFormatting sqref="EN47:EV47">
    <cfRule type="cellIs" dxfId="2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62" fitToWidth="8" orientation="landscape" verticalDpi="300" r:id="rId1"/>
  <headerFooter alignWithMargins="0">
    <oddHeader>&amp;L&amp;A&amp;C&amp;16令和3年度分&amp;R&amp;D</oddHeader>
    <oddFooter>&amp;C&amp;P／&amp;N</oddFooter>
  </headerFooter>
  <colBreaks count="5" manualBreakCount="5">
    <brk id="19" max="44" man="1"/>
    <brk id="37" max="44" man="1"/>
    <brk id="73" max="44" man="1"/>
    <brk id="121" max="44" man="1"/>
    <brk id="142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EV47"/>
  <sheetViews>
    <sheetView view="pageBreakPreview" zoomScale="55" zoomScaleNormal="70" zoomScaleSheetLayoutView="55" workbookViewId="0">
      <pane xSplit="1" ySplit="3" topLeftCell="B4" activePane="bottomRight" state="frozen"/>
      <selection activeCell="K57" sqref="K57"/>
      <selection pane="topRight" activeCell="K57" sqref="K57"/>
      <selection pane="bottomLeft" activeCell="K57" sqref="K57"/>
      <selection pane="bottomRight" activeCell="K57" sqref="K57"/>
    </sheetView>
  </sheetViews>
  <sheetFormatPr defaultRowHeight="13.5" x14ac:dyDescent="0.15"/>
  <cols>
    <col min="1" max="1" width="8.25" bestFit="1" customWidth="1"/>
    <col min="2" max="2" width="7.375" style="14" bestFit="1" customWidth="1"/>
    <col min="3" max="4" width="12.75" style="14" bestFit="1" customWidth="1"/>
    <col min="5" max="6" width="11.75" style="14" bestFit="1" customWidth="1"/>
    <col min="7" max="7" width="10.375" style="14" bestFit="1" customWidth="1"/>
    <col min="8" max="8" width="8.5" style="14" bestFit="1" customWidth="1"/>
    <col min="9" max="10" width="12.75" style="14" bestFit="1" customWidth="1"/>
    <col min="11" max="11" width="10.375" style="14" bestFit="1" customWidth="1"/>
    <col min="12" max="12" width="11.75" style="14" bestFit="1" customWidth="1"/>
    <col min="13" max="13" width="10.375" style="14" bestFit="1" customWidth="1"/>
    <col min="14" max="14" width="8.5" style="14" bestFit="1" customWidth="1"/>
    <col min="15" max="16" width="13.75" style="14" bestFit="1" customWidth="1"/>
    <col min="17" max="18" width="11.75" style="14" bestFit="1" customWidth="1"/>
    <col min="19" max="19" width="10.375" style="14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4" bestFit="1" customWidth="1"/>
    <col min="57" max="58" width="11.75" style="14" bestFit="1" customWidth="1"/>
    <col min="59" max="59" width="5" style="14" bestFit="1" customWidth="1"/>
    <col min="60" max="60" width="11.75" style="14" bestFit="1" customWidth="1"/>
    <col min="61" max="61" width="10" style="14" bestFit="1" customWidth="1"/>
    <col min="62" max="62" width="5" style="14" bestFit="1" customWidth="1"/>
    <col min="63" max="64" width="8.5" style="14" bestFit="1" customWidth="1"/>
    <col min="65" max="65" width="5" style="14" bestFit="1" customWidth="1"/>
    <col min="66" max="66" width="10.125" style="14" bestFit="1" customWidth="1"/>
    <col min="67" max="67" width="10" style="14" bestFit="1" customWidth="1"/>
    <col min="68" max="68" width="7.375" style="14" bestFit="1" customWidth="1"/>
    <col min="69" max="70" width="11.75" style="14" bestFit="1" customWidth="1"/>
    <col min="71" max="71" width="5" style="14" bestFit="1" customWidth="1"/>
    <col min="72" max="72" width="11.75" style="14" bestFit="1" customWidth="1"/>
    <col min="73" max="73" width="10" style="14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hidden="1" customWidth="1"/>
    <col min="87" max="88" width="10.375" hidden="1" customWidth="1"/>
    <col min="89" max="89" width="5" hidden="1" customWidth="1"/>
    <col min="90" max="90" width="10.125" hidden="1" customWidth="1"/>
    <col min="91" max="91" width="10" hidden="1" customWidth="1"/>
    <col min="92" max="92" width="5" hidden="1" customWidth="1"/>
    <col min="93" max="94" width="6.625" hidden="1" customWidth="1"/>
    <col min="95" max="95" width="5" hidden="1" customWidth="1"/>
    <col min="96" max="96" width="10.125" hidden="1" customWidth="1"/>
    <col min="97" max="97" width="10" hidden="1" customWidth="1"/>
    <col min="98" max="98" width="5" hidden="1" customWidth="1"/>
    <col min="99" max="100" width="6.625" hidden="1" customWidth="1"/>
    <col min="101" max="101" width="5" hidden="1" customWidth="1"/>
    <col min="102" max="102" width="10.125" hidden="1" customWidth="1"/>
    <col min="103" max="103" width="10" hidden="1" customWidth="1"/>
    <col min="104" max="104" width="6.5" hidden="1" customWidth="1"/>
    <col min="105" max="106" width="10.375" hidden="1" customWidth="1"/>
    <col min="107" max="107" width="5" hidden="1" customWidth="1"/>
    <col min="108" max="108" width="10.125" hidden="1" customWidth="1"/>
    <col min="109" max="109" width="10" hidden="1" customWidth="1"/>
    <col min="110" max="110" width="8.5" hidden="1" customWidth="1"/>
    <col min="111" max="112" width="13.75" hidden="1" customWidth="1"/>
    <col min="113" max="113" width="11.75" hidden="1" customWidth="1"/>
    <col min="114" max="114" width="12.75" hidden="1" customWidth="1"/>
    <col min="115" max="115" width="10.375" hidden="1" customWidth="1"/>
    <col min="116" max="116" width="6.5" hidden="1" customWidth="1"/>
    <col min="117" max="117" width="6.625" hidden="1" customWidth="1"/>
    <col min="118" max="118" width="10" hidden="1" customWidth="1"/>
    <col min="119" max="120" width="8.25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192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 t="s">
        <v>1</v>
      </c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3" t="s">
        <v>2</v>
      </c>
      <c r="AM1" s="193"/>
      <c r="AN1" s="193"/>
      <c r="AO1" s="193"/>
      <c r="AP1" s="193"/>
      <c r="AQ1" s="193"/>
      <c r="AR1" s="192" t="s">
        <v>3</v>
      </c>
      <c r="AS1" s="192"/>
      <c r="AT1" s="192"/>
      <c r="AU1" s="192"/>
      <c r="AV1" s="192"/>
      <c r="AW1" s="192"/>
      <c r="AX1" s="193" t="s">
        <v>4</v>
      </c>
      <c r="AY1" s="193"/>
      <c r="AZ1" s="193"/>
      <c r="BA1" s="193"/>
      <c r="BB1" s="193"/>
      <c r="BC1" s="193"/>
      <c r="BD1" s="192" t="s">
        <v>5</v>
      </c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 t="s">
        <v>6</v>
      </c>
      <c r="BW1" s="192"/>
      <c r="BX1" s="192"/>
      <c r="BY1" s="192"/>
      <c r="BZ1" s="192"/>
      <c r="CA1" s="192"/>
      <c r="CB1" s="193" t="s">
        <v>7</v>
      </c>
      <c r="CC1" s="193"/>
      <c r="CD1" s="193"/>
      <c r="CE1" s="193"/>
      <c r="CF1" s="193"/>
      <c r="CG1" s="193"/>
      <c r="CH1" s="194" t="s">
        <v>8</v>
      </c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6"/>
      <c r="CT1" s="192" t="s">
        <v>9</v>
      </c>
      <c r="CU1" s="192"/>
      <c r="CV1" s="192"/>
      <c r="CW1" s="192"/>
      <c r="CX1" s="192"/>
      <c r="CY1" s="192"/>
      <c r="CZ1" s="193" t="s">
        <v>10</v>
      </c>
      <c r="DA1" s="193"/>
      <c r="DB1" s="193"/>
      <c r="DC1" s="193"/>
      <c r="DD1" s="193"/>
      <c r="DE1" s="193"/>
      <c r="DF1" s="193" t="s">
        <v>11</v>
      </c>
      <c r="DG1" s="193"/>
      <c r="DH1" s="193"/>
      <c r="DI1" s="193"/>
      <c r="DJ1" s="193"/>
      <c r="DK1" s="193"/>
      <c r="DL1" s="192" t="s">
        <v>12</v>
      </c>
      <c r="DM1" s="192"/>
      <c r="DN1" s="192"/>
      <c r="DO1" s="192"/>
      <c r="DP1" s="192"/>
      <c r="DR1" s="190" t="s">
        <v>68</v>
      </c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86" t="s">
        <v>69</v>
      </c>
      <c r="EI1" s="187"/>
      <c r="EK1" s="186" t="s">
        <v>70</v>
      </c>
      <c r="EL1" s="187"/>
    </row>
    <row r="2" spans="1:152" s="1" customFormat="1" ht="24" customHeight="1" x14ac:dyDescent="0.2">
      <c r="B2" s="192" t="s">
        <v>13</v>
      </c>
      <c r="C2" s="192"/>
      <c r="D2" s="192"/>
      <c r="E2" s="192"/>
      <c r="F2" s="192"/>
      <c r="G2" s="192"/>
      <c r="H2" s="192" t="s">
        <v>14</v>
      </c>
      <c r="I2" s="192"/>
      <c r="J2" s="192"/>
      <c r="K2" s="192"/>
      <c r="L2" s="192"/>
      <c r="M2" s="192"/>
      <c r="N2" s="193" t="s">
        <v>15</v>
      </c>
      <c r="O2" s="193"/>
      <c r="P2" s="193"/>
      <c r="Q2" s="193"/>
      <c r="R2" s="193"/>
      <c r="S2" s="193"/>
      <c r="T2" s="192" t="s">
        <v>13</v>
      </c>
      <c r="U2" s="192"/>
      <c r="V2" s="192"/>
      <c r="W2" s="192"/>
      <c r="X2" s="192"/>
      <c r="Y2" s="192"/>
      <c r="Z2" s="192" t="s">
        <v>14</v>
      </c>
      <c r="AA2" s="192"/>
      <c r="AB2" s="192"/>
      <c r="AC2" s="192"/>
      <c r="AD2" s="192"/>
      <c r="AE2" s="192"/>
      <c r="AF2" s="193" t="s">
        <v>15</v>
      </c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2"/>
      <c r="AS2" s="192"/>
      <c r="AT2" s="192"/>
      <c r="AU2" s="192"/>
      <c r="AV2" s="192"/>
      <c r="AW2" s="192"/>
      <c r="AX2" s="193"/>
      <c r="AY2" s="193"/>
      <c r="AZ2" s="193"/>
      <c r="BA2" s="193"/>
      <c r="BB2" s="193"/>
      <c r="BC2" s="193"/>
      <c r="BD2" s="192" t="s">
        <v>0</v>
      </c>
      <c r="BE2" s="192"/>
      <c r="BF2" s="192"/>
      <c r="BG2" s="192"/>
      <c r="BH2" s="192"/>
      <c r="BI2" s="192"/>
      <c r="BJ2" s="192" t="s">
        <v>1</v>
      </c>
      <c r="BK2" s="192"/>
      <c r="BL2" s="192"/>
      <c r="BM2" s="192"/>
      <c r="BN2" s="192"/>
      <c r="BO2" s="192"/>
      <c r="BP2" s="193" t="s">
        <v>15</v>
      </c>
      <c r="BQ2" s="193"/>
      <c r="BR2" s="193"/>
      <c r="BS2" s="193"/>
      <c r="BT2" s="193"/>
      <c r="BU2" s="193"/>
      <c r="BV2" s="192"/>
      <c r="BW2" s="192"/>
      <c r="BX2" s="192"/>
      <c r="BY2" s="192"/>
      <c r="BZ2" s="192"/>
      <c r="CA2" s="192"/>
      <c r="CB2" s="193"/>
      <c r="CC2" s="193"/>
      <c r="CD2" s="193"/>
      <c r="CE2" s="193"/>
      <c r="CF2" s="193"/>
      <c r="CG2" s="193"/>
      <c r="CH2" s="194" t="s">
        <v>16</v>
      </c>
      <c r="CI2" s="195"/>
      <c r="CJ2" s="195"/>
      <c r="CK2" s="195"/>
      <c r="CL2" s="195"/>
      <c r="CM2" s="196"/>
      <c r="CN2" s="194" t="s">
        <v>17</v>
      </c>
      <c r="CO2" s="195"/>
      <c r="CP2" s="195"/>
      <c r="CQ2" s="195"/>
      <c r="CR2" s="195"/>
      <c r="CS2" s="196"/>
      <c r="CT2" s="192"/>
      <c r="CU2" s="192"/>
      <c r="CV2" s="192"/>
      <c r="CW2" s="192"/>
      <c r="CX2" s="192"/>
      <c r="CY2" s="192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2"/>
      <c r="DM2" s="192"/>
      <c r="DN2" s="192"/>
      <c r="DO2" s="192"/>
      <c r="DP2" s="192"/>
      <c r="DR2" s="188" t="s">
        <v>16</v>
      </c>
      <c r="DS2" s="188"/>
      <c r="DT2" s="188" t="s">
        <v>74</v>
      </c>
      <c r="DU2" s="188"/>
      <c r="DV2" s="189" t="s">
        <v>73</v>
      </c>
      <c r="DW2" s="189"/>
      <c r="DX2" s="188" t="s">
        <v>72</v>
      </c>
      <c r="DY2" s="188"/>
      <c r="DZ2" s="188" t="s">
        <v>71</v>
      </c>
      <c r="EA2" s="188"/>
      <c r="EB2" s="188" t="s">
        <v>78</v>
      </c>
      <c r="EC2" s="188"/>
      <c r="ED2" s="188" t="s">
        <v>75</v>
      </c>
      <c r="EE2" s="188"/>
      <c r="EF2" s="188" t="s">
        <v>79</v>
      </c>
      <c r="EG2" s="188"/>
      <c r="EH2" s="187"/>
      <c r="EI2" s="187"/>
      <c r="EK2" s="187"/>
      <c r="EL2" s="187"/>
    </row>
    <row r="3" spans="1:152" s="6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16" t="s">
        <v>19</v>
      </c>
      <c r="CI3" s="4" t="s">
        <v>20</v>
      </c>
      <c r="CJ3" s="5" t="s">
        <v>21</v>
      </c>
      <c r="CK3" s="4" t="s">
        <v>22</v>
      </c>
      <c r="CL3" s="5" t="s">
        <v>77</v>
      </c>
      <c r="CM3" s="5" t="s">
        <v>76</v>
      </c>
      <c r="CN3" s="4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3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4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13</v>
      </c>
      <c r="DM3" s="4" t="s">
        <v>14</v>
      </c>
      <c r="DN3" s="5" t="s">
        <v>25</v>
      </c>
      <c r="DO3" s="5" t="s">
        <v>23</v>
      </c>
      <c r="DP3" s="5" t="s">
        <v>24</v>
      </c>
      <c r="DR3" s="20" t="s">
        <v>19</v>
      </c>
      <c r="DS3" s="20" t="s">
        <v>20</v>
      </c>
      <c r="DT3" s="20" t="s">
        <v>19</v>
      </c>
      <c r="DU3" s="20" t="s">
        <v>20</v>
      </c>
      <c r="DV3" s="20" t="s">
        <v>19</v>
      </c>
      <c r="DW3" s="20" t="s">
        <v>20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K3" s="19" t="s">
        <v>19</v>
      </c>
      <c r="EL3" s="19" t="s">
        <v>20</v>
      </c>
      <c r="EN3" s="73" t="s">
        <v>149</v>
      </c>
      <c r="EO3" s="73" t="s">
        <v>150</v>
      </c>
      <c r="EP3" s="73" t="s">
        <v>151</v>
      </c>
      <c r="EQ3" s="73" t="s">
        <v>152</v>
      </c>
      <c r="ER3" s="74" t="s">
        <v>153</v>
      </c>
      <c r="ES3" s="73" t="s">
        <v>154</v>
      </c>
      <c r="ET3" s="73"/>
      <c r="EU3" s="73" t="s">
        <v>155</v>
      </c>
      <c r="EV3" s="1"/>
    </row>
    <row r="4" spans="1:152" s="6" customFormat="1" ht="15.95" customHeight="1" x14ac:dyDescent="0.15">
      <c r="A4" s="2" t="s">
        <v>26</v>
      </c>
      <c r="B4" s="7">
        <v>26905</v>
      </c>
      <c r="C4" s="8">
        <v>17599966450</v>
      </c>
      <c r="D4" s="8">
        <v>15839977313</v>
      </c>
      <c r="E4" s="8">
        <v>948444074</v>
      </c>
      <c r="F4" s="8">
        <v>724893315</v>
      </c>
      <c r="G4" s="8">
        <v>86508898</v>
      </c>
      <c r="H4" s="8">
        <v>442163</v>
      </c>
      <c r="I4" s="8">
        <v>7753684520</v>
      </c>
      <c r="J4" s="8">
        <v>6978325931</v>
      </c>
      <c r="K4" s="8">
        <v>131503387</v>
      </c>
      <c r="L4" s="8">
        <v>560247732</v>
      </c>
      <c r="M4" s="8">
        <v>83607470</v>
      </c>
      <c r="N4" s="8">
        <f t="shared" ref="N4:N44" si="0">B4+H4</f>
        <v>469068</v>
      </c>
      <c r="O4" s="8">
        <f t="shared" ref="O4:O44" si="1">C4+I4</f>
        <v>25353650970</v>
      </c>
      <c r="P4" s="8">
        <f t="shared" ref="P4:P44" si="2">D4+J4</f>
        <v>22818303244</v>
      </c>
      <c r="Q4" s="8">
        <f t="shared" ref="Q4:Q44" si="3">E4+K4</f>
        <v>1079947461</v>
      </c>
      <c r="R4" s="8">
        <f t="shared" ref="R4:R44" si="4">F4+L4</f>
        <v>1285141047</v>
      </c>
      <c r="S4" s="8">
        <f t="shared" ref="S4:S44" si="5">G4+M4</f>
        <v>170116368</v>
      </c>
      <c r="T4" s="7">
        <v>94</v>
      </c>
      <c r="U4" s="8">
        <v>17673400</v>
      </c>
      <c r="V4" s="8">
        <v>15906082</v>
      </c>
      <c r="W4" s="8">
        <v>316708</v>
      </c>
      <c r="X4" s="8">
        <v>1390780</v>
      </c>
      <c r="Y4" s="8">
        <v>59830</v>
      </c>
      <c r="Z4" s="8">
        <v>53091</v>
      </c>
      <c r="AA4" s="8">
        <v>784478570</v>
      </c>
      <c r="AB4" s="8">
        <v>706040017</v>
      </c>
      <c r="AC4" s="8">
        <v>327004</v>
      </c>
      <c r="AD4" s="8">
        <v>77821024</v>
      </c>
      <c r="AE4" s="8">
        <v>290525</v>
      </c>
      <c r="AF4" s="8">
        <f t="shared" ref="AF4:AF44" si="6">T4+Z4</f>
        <v>53185</v>
      </c>
      <c r="AG4" s="8">
        <f t="shared" ref="AG4:AG44" si="7">U4+AA4</f>
        <v>802151970</v>
      </c>
      <c r="AH4" s="8">
        <f t="shared" ref="AH4:AH44" si="8">V4+AB4</f>
        <v>721946099</v>
      </c>
      <c r="AI4" s="8">
        <f t="shared" ref="AI4:AI44" si="9">W4+AC4</f>
        <v>643712</v>
      </c>
      <c r="AJ4" s="8">
        <f t="shared" ref="AJ4:AJ44" si="10">X4+AD4</f>
        <v>79211804</v>
      </c>
      <c r="AK4" s="8">
        <f t="shared" ref="AK4:AK44" si="11">Y4+AE4</f>
        <v>350355</v>
      </c>
      <c r="AL4" s="7">
        <f t="shared" ref="AL4:AL44" si="12">AF4+N4</f>
        <v>522253</v>
      </c>
      <c r="AM4" s="8">
        <f t="shared" ref="AM4:AM44" si="13">AG4+O4</f>
        <v>26155802940</v>
      </c>
      <c r="AN4" s="8">
        <f t="shared" ref="AN4:AN44" si="14">AH4+P4</f>
        <v>23540249343</v>
      </c>
      <c r="AO4" s="8">
        <f t="shared" ref="AO4:AO44" si="15">AI4+Q4</f>
        <v>1080591173</v>
      </c>
      <c r="AP4" s="8">
        <f t="shared" ref="AP4:AP44" si="16">AJ4+R4</f>
        <v>1364352851</v>
      </c>
      <c r="AQ4" s="8">
        <f t="shared" ref="AQ4:AQ44" si="17">AK4+S4</f>
        <v>170466723</v>
      </c>
      <c r="AR4" s="8">
        <v>337421</v>
      </c>
      <c r="AS4" s="8">
        <v>4422886820</v>
      </c>
      <c r="AT4" s="8">
        <v>3980615088</v>
      </c>
      <c r="AU4" s="8">
        <v>32122485</v>
      </c>
      <c r="AV4" s="8">
        <v>388102345</v>
      </c>
      <c r="AW4" s="8">
        <v>22046902</v>
      </c>
      <c r="AX4" s="8">
        <f t="shared" ref="AX4:AX44" si="18">AL4+AR4</f>
        <v>859674</v>
      </c>
      <c r="AY4" s="8">
        <f t="shared" ref="AY4:AY44" si="19">AM4+AS4</f>
        <v>30578689760</v>
      </c>
      <c r="AZ4" s="8">
        <f t="shared" ref="AZ4:AZ44" si="20">AN4+AT4</f>
        <v>27520864431</v>
      </c>
      <c r="BA4" s="8">
        <f t="shared" ref="BA4:BA44" si="21">AO4+AU4</f>
        <v>1112713658</v>
      </c>
      <c r="BB4" s="8">
        <f t="shared" ref="BB4:BB44" si="22">AP4+AV4</f>
        <v>1752455196</v>
      </c>
      <c r="BC4" s="8">
        <f t="shared" ref="BC4:BC44" si="23">AQ4+AW4</f>
        <v>192513625</v>
      </c>
      <c r="BD4" s="7">
        <v>25707</v>
      </c>
      <c r="BE4" s="8">
        <v>851355894</v>
      </c>
      <c r="BF4" s="8">
        <v>458337484</v>
      </c>
      <c r="BG4" s="8">
        <v>0</v>
      </c>
      <c r="BH4" s="8">
        <v>387658600</v>
      </c>
      <c r="BI4" s="8">
        <v>5344630</v>
      </c>
      <c r="BJ4" s="8">
        <v>93</v>
      </c>
      <c r="BK4" s="8">
        <v>453504</v>
      </c>
      <c r="BL4" s="8">
        <v>249154</v>
      </c>
      <c r="BM4" s="8">
        <v>0</v>
      </c>
      <c r="BN4" s="8">
        <v>204350</v>
      </c>
      <c r="BO4" s="8">
        <v>0</v>
      </c>
      <c r="BP4" s="8">
        <f t="shared" ref="BP4:BP44" si="24">BD4+BJ4</f>
        <v>25800</v>
      </c>
      <c r="BQ4" s="8">
        <f t="shared" ref="BQ4:BQ44" si="25">BE4+BK4</f>
        <v>851809398</v>
      </c>
      <c r="BR4" s="8">
        <f t="shared" ref="BR4:BR44" si="26">BF4+BL4</f>
        <v>458586638</v>
      </c>
      <c r="BS4" s="8">
        <f t="shared" ref="BS4:BS44" si="27">BG4+BM4</f>
        <v>0</v>
      </c>
      <c r="BT4" s="8">
        <f t="shared" ref="BT4:BT44" si="28">BH4+BN4</f>
        <v>387862950</v>
      </c>
      <c r="BU4" s="8">
        <f t="shared" ref="BU4:BU44" si="29">BI4+BO4</f>
        <v>5344630</v>
      </c>
      <c r="BV4" s="7">
        <v>2557</v>
      </c>
      <c r="BW4" s="8">
        <v>384845335</v>
      </c>
      <c r="BX4" s="8">
        <v>346360801.5</v>
      </c>
      <c r="BY4" s="8">
        <v>14191161</v>
      </c>
      <c r="BZ4" s="8">
        <v>18349598.5</v>
      </c>
      <c r="CA4" s="8">
        <v>5943774</v>
      </c>
      <c r="CB4" s="8">
        <f t="shared" ref="CB4:CB44" si="30">AX4+BV4</f>
        <v>862231</v>
      </c>
      <c r="CC4" s="8">
        <f t="shared" ref="CC4:CC44" si="31">AY4+BQ4+BW4</f>
        <v>31815344493</v>
      </c>
      <c r="CD4" s="8">
        <f t="shared" ref="CD4:CD44" si="32">AZ4+BR4+BX4</f>
        <v>28325811870.5</v>
      </c>
      <c r="CE4" s="8">
        <f t="shared" ref="CE4:CE44" si="33">BA4+BS4+BY4</f>
        <v>1126904819</v>
      </c>
      <c r="CF4" s="8">
        <f t="shared" ref="CF4:CF44" si="34">BB4+BT4+BZ4</f>
        <v>2158667744.5</v>
      </c>
      <c r="CG4" s="8">
        <f t="shared" ref="CG4:CG44" si="35">BC4+BU4+CA4</f>
        <v>203802029</v>
      </c>
      <c r="CH4" s="17">
        <v>4596</v>
      </c>
      <c r="CI4" s="8">
        <v>28355853</v>
      </c>
      <c r="CJ4" s="8">
        <v>25519798</v>
      </c>
      <c r="CK4" s="8">
        <v>0</v>
      </c>
      <c r="CL4" s="8">
        <v>2836055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7">
        <f t="shared" ref="CZ4:CZ44" si="36">CH4+CN4+CT4</f>
        <v>4596</v>
      </c>
      <c r="DA4" s="8">
        <f t="shared" ref="DA4:DA44" si="37">CI4+CO4+CU4</f>
        <v>28355853</v>
      </c>
      <c r="DB4" s="8">
        <f t="shared" ref="DB4:DB44" si="38">CJ4+CP4+CV4</f>
        <v>25519798</v>
      </c>
      <c r="DC4" s="8">
        <f t="shared" ref="DC4:DC44" si="39">CK4+CQ4+CW4</f>
        <v>0</v>
      </c>
      <c r="DD4" s="8">
        <f t="shared" ref="DD4:DD44" si="40">CL4+CR4+CX4</f>
        <v>2836055</v>
      </c>
      <c r="DE4" s="8">
        <f t="shared" ref="DE4:DE44" si="41">CM4+CS4+CY4</f>
        <v>0</v>
      </c>
      <c r="DF4" s="8">
        <f t="shared" ref="DF4:DF44" si="42">CB4+CZ4</f>
        <v>866827</v>
      </c>
      <c r="DG4" s="8">
        <f t="shared" ref="DG4:DG44" si="43">CC4+DA4</f>
        <v>31843700346</v>
      </c>
      <c r="DH4" s="8">
        <f t="shared" ref="DH4:DH44" si="44">CD4+DB4</f>
        <v>28351331668.5</v>
      </c>
      <c r="DI4" s="8">
        <f t="shared" ref="DI4:DI44" si="45">CE4+DC4</f>
        <v>1126904819</v>
      </c>
      <c r="DJ4" s="8">
        <f t="shared" ref="DJ4:DJ44" si="46">CF4+DD4</f>
        <v>2161503799.5</v>
      </c>
      <c r="DK4" s="8">
        <f t="shared" ref="DK4:DK44" si="47">CG4+DE4</f>
        <v>203802029</v>
      </c>
      <c r="DL4" s="8">
        <v>18172</v>
      </c>
      <c r="DM4" s="8">
        <v>10593</v>
      </c>
      <c r="DN4" s="8">
        <v>28765</v>
      </c>
      <c r="DO4" s="8">
        <v>4126</v>
      </c>
      <c r="DP4" s="8">
        <v>1261</v>
      </c>
      <c r="DR4" s="21">
        <f>INDEX(現金給付!F:F,MATCH($A4,現金給付!$C:$C,0),1)</f>
        <v>4595</v>
      </c>
      <c r="DS4" s="21">
        <f>INDEX(現金給付!G:G,MATCH($A4,現金給付!$C:$C,0),1)</f>
        <v>25517035</v>
      </c>
      <c r="DT4" s="21">
        <f>INDEX(現金給付!J:J,MATCH($A4,現金給付!$C:$C,0),1)</f>
        <v>1750</v>
      </c>
      <c r="DU4" s="21">
        <f>INDEX(現金給付!K:K,MATCH($A4,現金給付!$C:$C,0),1)</f>
        <v>34435809</v>
      </c>
      <c r="DV4" s="21">
        <f>INDEX(現金給付!N:N,MATCH($A4,現金給付!$C:$C,0),1)</f>
        <v>2928</v>
      </c>
      <c r="DW4" s="21">
        <f>INDEX(現金給付!O:O,MATCH($A4,現金給付!$C:$C,0),1)</f>
        <v>90798561</v>
      </c>
      <c r="DX4" s="21">
        <f>INDEX(現金給付!V:V,MATCH($A4,現金給付!$C:$C,0),1)</f>
        <v>907</v>
      </c>
      <c r="DY4" s="21">
        <f>INDEX(現金給付!W:W,MATCH($A4,現金給付!$C:$C,0),1)</f>
        <v>27704853</v>
      </c>
      <c r="DZ4" s="21">
        <f>INDEX(現金給付!Z:Z,MATCH($A4,現金給付!$C:$C,0),1)</f>
        <v>14</v>
      </c>
      <c r="EA4" s="21">
        <f>INDEX(現金給付!AA:AA,MATCH($A4,現金給付!$C:$C,0),1)</f>
        <v>147159</v>
      </c>
      <c r="EB4" s="21">
        <f>INDEX(現金給付!AD:AD,MATCH($A4,現金給付!$C:$C,0),1)</f>
        <v>1</v>
      </c>
      <c r="EC4" s="21">
        <f>INDEX(現金給付!AE:AE,MATCH($A4,現金給付!$C:$C,0),1)</f>
        <v>2693</v>
      </c>
      <c r="ED4" s="21">
        <f>INDEX(現金給付!AL:AL,MATCH($A4,現金給付!$C:$C,0),1)</f>
        <v>474</v>
      </c>
      <c r="EE4" s="21">
        <f>INDEX(現金給付!AM:AM,MATCH($A4,現金給付!$C:$C,0),1)</f>
        <v>2453700</v>
      </c>
      <c r="EF4" s="21">
        <f>INDEX(現金給付!AN:AN,MATCH($A4,現金給付!$C:$C,0),1)</f>
        <v>0</v>
      </c>
      <c r="EG4" s="21">
        <f>INDEX(現金給付!AO:AO,MATCH($A4,現金給付!$C:$C,0),1)</f>
        <v>0</v>
      </c>
      <c r="EH4" s="21">
        <f t="shared" ref="EH4:EH45" si="48">SUM(DR4,DT4,DV4,DX4,DZ4,EB4,EF4,ED4)</f>
        <v>10669</v>
      </c>
      <c r="EI4" s="21">
        <f t="shared" ref="EI4:EI45" si="49">SUM(DS4,DU4,DW4,DY4,EA4,EC4,EG4,EE4)</f>
        <v>181059810</v>
      </c>
      <c r="EK4" s="8">
        <f>CB4+EH4</f>
        <v>872900</v>
      </c>
      <c r="EL4" s="8">
        <f>CC4+EI4</f>
        <v>31996404303</v>
      </c>
      <c r="EN4" s="75">
        <f>ROUND(EL4/INDEX(被保険者数!O:O,MATCH(A4,被保険者数!A:A,0),1),0)</f>
        <v>969794</v>
      </c>
      <c r="EO4" s="1">
        <f>RANK(EN4,$EN$4:$EN$45)</f>
        <v>12</v>
      </c>
      <c r="EP4" s="75">
        <f t="shared" ref="EP4:EP45" si="50">C4+U4</f>
        <v>17617639850</v>
      </c>
      <c r="EQ4" s="75">
        <f t="shared" ref="EQ4:EQ45" si="51">I4+AA4</f>
        <v>8538163090</v>
      </c>
      <c r="ER4" s="75">
        <f t="shared" ref="ER4:ER45" si="52">EL4-EP4-EQ4</f>
        <v>5840601363</v>
      </c>
      <c r="ES4" s="75">
        <f>ROUND(EP4/INDEX(被保険者数!O:O,MATCH(A4,被保険者数!A:A,0),1),0)</f>
        <v>533981</v>
      </c>
      <c r="ET4" s="75">
        <f>RANK(ES4,$ES$4:$ES$45)</f>
        <v>19</v>
      </c>
      <c r="EU4" s="75">
        <f>ROUND(EQ4/INDEX(被保険者数!O:O,MATCH(A4,被保険者数!A:A,0),1),0)</f>
        <v>258787</v>
      </c>
      <c r="EV4" s="1">
        <f>RANK(EU4,$EU$4:$EU$45)</f>
        <v>3</v>
      </c>
    </row>
    <row r="5" spans="1:152" s="6" customFormat="1" ht="15.95" customHeight="1" x14ac:dyDescent="0.15">
      <c r="A5" s="2" t="s">
        <v>27</v>
      </c>
      <c r="B5" s="7">
        <v>6997</v>
      </c>
      <c r="C5" s="8">
        <v>4550017120</v>
      </c>
      <c r="D5" s="8">
        <v>4095015545</v>
      </c>
      <c r="E5" s="8">
        <v>244706977</v>
      </c>
      <c r="F5" s="8">
        <v>188459003</v>
      </c>
      <c r="G5" s="8">
        <v>21777995</v>
      </c>
      <c r="H5" s="8">
        <v>101540</v>
      </c>
      <c r="I5" s="8">
        <v>1823127940</v>
      </c>
      <c r="J5" s="8">
        <v>1640815151</v>
      </c>
      <c r="K5" s="8">
        <v>36431180</v>
      </c>
      <c r="L5" s="8">
        <v>133033422</v>
      </c>
      <c r="M5" s="8">
        <v>12848187</v>
      </c>
      <c r="N5" s="8">
        <f t="shared" si="0"/>
        <v>108537</v>
      </c>
      <c r="O5" s="8">
        <f t="shared" si="1"/>
        <v>6373145060</v>
      </c>
      <c r="P5" s="8">
        <f t="shared" si="2"/>
        <v>5735830696</v>
      </c>
      <c r="Q5" s="8">
        <f t="shared" si="3"/>
        <v>281138157</v>
      </c>
      <c r="R5" s="8">
        <f t="shared" si="4"/>
        <v>321492425</v>
      </c>
      <c r="S5" s="8">
        <f t="shared" si="5"/>
        <v>34626182</v>
      </c>
      <c r="T5" s="7">
        <v>13</v>
      </c>
      <c r="U5" s="8">
        <v>2494810</v>
      </c>
      <c r="V5" s="8">
        <v>2245299</v>
      </c>
      <c r="W5" s="8">
        <v>72430</v>
      </c>
      <c r="X5" s="8">
        <v>176231</v>
      </c>
      <c r="Y5" s="8">
        <v>850</v>
      </c>
      <c r="Z5" s="8">
        <v>12334</v>
      </c>
      <c r="AA5" s="8">
        <v>177167800</v>
      </c>
      <c r="AB5" s="8">
        <v>159451020</v>
      </c>
      <c r="AC5" s="8">
        <v>74605</v>
      </c>
      <c r="AD5" s="8">
        <v>17617269</v>
      </c>
      <c r="AE5" s="8">
        <v>24906</v>
      </c>
      <c r="AF5" s="8">
        <f t="shared" si="6"/>
        <v>12347</v>
      </c>
      <c r="AG5" s="8">
        <f t="shared" si="7"/>
        <v>179662610</v>
      </c>
      <c r="AH5" s="8">
        <f t="shared" si="8"/>
        <v>161696319</v>
      </c>
      <c r="AI5" s="8">
        <f t="shared" si="9"/>
        <v>147035</v>
      </c>
      <c r="AJ5" s="8">
        <f t="shared" si="10"/>
        <v>17793500</v>
      </c>
      <c r="AK5" s="8">
        <f t="shared" si="11"/>
        <v>25756</v>
      </c>
      <c r="AL5" s="7">
        <f t="shared" si="12"/>
        <v>120884</v>
      </c>
      <c r="AM5" s="8">
        <f t="shared" si="13"/>
        <v>6552807670</v>
      </c>
      <c r="AN5" s="8">
        <f t="shared" si="14"/>
        <v>5897527015</v>
      </c>
      <c r="AO5" s="8">
        <f t="shared" si="15"/>
        <v>281285192</v>
      </c>
      <c r="AP5" s="8">
        <f t="shared" si="16"/>
        <v>339285925</v>
      </c>
      <c r="AQ5" s="8">
        <f t="shared" si="17"/>
        <v>34651938</v>
      </c>
      <c r="AR5" s="8">
        <v>71805</v>
      </c>
      <c r="AS5" s="8">
        <v>972852130</v>
      </c>
      <c r="AT5" s="8">
        <v>875566932</v>
      </c>
      <c r="AU5" s="8">
        <v>5060099</v>
      </c>
      <c r="AV5" s="8">
        <v>86118280</v>
      </c>
      <c r="AW5" s="8">
        <v>6106819</v>
      </c>
      <c r="AX5" s="8">
        <f t="shared" si="18"/>
        <v>192689</v>
      </c>
      <c r="AY5" s="8">
        <f t="shared" si="19"/>
        <v>7525659800</v>
      </c>
      <c r="AZ5" s="8">
        <f t="shared" si="20"/>
        <v>6773093947</v>
      </c>
      <c r="BA5" s="8">
        <f t="shared" si="21"/>
        <v>286345291</v>
      </c>
      <c r="BB5" s="8">
        <f t="shared" si="22"/>
        <v>425404205</v>
      </c>
      <c r="BC5" s="8">
        <f t="shared" si="23"/>
        <v>40758757</v>
      </c>
      <c r="BD5" s="7">
        <v>6755</v>
      </c>
      <c r="BE5" s="8">
        <v>234178091</v>
      </c>
      <c r="BF5" s="8">
        <v>127531421</v>
      </c>
      <c r="BG5" s="8">
        <v>0</v>
      </c>
      <c r="BH5" s="8">
        <v>104770440</v>
      </c>
      <c r="BI5" s="8">
        <v>1866950</v>
      </c>
      <c r="BJ5" s="8">
        <v>13</v>
      </c>
      <c r="BK5" s="8">
        <v>64974</v>
      </c>
      <c r="BL5" s="8">
        <v>39694</v>
      </c>
      <c r="BM5" s="8">
        <v>0</v>
      </c>
      <c r="BN5" s="8">
        <v>25280</v>
      </c>
      <c r="BO5" s="8">
        <v>0</v>
      </c>
      <c r="BP5" s="8">
        <f t="shared" si="24"/>
        <v>6768</v>
      </c>
      <c r="BQ5" s="8">
        <f t="shared" si="25"/>
        <v>234243065</v>
      </c>
      <c r="BR5" s="8">
        <f t="shared" si="26"/>
        <v>127571115</v>
      </c>
      <c r="BS5" s="8">
        <f t="shared" si="27"/>
        <v>0</v>
      </c>
      <c r="BT5" s="8">
        <f t="shared" si="28"/>
        <v>104795720</v>
      </c>
      <c r="BU5" s="8">
        <f t="shared" si="29"/>
        <v>1866950</v>
      </c>
      <c r="BV5" s="7">
        <v>423</v>
      </c>
      <c r="BW5" s="8">
        <v>48888310</v>
      </c>
      <c r="BX5" s="8">
        <v>43999479</v>
      </c>
      <c r="BY5" s="8">
        <v>1343353</v>
      </c>
      <c r="BZ5" s="8">
        <v>2157147</v>
      </c>
      <c r="CA5" s="8">
        <v>1388331</v>
      </c>
      <c r="CB5" s="8">
        <f t="shared" si="30"/>
        <v>193112</v>
      </c>
      <c r="CC5" s="8">
        <f t="shared" si="31"/>
        <v>7808791175</v>
      </c>
      <c r="CD5" s="8">
        <f t="shared" si="32"/>
        <v>6944664541</v>
      </c>
      <c r="CE5" s="8">
        <f t="shared" si="33"/>
        <v>287688644</v>
      </c>
      <c r="CF5" s="8">
        <f t="shared" si="34"/>
        <v>532357072</v>
      </c>
      <c r="CG5" s="8">
        <f t="shared" si="35"/>
        <v>44014038</v>
      </c>
      <c r="CH5" s="17">
        <v>1245</v>
      </c>
      <c r="CI5" s="8">
        <v>8286270</v>
      </c>
      <c r="CJ5" s="8">
        <v>7457527</v>
      </c>
      <c r="CK5" s="8">
        <v>0</v>
      </c>
      <c r="CL5" s="8">
        <v>828743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0</v>
      </c>
      <c r="CZ5" s="7">
        <f t="shared" si="36"/>
        <v>1245</v>
      </c>
      <c r="DA5" s="8">
        <f t="shared" si="37"/>
        <v>8286270</v>
      </c>
      <c r="DB5" s="8">
        <f t="shared" si="38"/>
        <v>7457527</v>
      </c>
      <c r="DC5" s="8">
        <f t="shared" si="39"/>
        <v>0</v>
      </c>
      <c r="DD5" s="8">
        <f t="shared" si="40"/>
        <v>828743</v>
      </c>
      <c r="DE5" s="8">
        <f t="shared" si="41"/>
        <v>0</v>
      </c>
      <c r="DF5" s="8">
        <f t="shared" si="42"/>
        <v>194357</v>
      </c>
      <c r="DG5" s="8">
        <f t="shared" si="43"/>
        <v>7817077445</v>
      </c>
      <c r="DH5" s="8">
        <f t="shared" si="44"/>
        <v>6952122068</v>
      </c>
      <c r="DI5" s="8">
        <f t="shared" si="45"/>
        <v>287688644</v>
      </c>
      <c r="DJ5" s="8">
        <f t="shared" si="46"/>
        <v>533185815</v>
      </c>
      <c r="DK5" s="8">
        <f t="shared" si="47"/>
        <v>44014038</v>
      </c>
      <c r="DL5" s="8">
        <v>4908</v>
      </c>
      <c r="DM5" s="8">
        <v>2459</v>
      </c>
      <c r="DN5" s="8">
        <v>7367</v>
      </c>
      <c r="DO5" s="8">
        <v>1180</v>
      </c>
      <c r="DP5" s="8">
        <v>295</v>
      </c>
      <c r="DR5" s="21">
        <f>INDEX(現金給付!F:F,MATCH($A5,現金給付!$C:$C,0),1)</f>
        <v>1245</v>
      </c>
      <c r="DS5" s="21">
        <f>INDEX(現金給付!G:G,MATCH($A5,現金給付!$C:$C,0),1)</f>
        <v>7457527</v>
      </c>
      <c r="DT5" s="21">
        <f>INDEX(現金給付!J:J,MATCH($A5,現金給付!$C:$C,0),1)</f>
        <v>592</v>
      </c>
      <c r="DU5" s="21">
        <f>INDEX(現金給付!K:K,MATCH($A5,現金給付!$C:$C,0),1)</f>
        <v>11421171</v>
      </c>
      <c r="DV5" s="21">
        <f>INDEX(現金給付!N:N,MATCH($A5,現金給付!$C:$C,0),1)</f>
        <v>559</v>
      </c>
      <c r="DW5" s="21">
        <f>INDEX(現金給付!O:O,MATCH($A5,現金給付!$C:$C,0),1)</f>
        <v>12410379</v>
      </c>
      <c r="DX5" s="21">
        <f>INDEX(現金給付!V:V,MATCH($A5,現金給付!$C:$C,0),1)</f>
        <v>241</v>
      </c>
      <c r="DY5" s="21">
        <f>INDEX(現金給付!W:W,MATCH($A5,現金給付!$C:$C,0),1)</f>
        <v>8106928</v>
      </c>
      <c r="DZ5" s="21">
        <f>INDEX(現金給付!Z:Z,MATCH($A5,現金給付!$C:$C,0),1)</f>
        <v>15</v>
      </c>
      <c r="EA5" s="21">
        <f>INDEX(現金給付!AA:AA,MATCH($A5,現金給付!$C:$C,0),1)</f>
        <v>97443</v>
      </c>
      <c r="EB5" s="21">
        <f>INDEX(現金給付!AD:AD,MATCH($A5,現金給付!$C:$C,0),1)</f>
        <v>0</v>
      </c>
      <c r="EC5" s="21">
        <f>INDEX(現金給付!AE:AE,MATCH($A5,現金給付!$C:$C,0),1)</f>
        <v>0</v>
      </c>
      <c r="ED5" s="21">
        <f>INDEX(現金給付!AL:AL,MATCH($A5,現金給付!$C:$C,0),1)</f>
        <v>0</v>
      </c>
      <c r="EE5" s="21">
        <f>INDEX(現金給付!AM:AM,MATCH($A5,現金給付!$C:$C,0),1)</f>
        <v>0</v>
      </c>
      <c r="EF5" s="21">
        <f>INDEX(現金給付!AN:AN,MATCH($A5,現金給付!$C:$C,0),1)</f>
        <v>0</v>
      </c>
      <c r="EG5" s="21">
        <f>INDEX(現金給付!AO:AO,MATCH($A5,現金給付!$C:$C,0),1)</f>
        <v>0</v>
      </c>
      <c r="EH5" s="21">
        <f t="shared" si="48"/>
        <v>2652</v>
      </c>
      <c r="EI5" s="21">
        <f t="shared" si="49"/>
        <v>39493448</v>
      </c>
      <c r="EK5" s="8">
        <f t="shared" ref="EK5:EK44" si="53">CB5+EH5</f>
        <v>195764</v>
      </c>
      <c r="EL5" s="8">
        <f t="shared" ref="EL5:EL44" si="54">CC5+EI5</f>
        <v>7848284623</v>
      </c>
      <c r="EN5" s="75">
        <f>ROUND(EL5/INDEX(被保険者数!O:O,MATCH(A5,被保険者数!A:A,0),1),0)</f>
        <v>908261</v>
      </c>
      <c r="EO5" s="1">
        <f t="shared" ref="EO5:EO45" si="55">RANK(EN5,$EN$4:$EN$45)</f>
        <v>24</v>
      </c>
      <c r="EP5" s="75">
        <f t="shared" si="50"/>
        <v>4552511930</v>
      </c>
      <c r="EQ5" s="75">
        <f t="shared" si="51"/>
        <v>2000295740</v>
      </c>
      <c r="ER5" s="75">
        <f t="shared" si="52"/>
        <v>1295476953</v>
      </c>
      <c r="ES5" s="75">
        <f>ROUND(EP5/INDEX(被保険者数!O:O,MATCH(A5,被保険者数!A:A,0),1),0)</f>
        <v>526850</v>
      </c>
      <c r="ET5" s="75">
        <f t="shared" ref="ET5:ET45" si="56">RANK(ES5,$ES$4:$ES$45)</f>
        <v>21</v>
      </c>
      <c r="EU5" s="75">
        <f>ROUND(EQ5/INDEX(被保険者数!O:O,MATCH(A5,被保険者数!A:A,0),1),0)</f>
        <v>231489</v>
      </c>
      <c r="EV5" s="1">
        <f t="shared" ref="EV5:EV45" si="57">RANK(EU5,$EU$4:$EU$45)</f>
        <v>17</v>
      </c>
    </row>
    <row r="6" spans="1:152" s="6" customFormat="1" ht="15.95" customHeight="1" x14ac:dyDescent="0.15">
      <c r="A6" s="2" t="s">
        <v>28</v>
      </c>
      <c r="B6" s="7">
        <v>3613</v>
      </c>
      <c r="C6" s="8">
        <v>2105587420</v>
      </c>
      <c r="D6" s="8">
        <v>1895075634</v>
      </c>
      <c r="E6" s="8">
        <v>114438660</v>
      </c>
      <c r="F6" s="8">
        <v>87053535</v>
      </c>
      <c r="G6" s="8">
        <v>8942611</v>
      </c>
      <c r="H6" s="8">
        <v>63577</v>
      </c>
      <c r="I6" s="8">
        <v>1029214370</v>
      </c>
      <c r="J6" s="8">
        <v>926532795</v>
      </c>
      <c r="K6" s="8">
        <v>15004585</v>
      </c>
      <c r="L6" s="8">
        <v>83662541</v>
      </c>
      <c r="M6" s="8">
        <v>4014449</v>
      </c>
      <c r="N6" s="8">
        <f t="shared" si="0"/>
        <v>67190</v>
      </c>
      <c r="O6" s="8">
        <f t="shared" si="1"/>
        <v>3134801790</v>
      </c>
      <c r="P6" s="8">
        <f t="shared" si="2"/>
        <v>2821608429</v>
      </c>
      <c r="Q6" s="8">
        <f t="shared" si="3"/>
        <v>129443245</v>
      </c>
      <c r="R6" s="8">
        <f t="shared" si="4"/>
        <v>170716076</v>
      </c>
      <c r="S6" s="8">
        <f t="shared" si="5"/>
        <v>12957060</v>
      </c>
      <c r="T6" s="7">
        <v>13</v>
      </c>
      <c r="U6" s="8">
        <v>2640020</v>
      </c>
      <c r="V6" s="8">
        <v>2376010</v>
      </c>
      <c r="W6" s="8">
        <v>22322</v>
      </c>
      <c r="X6" s="8">
        <v>241688</v>
      </c>
      <c r="Y6" s="8">
        <v>0</v>
      </c>
      <c r="Z6" s="8">
        <v>6005</v>
      </c>
      <c r="AA6" s="8">
        <v>78142290</v>
      </c>
      <c r="AB6" s="8">
        <v>70328061</v>
      </c>
      <c r="AC6" s="8">
        <v>69027</v>
      </c>
      <c r="AD6" s="8">
        <v>7732750</v>
      </c>
      <c r="AE6" s="8">
        <v>12452</v>
      </c>
      <c r="AF6" s="8">
        <f t="shared" si="6"/>
        <v>6018</v>
      </c>
      <c r="AG6" s="8">
        <f t="shared" si="7"/>
        <v>80782310</v>
      </c>
      <c r="AH6" s="8">
        <f t="shared" si="8"/>
        <v>72704071</v>
      </c>
      <c r="AI6" s="8">
        <f t="shared" si="9"/>
        <v>91349</v>
      </c>
      <c r="AJ6" s="8">
        <f t="shared" si="10"/>
        <v>7974438</v>
      </c>
      <c r="AK6" s="8">
        <f t="shared" si="11"/>
        <v>12452</v>
      </c>
      <c r="AL6" s="7">
        <f t="shared" si="12"/>
        <v>73208</v>
      </c>
      <c r="AM6" s="8">
        <f t="shared" si="13"/>
        <v>3215584100</v>
      </c>
      <c r="AN6" s="8">
        <f t="shared" si="14"/>
        <v>2894312500</v>
      </c>
      <c r="AO6" s="8">
        <f t="shared" si="15"/>
        <v>129534594</v>
      </c>
      <c r="AP6" s="8">
        <f t="shared" si="16"/>
        <v>178690514</v>
      </c>
      <c r="AQ6" s="8">
        <f t="shared" si="17"/>
        <v>12969512</v>
      </c>
      <c r="AR6" s="8">
        <v>46584</v>
      </c>
      <c r="AS6" s="8">
        <v>601875660</v>
      </c>
      <c r="AT6" s="8">
        <v>541711672</v>
      </c>
      <c r="AU6" s="8">
        <v>3056092</v>
      </c>
      <c r="AV6" s="8">
        <v>55104885</v>
      </c>
      <c r="AW6" s="8">
        <v>2003011</v>
      </c>
      <c r="AX6" s="8">
        <f t="shared" si="18"/>
        <v>119792</v>
      </c>
      <c r="AY6" s="8">
        <f t="shared" si="19"/>
        <v>3817459760</v>
      </c>
      <c r="AZ6" s="8">
        <f t="shared" si="20"/>
        <v>3436024172</v>
      </c>
      <c r="BA6" s="8">
        <f t="shared" si="21"/>
        <v>132590686</v>
      </c>
      <c r="BB6" s="8">
        <f t="shared" si="22"/>
        <v>233795399</v>
      </c>
      <c r="BC6" s="8">
        <f t="shared" si="23"/>
        <v>14972523</v>
      </c>
      <c r="BD6" s="7">
        <v>3494</v>
      </c>
      <c r="BE6" s="8">
        <v>107533794</v>
      </c>
      <c r="BF6" s="8">
        <v>61928974</v>
      </c>
      <c r="BG6" s="8">
        <v>0</v>
      </c>
      <c r="BH6" s="8">
        <v>44929780</v>
      </c>
      <c r="BI6" s="8">
        <v>674580</v>
      </c>
      <c r="BJ6" s="8">
        <v>13</v>
      </c>
      <c r="BK6" s="8">
        <v>97046</v>
      </c>
      <c r="BL6" s="8">
        <v>41796</v>
      </c>
      <c r="BM6" s="8">
        <v>0</v>
      </c>
      <c r="BN6" s="8">
        <v>55250</v>
      </c>
      <c r="BO6" s="8">
        <v>0</v>
      </c>
      <c r="BP6" s="8">
        <f t="shared" si="24"/>
        <v>3507</v>
      </c>
      <c r="BQ6" s="8">
        <f t="shared" si="25"/>
        <v>107630840</v>
      </c>
      <c r="BR6" s="8">
        <f t="shared" si="26"/>
        <v>61970770</v>
      </c>
      <c r="BS6" s="8">
        <f t="shared" si="27"/>
        <v>0</v>
      </c>
      <c r="BT6" s="8">
        <f t="shared" si="28"/>
        <v>44985030</v>
      </c>
      <c r="BU6" s="8">
        <f t="shared" si="29"/>
        <v>674580</v>
      </c>
      <c r="BV6" s="7">
        <v>239</v>
      </c>
      <c r="BW6" s="8">
        <v>23450985</v>
      </c>
      <c r="BX6" s="8">
        <v>21105888</v>
      </c>
      <c r="BY6" s="8">
        <v>657172</v>
      </c>
      <c r="BZ6" s="8">
        <v>1131010.5</v>
      </c>
      <c r="CA6" s="8">
        <v>556914.5</v>
      </c>
      <c r="CB6" s="8">
        <f t="shared" si="30"/>
        <v>120031</v>
      </c>
      <c r="CC6" s="8">
        <f t="shared" si="31"/>
        <v>3948541585</v>
      </c>
      <c r="CD6" s="8">
        <f t="shared" si="32"/>
        <v>3519100830</v>
      </c>
      <c r="CE6" s="8">
        <f t="shared" si="33"/>
        <v>133247858</v>
      </c>
      <c r="CF6" s="8">
        <f t="shared" si="34"/>
        <v>279911439.5</v>
      </c>
      <c r="CG6" s="8">
        <f t="shared" si="35"/>
        <v>16204017.5</v>
      </c>
      <c r="CH6" s="17">
        <v>617</v>
      </c>
      <c r="CI6" s="8">
        <v>3851430</v>
      </c>
      <c r="CJ6" s="8">
        <v>3466214</v>
      </c>
      <c r="CK6" s="8">
        <v>0</v>
      </c>
      <c r="CL6" s="8">
        <v>385216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7">
        <f t="shared" si="36"/>
        <v>617</v>
      </c>
      <c r="DA6" s="8">
        <f t="shared" si="37"/>
        <v>3851430</v>
      </c>
      <c r="DB6" s="8">
        <f t="shared" si="38"/>
        <v>3466214</v>
      </c>
      <c r="DC6" s="8">
        <f t="shared" si="39"/>
        <v>0</v>
      </c>
      <c r="DD6" s="8">
        <f t="shared" si="40"/>
        <v>385216</v>
      </c>
      <c r="DE6" s="8">
        <f t="shared" si="41"/>
        <v>0</v>
      </c>
      <c r="DF6" s="8">
        <f t="shared" si="42"/>
        <v>120648</v>
      </c>
      <c r="DG6" s="8">
        <f t="shared" si="43"/>
        <v>3952393015</v>
      </c>
      <c r="DH6" s="8">
        <f t="shared" si="44"/>
        <v>3522567044</v>
      </c>
      <c r="DI6" s="8">
        <f t="shared" si="45"/>
        <v>133247858</v>
      </c>
      <c r="DJ6" s="8">
        <f t="shared" si="46"/>
        <v>280296655.5</v>
      </c>
      <c r="DK6" s="8">
        <f t="shared" si="47"/>
        <v>16204017.5</v>
      </c>
      <c r="DL6" s="8">
        <v>2459</v>
      </c>
      <c r="DM6" s="8">
        <v>1134</v>
      </c>
      <c r="DN6" s="8">
        <v>3593</v>
      </c>
      <c r="DO6" s="8">
        <v>497</v>
      </c>
      <c r="DP6" s="8">
        <v>92</v>
      </c>
      <c r="DR6" s="21">
        <f>INDEX(現金給付!F:F,MATCH($A6,現金給付!$C:$C,0),1)</f>
        <v>613</v>
      </c>
      <c r="DS6" s="21">
        <f>INDEX(現金給付!G:G,MATCH($A6,現金給付!$C:$C,0),1)</f>
        <v>3434117</v>
      </c>
      <c r="DT6" s="21">
        <f>INDEX(現金給付!J:J,MATCH($A6,現金給付!$C:$C,0),1)</f>
        <v>166</v>
      </c>
      <c r="DU6" s="21">
        <f>INDEX(現金給付!K:K,MATCH($A6,現金給付!$C:$C,0),1)</f>
        <v>1508319</v>
      </c>
      <c r="DV6" s="21">
        <f>INDEX(現金給付!N:N,MATCH($A6,現金給付!$C:$C,0),1)</f>
        <v>424</v>
      </c>
      <c r="DW6" s="21">
        <f>INDEX(現金給付!O:O,MATCH($A6,現金給付!$C:$C,0),1)</f>
        <v>8887176</v>
      </c>
      <c r="DX6" s="21">
        <f>INDEX(現金給付!V:V,MATCH($A6,現金給付!$C:$C,0),1)</f>
        <v>147</v>
      </c>
      <c r="DY6" s="21">
        <f>INDEX(現金給付!W:W,MATCH($A6,現金給付!$C:$C,0),1)</f>
        <v>4345571</v>
      </c>
      <c r="DZ6" s="21">
        <f>INDEX(現金給付!Z:Z,MATCH($A6,現金給付!$C:$C,0),1)</f>
        <v>11</v>
      </c>
      <c r="EA6" s="21">
        <f>INDEX(現金給付!AA:AA,MATCH($A6,現金給付!$C:$C,0),1)</f>
        <v>166581</v>
      </c>
      <c r="EB6" s="21">
        <f>INDEX(現金給付!AD:AD,MATCH($A6,現金給付!$C:$C,0),1)</f>
        <v>0</v>
      </c>
      <c r="EC6" s="21">
        <f>INDEX(現金給付!AE:AE,MATCH($A6,現金給付!$C:$C,0),1)</f>
        <v>0</v>
      </c>
      <c r="ED6" s="21">
        <f>INDEX(現金給付!AL:AL,MATCH($A6,現金給付!$C:$C,0),1)</f>
        <v>0</v>
      </c>
      <c r="EE6" s="21">
        <f>INDEX(現金給付!AM:AM,MATCH($A6,現金給付!$C:$C,0),1)</f>
        <v>0</v>
      </c>
      <c r="EF6" s="21">
        <f>INDEX(現金給付!AN:AN,MATCH($A6,現金給付!$C:$C,0),1)</f>
        <v>0</v>
      </c>
      <c r="EG6" s="21">
        <f>INDEX(現金給付!AO:AO,MATCH($A6,現金給付!$C:$C,0),1)</f>
        <v>0</v>
      </c>
      <c r="EH6" s="21">
        <f t="shared" si="48"/>
        <v>1361</v>
      </c>
      <c r="EI6" s="21">
        <f t="shared" si="49"/>
        <v>18341764</v>
      </c>
      <c r="EK6" s="8">
        <f t="shared" si="53"/>
        <v>121392</v>
      </c>
      <c r="EL6" s="8">
        <f t="shared" si="54"/>
        <v>3966883349</v>
      </c>
      <c r="EN6" s="75">
        <f>ROUND(EL6/INDEX(被保険者数!O:O,MATCH(A6,被保険者数!A:A,0),1),0)</f>
        <v>879185</v>
      </c>
      <c r="EO6" s="1">
        <f t="shared" si="55"/>
        <v>28</v>
      </c>
      <c r="EP6" s="75">
        <f t="shared" si="50"/>
        <v>2108227440</v>
      </c>
      <c r="EQ6" s="75">
        <f t="shared" si="51"/>
        <v>1107356660</v>
      </c>
      <c r="ER6" s="75">
        <f t="shared" si="52"/>
        <v>751299249</v>
      </c>
      <c r="ES6" s="75">
        <f>ROUND(EP6/INDEX(被保険者数!O:O,MATCH(A6,被保険者数!A:A,0),1),0)</f>
        <v>467249</v>
      </c>
      <c r="ET6" s="75">
        <f t="shared" si="56"/>
        <v>31</v>
      </c>
      <c r="EU6" s="75">
        <f>ROUND(EQ6/INDEX(被保険者数!O:O,MATCH(A6,被保険者数!A:A,0),1),0)</f>
        <v>245425</v>
      </c>
      <c r="EV6" s="1">
        <f t="shared" si="57"/>
        <v>9</v>
      </c>
    </row>
    <row r="7" spans="1:152" s="6" customFormat="1" ht="15.95" customHeight="1" x14ac:dyDescent="0.15">
      <c r="A7" s="2" t="s">
        <v>29</v>
      </c>
      <c r="B7" s="7">
        <v>7485</v>
      </c>
      <c r="C7" s="8">
        <v>5033485600</v>
      </c>
      <c r="D7" s="8">
        <v>4530138473</v>
      </c>
      <c r="E7" s="8">
        <v>277120097</v>
      </c>
      <c r="F7" s="8">
        <v>201447407</v>
      </c>
      <c r="G7" s="8">
        <v>24765383</v>
      </c>
      <c r="H7" s="8">
        <v>131823</v>
      </c>
      <c r="I7" s="8">
        <v>2288117270</v>
      </c>
      <c r="J7" s="8">
        <v>2059305526</v>
      </c>
      <c r="K7" s="8">
        <v>39304406</v>
      </c>
      <c r="L7" s="8">
        <v>173217069</v>
      </c>
      <c r="M7" s="8">
        <v>16290269</v>
      </c>
      <c r="N7" s="8">
        <f t="shared" si="0"/>
        <v>139308</v>
      </c>
      <c r="O7" s="8">
        <f t="shared" si="1"/>
        <v>7321602870</v>
      </c>
      <c r="P7" s="8">
        <f t="shared" si="2"/>
        <v>6589443999</v>
      </c>
      <c r="Q7" s="8">
        <f t="shared" si="3"/>
        <v>316424503</v>
      </c>
      <c r="R7" s="8">
        <f t="shared" si="4"/>
        <v>374664476</v>
      </c>
      <c r="S7" s="8">
        <f t="shared" si="5"/>
        <v>41055652</v>
      </c>
      <c r="T7" s="7">
        <v>13</v>
      </c>
      <c r="U7" s="8">
        <v>3358270</v>
      </c>
      <c r="V7" s="8">
        <v>3022440</v>
      </c>
      <c r="W7" s="8">
        <v>28075</v>
      </c>
      <c r="X7" s="8">
        <v>305515</v>
      </c>
      <c r="Y7" s="8">
        <v>2240</v>
      </c>
      <c r="Z7" s="8">
        <v>16403</v>
      </c>
      <c r="AA7" s="8">
        <v>238684820</v>
      </c>
      <c r="AB7" s="8">
        <v>214816338</v>
      </c>
      <c r="AC7" s="8">
        <v>350852</v>
      </c>
      <c r="AD7" s="8">
        <v>23470977</v>
      </c>
      <c r="AE7" s="8">
        <v>46653</v>
      </c>
      <c r="AF7" s="8">
        <f t="shared" si="6"/>
        <v>16416</v>
      </c>
      <c r="AG7" s="8">
        <f t="shared" si="7"/>
        <v>242043090</v>
      </c>
      <c r="AH7" s="8">
        <f t="shared" si="8"/>
        <v>217838778</v>
      </c>
      <c r="AI7" s="8">
        <f t="shared" si="9"/>
        <v>378927</v>
      </c>
      <c r="AJ7" s="8">
        <f t="shared" si="10"/>
        <v>23776492</v>
      </c>
      <c r="AK7" s="8">
        <f t="shared" si="11"/>
        <v>48893</v>
      </c>
      <c r="AL7" s="7">
        <f t="shared" si="12"/>
        <v>155724</v>
      </c>
      <c r="AM7" s="8">
        <f t="shared" si="13"/>
        <v>7563645960</v>
      </c>
      <c r="AN7" s="8">
        <f t="shared" si="14"/>
        <v>6807282777</v>
      </c>
      <c r="AO7" s="8">
        <f t="shared" si="15"/>
        <v>316803430</v>
      </c>
      <c r="AP7" s="8">
        <f t="shared" si="16"/>
        <v>398440968</v>
      </c>
      <c r="AQ7" s="8">
        <f t="shared" si="17"/>
        <v>41104545</v>
      </c>
      <c r="AR7" s="8">
        <v>98642</v>
      </c>
      <c r="AS7" s="8">
        <v>1329312470</v>
      </c>
      <c r="AT7" s="8">
        <v>1196381219</v>
      </c>
      <c r="AU7" s="8">
        <v>11520666</v>
      </c>
      <c r="AV7" s="8">
        <v>111880367</v>
      </c>
      <c r="AW7" s="8">
        <v>9530218</v>
      </c>
      <c r="AX7" s="8">
        <f t="shared" si="18"/>
        <v>254366</v>
      </c>
      <c r="AY7" s="8">
        <f t="shared" si="19"/>
        <v>8892958430</v>
      </c>
      <c r="AZ7" s="8">
        <f t="shared" si="20"/>
        <v>8003663996</v>
      </c>
      <c r="BA7" s="8">
        <f t="shared" si="21"/>
        <v>328324096</v>
      </c>
      <c r="BB7" s="8">
        <f t="shared" si="22"/>
        <v>510321335</v>
      </c>
      <c r="BC7" s="8">
        <f t="shared" si="23"/>
        <v>50634763</v>
      </c>
      <c r="BD7" s="7">
        <v>7263</v>
      </c>
      <c r="BE7" s="8">
        <v>246946546</v>
      </c>
      <c r="BF7" s="8">
        <v>133554366</v>
      </c>
      <c r="BG7" s="8">
        <v>0</v>
      </c>
      <c r="BH7" s="8">
        <v>112148450</v>
      </c>
      <c r="BI7" s="8">
        <v>1239130</v>
      </c>
      <c r="BJ7" s="8">
        <v>13</v>
      </c>
      <c r="BK7" s="8">
        <v>79890</v>
      </c>
      <c r="BL7" s="8">
        <v>31670</v>
      </c>
      <c r="BM7" s="8">
        <v>0</v>
      </c>
      <c r="BN7" s="8">
        <v>48220</v>
      </c>
      <c r="BO7" s="8">
        <v>0</v>
      </c>
      <c r="BP7" s="8">
        <f t="shared" si="24"/>
        <v>7276</v>
      </c>
      <c r="BQ7" s="8">
        <f t="shared" si="25"/>
        <v>247026436</v>
      </c>
      <c r="BR7" s="8">
        <f t="shared" si="26"/>
        <v>133586036</v>
      </c>
      <c r="BS7" s="8">
        <f t="shared" si="27"/>
        <v>0</v>
      </c>
      <c r="BT7" s="8">
        <f t="shared" si="28"/>
        <v>112196670</v>
      </c>
      <c r="BU7" s="8">
        <f t="shared" si="29"/>
        <v>1239130</v>
      </c>
      <c r="BV7" s="7">
        <v>958</v>
      </c>
      <c r="BW7" s="8">
        <v>112278640</v>
      </c>
      <c r="BX7" s="8">
        <v>101050780</v>
      </c>
      <c r="BY7" s="8">
        <v>2904434</v>
      </c>
      <c r="BZ7" s="8">
        <v>4592560</v>
      </c>
      <c r="CA7" s="8">
        <v>3730866</v>
      </c>
      <c r="CB7" s="8">
        <f t="shared" si="30"/>
        <v>255324</v>
      </c>
      <c r="CC7" s="8">
        <f t="shared" si="31"/>
        <v>9252263506</v>
      </c>
      <c r="CD7" s="8">
        <f t="shared" si="32"/>
        <v>8238300812</v>
      </c>
      <c r="CE7" s="8">
        <f t="shared" si="33"/>
        <v>331228530</v>
      </c>
      <c r="CF7" s="8">
        <f t="shared" si="34"/>
        <v>627110565</v>
      </c>
      <c r="CG7" s="8">
        <f t="shared" si="35"/>
        <v>55604759</v>
      </c>
      <c r="CH7" s="17">
        <v>1266</v>
      </c>
      <c r="CI7" s="8">
        <v>9599211</v>
      </c>
      <c r="CJ7" s="8">
        <v>8639130</v>
      </c>
      <c r="CK7" s="8">
        <v>0</v>
      </c>
      <c r="CL7" s="8">
        <v>960081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7">
        <f t="shared" si="36"/>
        <v>1266</v>
      </c>
      <c r="DA7" s="8">
        <f t="shared" si="37"/>
        <v>9599211</v>
      </c>
      <c r="DB7" s="8">
        <f t="shared" si="38"/>
        <v>8639130</v>
      </c>
      <c r="DC7" s="8">
        <f t="shared" si="39"/>
        <v>0</v>
      </c>
      <c r="DD7" s="8">
        <f t="shared" si="40"/>
        <v>960081</v>
      </c>
      <c r="DE7" s="8">
        <f t="shared" si="41"/>
        <v>0</v>
      </c>
      <c r="DF7" s="8">
        <f t="shared" si="42"/>
        <v>256590</v>
      </c>
      <c r="DG7" s="8">
        <f t="shared" si="43"/>
        <v>9261862717</v>
      </c>
      <c r="DH7" s="8">
        <f t="shared" si="44"/>
        <v>8246939942</v>
      </c>
      <c r="DI7" s="8">
        <f t="shared" si="45"/>
        <v>331228530</v>
      </c>
      <c r="DJ7" s="8">
        <f t="shared" si="46"/>
        <v>628070646</v>
      </c>
      <c r="DK7" s="8">
        <f t="shared" si="47"/>
        <v>55604759</v>
      </c>
      <c r="DL7" s="8">
        <v>5060</v>
      </c>
      <c r="DM7" s="8">
        <v>3025</v>
      </c>
      <c r="DN7" s="8">
        <v>8085</v>
      </c>
      <c r="DO7" s="8">
        <v>1181</v>
      </c>
      <c r="DP7" s="8">
        <v>310</v>
      </c>
      <c r="DR7" s="21">
        <f>INDEX(現金給付!F:F,MATCH($A7,現金給付!$C:$C,0),1)</f>
        <v>1264</v>
      </c>
      <c r="DS7" s="21">
        <f>INDEX(現金給付!G:G,MATCH($A7,現金給付!$C:$C,0),1)</f>
        <v>8629194</v>
      </c>
      <c r="DT7" s="21">
        <f>INDEX(現金給付!J:J,MATCH($A7,現金給付!$C:$C,0),1)</f>
        <v>501</v>
      </c>
      <c r="DU7" s="21">
        <f>INDEX(現金給付!K:K,MATCH($A7,現金給付!$C:$C,0),1)</f>
        <v>9310473</v>
      </c>
      <c r="DV7" s="21">
        <f>INDEX(現金給付!N:N,MATCH($A7,現金給付!$C:$C,0),1)</f>
        <v>592</v>
      </c>
      <c r="DW7" s="21">
        <f>INDEX(現金給付!O:O,MATCH($A7,現金給付!$C:$C,0),1)</f>
        <v>15682995</v>
      </c>
      <c r="DX7" s="21">
        <f>INDEX(現金給付!V:V,MATCH($A7,現金給付!$C:$C,0),1)</f>
        <v>284</v>
      </c>
      <c r="DY7" s="21">
        <f>INDEX(現金給付!W:W,MATCH($A7,現金給付!$C:$C,0),1)</f>
        <v>9061750</v>
      </c>
      <c r="DZ7" s="21">
        <f>INDEX(現金給付!Z:Z,MATCH($A7,現金給付!$C:$C,0),1)</f>
        <v>11</v>
      </c>
      <c r="EA7" s="21">
        <f>INDEX(現金給付!AA:AA,MATCH($A7,現金給付!$C:$C,0),1)</f>
        <v>147996</v>
      </c>
      <c r="EB7" s="21">
        <f>INDEX(現金給付!AD:AD,MATCH($A7,現金給付!$C:$C,0),1)</f>
        <v>0</v>
      </c>
      <c r="EC7" s="21">
        <f>INDEX(現金給付!AE:AE,MATCH($A7,現金給付!$C:$C,0),1)</f>
        <v>0</v>
      </c>
      <c r="ED7" s="21">
        <f>INDEX(現金給付!AL:AL,MATCH($A7,現金給付!$C:$C,0),1)</f>
        <v>0</v>
      </c>
      <c r="EE7" s="21">
        <f>INDEX(現金給付!AM:AM,MATCH($A7,現金給付!$C:$C,0),1)</f>
        <v>0</v>
      </c>
      <c r="EF7" s="21">
        <f>INDEX(現金給付!AN:AN,MATCH($A7,現金給付!$C:$C,0),1)</f>
        <v>0</v>
      </c>
      <c r="EG7" s="21">
        <f>INDEX(現金給付!AO:AO,MATCH($A7,現金給付!$C:$C,0),1)</f>
        <v>0</v>
      </c>
      <c r="EH7" s="21">
        <f t="shared" si="48"/>
        <v>2652</v>
      </c>
      <c r="EI7" s="21">
        <f t="shared" si="49"/>
        <v>42832408</v>
      </c>
      <c r="EK7" s="8">
        <f t="shared" si="53"/>
        <v>257976</v>
      </c>
      <c r="EL7" s="8">
        <f t="shared" si="54"/>
        <v>9295095914</v>
      </c>
      <c r="EN7" s="75">
        <f>ROUND(EL7/INDEX(被保険者数!O:O,MATCH(A7,被保険者数!A:A,0),1),0)</f>
        <v>933430</v>
      </c>
      <c r="EO7" s="1">
        <f t="shared" si="55"/>
        <v>16</v>
      </c>
      <c r="EP7" s="75">
        <f t="shared" si="50"/>
        <v>5036843870</v>
      </c>
      <c r="EQ7" s="75">
        <f t="shared" si="51"/>
        <v>2526802090</v>
      </c>
      <c r="ER7" s="75">
        <f t="shared" si="52"/>
        <v>1731449954</v>
      </c>
      <c r="ES7" s="75">
        <f>ROUND(EP7/INDEX(被保険者数!O:O,MATCH(A7,被保険者数!A:A,0),1),0)</f>
        <v>505809</v>
      </c>
      <c r="ET7" s="75">
        <f t="shared" si="56"/>
        <v>27</v>
      </c>
      <c r="EU7" s="75">
        <f>ROUND(EQ7/INDEX(被保険者数!O:O,MATCH(A7,被保険者数!A:A,0),1),0)</f>
        <v>253746</v>
      </c>
      <c r="EV7" s="1">
        <f t="shared" si="57"/>
        <v>5</v>
      </c>
    </row>
    <row r="8" spans="1:152" s="6" customFormat="1" ht="15.95" customHeight="1" x14ac:dyDescent="0.15">
      <c r="A8" s="2" t="s">
        <v>30</v>
      </c>
      <c r="B8" s="7">
        <v>5725</v>
      </c>
      <c r="C8" s="8">
        <v>3530599220</v>
      </c>
      <c r="D8" s="8">
        <v>3177540077</v>
      </c>
      <c r="E8" s="8">
        <v>197097115</v>
      </c>
      <c r="F8" s="8">
        <v>141363641</v>
      </c>
      <c r="G8" s="8">
        <v>14598387</v>
      </c>
      <c r="H8" s="8">
        <v>78653</v>
      </c>
      <c r="I8" s="8">
        <v>1399697580</v>
      </c>
      <c r="J8" s="8">
        <v>1259727848</v>
      </c>
      <c r="K8" s="8">
        <v>28150700</v>
      </c>
      <c r="L8" s="8">
        <v>95700244</v>
      </c>
      <c r="M8" s="8">
        <v>16118788</v>
      </c>
      <c r="N8" s="8">
        <f t="shared" si="0"/>
        <v>84378</v>
      </c>
      <c r="O8" s="8">
        <f t="shared" si="1"/>
        <v>4930296800</v>
      </c>
      <c r="P8" s="8">
        <f t="shared" si="2"/>
        <v>4437267925</v>
      </c>
      <c r="Q8" s="8">
        <f t="shared" si="3"/>
        <v>225247815</v>
      </c>
      <c r="R8" s="8">
        <f t="shared" si="4"/>
        <v>237063885</v>
      </c>
      <c r="S8" s="8">
        <f t="shared" si="5"/>
        <v>30717175</v>
      </c>
      <c r="T8" s="7">
        <v>13</v>
      </c>
      <c r="U8" s="8">
        <v>2493710</v>
      </c>
      <c r="V8" s="8">
        <v>2244340</v>
      </c>
      <c r="W8" s="8">
        <v>27253</v>
      </c>
      <c r="X8" s="8">
        <v>222117</v>
      </c>
      <c r="Y8" s="8">
        <v>0</v>
      </c>
      <c r="Z8" s="8">
        <v>10196</v>
      </c>
      <c r="AA8" s="8">
        <v>134415280</v>
      </c>
      <c r="AB8" s="8">
        <v>120973752</v>
      </c>
      <c r="AC8" s="8">
        <v>25723</v>
      </c>
      <c r="AD8" s="8">
        <v>13404257</v>
      </c>
      <c r="AE8" s="8">
        <v>11548</v>
      </c>
      <c r="AF8" s="8">
        <f t="shared" si="6"/>
        <v>10209</v>
      </c>
      <c r="AG8" s="8">
        <f t="shared" si="7"/>
        <v>136908990</v>
      </c>
      <c r="AH8" s="8">
        <f t="shared" si="8"/>
        <v>123218092</v>
      </c>
      <c r="AI8" s="8">
        <f t="shared" si="9"/>
        <v>52976</v>
      </c>
      <c r="AJ8" s="8">
        <f t="shared" si="10"/>
        <v>13626374</v>
      </c>
      <c r="AK8" s="8">
        <f t="shared" si="11"/>
        <v>11548</v>
      </c>
      <c r="AL8" s="7">
        <f t="shared" si="12"/>
        <v>94587</v>
      </c>
      <c r="AM8" s="8">
        <f t="shared" si="13"/>
        <v>5067205790</v>
      </c>
      <c r="AN8" s="8">
        <f t="shared" si="14"/>
        <v>4560486017</v>
      </c>
      <c r="AO8" s="8">
        <f t="shared" si="15"/>
        <v>225300791</v>
      </c>
      <c r="AP8" s="8">
        <f t="shared" si="16"/>
        <v>250690259</v>
      </c>
      <c r="AQ8" s="8">
        <f t="shared" si="17"/>
        <v>30728723</v>
      </c>
      <c r="AR8" s="8">
        <v>60943</v>
      </c>
      <c r="AS8" s="8">
        <v>874751450</v>
      </c>
      <c r="AT8" s="8">
        <v>787276289</v>
      </c>
      <c r="AU8" s="8">
        <v>6917004</v>
      </c>
      <c r="AV8" s="8">
        <v>76064448</v>
      </c>
      <c r="AW8" s="8">
        <v>4493709</v>
      </c>
      <c r="AX8" s="8">
        <f t="shared" si="18"/>
        <v>155530</v>
      </c>
      <c r="AY8" s="8">
        <f t="shared" si="19"/>
        <v>5941957240</v>
      </c>
      <c r="AZ8" s="8">
        <f t="shared" si="20"/>
        <v>5347762306</v>
      </c>
      <c r="BA8" s="8">
        <f t="shared" si="21"/>
        <v>232217795</v>
      </c>
      <c r="BB8" s="8">
        <f t="shared" si="22"/>
        <v>326754707</v>
      </c>
      <c r="BC8" s="8">
        <f t="shared" si="23"/>
        <v>35222432</v>
      </c>
      <c r="BD8" s="7">
        <v>5572</v>
      </c>
      <c r="BE8" s="8">
        <v>207504249</v>
      </c>
      <c r="BF8" s="8">
        <v>118833059</v>
      </c>
      <c r="BG8" s="8">
        <v>0</v>
      </c>
      <c r="BH8" s="8">
        <v>87857010</v>
      </c>
      <c r="BI8" s="8">
        <v>814180</v>
      </c>
      <c r="BJ8" s="8">
        <v>13</v>
      </c>
      <c r="BK8" s="8">
        <v>46162</v>
      </c>
      <c r="BL8" s="8">
        <v>23762</v>
      </c>
      <c r="BM8" s="8">
        <v>0</v>
      </c>
      <c r="BN8" s="8">
        <v>22400</v>
      </c>
      <c r="BO8" s="8">
        <v>0</v>
      </c>
      <c r="BP8" s="8">
        <f t="shared" si="24"/>
        <v>5585</v>
      </c>
      <c r="BQ8" s="8">
        <f t="shared" si="25"/>
        <v>207550411</v>
      </c>
      <c r="BR8" s="8">
        <f t="shared" si="26"/>
        <v>118856821</v>
      </c>
      <c r="BS8" s="8">
        <f t="shared" si="27"/>
        <v>0</v>
      </c>
      <c r="BT8" s="8">
        <f t="shared" si="28"/>
        <v>87879410</v>
      </c>
      <c r="BU8" s="8">
        <f t="shared" si="29"/>
        <v>814180</v>
      </c>
      <c r="BV8" s="7">
        <v>315</v>
      </c>
      <c r="BW8" s="8">
        <v>35271150</v>
      </c>
      <c r="BX8" s="8">
        <v>31744035</v>
      </c>
      <c r="BY8" s="8">
        <v>1022863</v>
      </c>
      <c r="BZ8" s="8">
        <v>1610468</v>
      </c>
      <c r="CA8" s="8">
        <v>893784</v>
      </c>
      <c r="CB8" s="8">
        <f t="shared" si="30"/>
        <v>155845</v>
      </c>
      <c r="CC8" s="8">
        <f t="shared" si="31"/>
        <v>6184778801</v>
      </c>
      <c r="CD8" s="8">
        <f t="shared" si="32"/>
        <v>5498363162</v>
      </c>
      <c r="CE8" s="8">
        <f t="shared" si="33"/>
        <v>233240658</v>
      </c>
      <c r="CF8" s="8">
        <f t="shared" si="34"/>
        <v>416244585</v>
      </c>
      <c r="CG8" s="8">
        <f t="shared" si="35"/>
        <v>36930396</v>
      </c>
      <c r="CH8" s="17">
        <v>395</v>
      </c>
      <c r="CI8" s="8">
        <v>2847730</v>
      </c>
      <c r="CJ8" s="8">
        <v>2562894</v>
      </c>
      <c r="CK8" s="8">
        <v>0</v>
      </c>
      <c r="CL8" s="8">
        <v>284836</v>
      </c>
      <c r="CM8" s="8">
        <v>0</v>
      </c>
      <c r="CN8" s="8">
        <v>0</v>
      </c>
      <c r="CO8" s="8">
        <v>0</v>
      </c>
      <c r="CP8" s="8">
        <v>0</v>
      </c>
      <c r="CQ8" s="8">
        <v>0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0</v>
      </c>
      <c r="CX8" s="8">
        <v>0</v>
      </c>
      <c r="CY8" s="8">
        <v>0</v>
      </c>
      <c r="CZ8" s="7">
        <f t="shared" si="36"/>
        <v>395</v>
      </c>
      <c r="DA8" s="8">
        <f t="shared" si="37"/>
        <v>2847730</v>
      </c>
      <c r="DB8" s="8">
        <f t="shared" si="38"/>
        <v>2562894</v>
      </c>
      <c r="DC8" s="8">
        <f t="shared" si="39"/>
        <v>0</v>
      </c>
      <c r="DD8" s="8">
        <f t="shared" si="40"/>
        <v>284836</v>
      </c>
      <c r="DE8" s="8">
        <f t="shared" si="41"/>
        <v>0</v>
      </c>
      <c r="DF8" s="8">
        <f t="shared" si="42"/>
        <v>156240</v>
      </c>
      <c r="DG8" s="8">
        <f t="shared" si="43"/>
        <v>6187626531</v>
      </c>
      <c r="DH8" s="8">
        <f t="shared" si="44"/>
        <v>5500926056</v>
      </c>
      <c r="DI8" s="8">
        <f t="shared" si="45"/>
        <v>233240658</v>
      </c>
      <c r="DJ8" s="8">
        <f t="shared" si="46"/>
        <v>416529421</v>
      </c>
      <c r="DK8" s="8">
        <f t="shared" si="47"/>
        <v>36930396</v>
      </c>
      <c r="DL8" s="8">
        <v>4224</v>
      </c>
      <c r="DM8" s="8">
        <v>1969</v>
      </c>
      <c r="DN8" s="8">
        <v>6193</v>
      </c>
      <c r="DO8" s="8">
        <v>794</v>
      </c>
      <c r="DP8" s="8">
        <v>254</v>
      </c>
      <c r="DR8" s="21">
        <f>INDEX(現金給付!F:F,MATCH($A8,現金給付!$C:$C,0),1)</f>
        <v>395</v>
      </c>
      <c r="DS8" s="21">
        <f>INDEX(現金給付!G:G,MATCH($A8,現金給付!$C:$C,0),1)</f>
        <v>2562894</v>
      </c>
      <c r="DT8" s="21">
        <f>INDEX(現金給付!J:J,MATCH($A8,現金給付!$C:$C,0),1)</f>
        <v>306</v>
      </c>
      <c r="DU8" s="21">
        <f>INDEX(現金給付!K:K,MATCH($A8,現金給付!$C:$C,0),1)</f>
        <v>4589523</v>
      </c>
      <c r="DV8" s="21">
        <f>INDEX(現金給付!N:N,MATCH($A8,現金給付!$C:$C,0),1)</f>
        <v>142</v>
      </c>
      <c r="DW8" s="21">
        <f>INDEX(現金給付!O:O,MATCH($A8,現金給付!$C:$C,0),1)</f>
        <v>2563461</v>
      </c>
      <c r="DX8" s="21">
        <f>INDEX(現金給付!V:V,MATCH($A8,現金給付!$C:$C,0),1)</f>
        <v>166</v>
      </c>
      <c r="DY8" s="21">
        <f>INDEX(現金給付!W:W,MATCH($A8,現金給付!$C:$C,0),1)</f>
        <v>5871127</v>
      </c>
      <c r="DZ8" s="21">
        <f>INDEX(現金給付!Z:Z,MATCH($A8,現金給付!$C:$C,0),1)</f>
        <v>4</v>
      </c>
      <c r="EA8" s="21">
        <f>INDEX(現金給付!AA:AA,MATCH($A8,現金給付!$C:$C,0),1)</f>
        <v>122652</v>
      </c>
      <c r="EB8" s="21">
        <f>INDEX(現金給付!AD:AD,MATCH($A8,現金給付!$C:$C,0),1)</f>
        <v>0</v>
      </c>
      <c r="EC8" s="21">
        <f>INDEX(現金給付!AE:AE,MATCH($A8,現金給付!$C:$C,0),1)</f>
        <v>0</v>
      </c>
      <c r="ED8" s="21">
        <f>INDEX(現金給付!AL:AL,MATCH($A8,現金給付!$C:$C,0),1)</f>
        <v>0</v>
      </c>
      <c r="EE8" s="21">
        <f>INDEX(現金給付!AM:AM,MATCH($A8,現金給付!$C:$C,0),1)</f>
        <v>0</v>
      </c>
      <c r="EF8" s="21">
        <f>INDEX(現金給付!AN:AN,MATCH($A8,現金給付!$C:$C,0),1)</f>
        <v>0</v>
      </c>
      <c r="EG8" s="21">
        <f>INDEX(現金給付!AO:AO,MATCH($A8,現金給付!$C:$C,0),1)</f>
        <v>0</v>
      </c>
      <c r="EH8" s="21">
        <f t="shared" si="48"/>
        <v>1013</v>
      </c>
      <c r="EI8" s="21">
        <f t="shared" si="49"/>
        <v>15709657</v>
      </c>
      <c r="EK8" s="8">
        <f t="shared" si="53"/>
        <v>156858</v>
      </c>
      <c r="EL8" s="8">
        <f t="shared" si="54"/>
        <v>6200488458</v>
      </c>
      <c r="EN8" s="75">
        <f>ROUND(EL8/INDEX(被保険者数!O:O,MATCH(A8,被保険者数!A:A,0),1),0)</f>
        <v>1024197</v>
      </c>
      <c r="EO8" s="1">
        <f t="shared" si="55"/>
        <v>6</v>
      </c>
      <c r="EP8" s="75">
        <f t="shared" si="50"/>
        <v>3533092930</v>
      </c>
      <c r="EQ8" s="75">
        <f t="shared" si="51"/>
        <v>1534112860</v>
      </c>
      <c r="ER8" s="75">
        <f t="shared" si="52"/>
        <v>1133282668</v>
      </c>
      <c r="ES8" s="75">
        <f>ROUND(EP8/INDEX(被保険者数!O:O,MATCH(A8,被保険者数!A:A,0),1),0)</f>
        <v>583596</v>
      </c>
      <c r="ET8" s="75">
        <f t="shared" si="56"/>
        <v>11</v>
      </c>
      <c r="EU8" s="75">
        <f>ROUND(EQ8/INDEX(被保険者数!O:O,MATCH(A8,被保険者数!A:A,0),1),0)</f>
        <v>253405</v>
      </c>
      <c r="EV8" s="1">
        <f t="shared" si="57"/>
        <v>8</v>
      </c>
    </row>
    <row r="9" spans="1:152" s="6" customFormat="1" ht="15.95" customHeight="1" x14ac:dyDescent="0.15">
      <c r="A9" s="2" t="s">
        <v>31</v>
      </c>
      <c r="B9" s="7">
        <v>6239</v>
      </c>
      <c r="C9" s="8">
        <v>3623766340</v>
      </c>
      <c r="D9" s="8">
        <v>3261397305</v>
      </c>
      <c r="E9" s="8">
        <v>205481542</v>
      </c>
      <c r="F9" s="8">
        <v>139659549</v>
      </c>
      <c r="G9" s="8">
        <v>17227944</v>
      </c>
      <c r="H9" s="8">
        <v>69538</v>
      </c>
      <c r="I9" s="8">
        <v>1167402670</v>
      </c>
      <c r="J9" s="8">
        <v>1050662418</v>
      </c>
      <c r="K9" s="8">
        <v>19190393</v>
      </c>
      <c r="L9" s="8">
        <v>87156297</v>
      </c>
      <c r="M9" s="8">
        <v>10393562</v>
      </c>
      <c r="N9" s="8">
        <f t="shared" si="0"/>
        <v>75777</v>
      </c>
      <c r="O9" s="8">
        <f t="shared" si="1"/>
        <v>4791169010</v>
      </c>
      <c r="P9" s="8">
        <f t="shared" si="2"/>
        <v>4312059723</v>
      </c>
      <c r="Q9" s="8">
        <f t="shared" si="3"/>
        <v>224671935</v>
      </c>
      <c r="R9" s="8">
        <f t="shared" si="4"/>
        <v>226815846</v>
      </c>
      <c r="S9" s="8">
        <f t="shared" si="5"/>
        <v>27621506</v>
      </c>
      <c r="T9" s="7">
        <v>4</v>
      </c>
      <c r="U9" s="8">
        <v>1047570</v>
      </c>
      <c r="V9" s="8">
        <v>942810</v>
      </c>
      <c r="W9" s="8">
        <v>0</v>
      </c>
      <c r="X9" s="8">
        <v>103260</v>
      </c>
      <c r="Y9" s="8">
        <v>1500</v>
      </c>
      <c r="Z9" s="8">
        <v>5874</v>
      </c>
      <c r="AA9" s="8">
        <v>87931090</v>
      </c>
      <c r="AB9" s="8">
        <v>79137981</v>
      </c>
      <c r="AC9" s="8">
        <v>137439</v>
      </c>
      <c r="AD9" s="8">
        <v>8649256</v>
      </c>
      <c r="AE9" s="8">
        <v>6414</v>
      </c>
      <c r="AF9" s="8">
        <f t="shared" si="6"/>
        <v>5878</v>
      </c>
      <c r="AG9" s="8">
        <f t="shared" si="7"/>
        <v>88978660</v>
      </c>
      <c r="AH9" s="8">
        <f t="shared" si="8"/>
        <v>80080791</v>
      </c>
      <c r="AI9" s="8">
        <f t="shared" si="9"/>
        <v>137439</v>
      </c>
      <c r="AJ9" s="8">
        <f t="shared" si="10"/>
        <v>8752516</v>
      </c>
      <c r="AK9" s="8">
        <f t="shared" si="11"/>
        <v>7914</v>
      </c>
      <c r="AL9" s="7">
        <f t="shared" si="12"/>
        <v>81655</v>
      </c>
      <c r="AM9" s="8">
        <f t="shared" si="13"/>
        <v>4880147670</v>
      </c>
      <c r="AN9" s="8">
        <f t="shared" si="14"/>
        <v>4392140514</v>
      </c>
      <c r="AO9" s="8">
        <f t="shared" si="15"/>
        <v>224809374</v>
      </c>
      <c r="AP9" s="8">
        <f t="shared" si="16"/>
        <v>235568362</v>
      </c>
      <c r="AQ9" s="8">
        <f t="shared" si="17"/>
        <v>27629420</v>
      </c>
      <c r="AR9" s="8">
        <v>50667</v>
      </c>
      <c r="AS9" s="8">
        <v>658095930</v>
      </c>
      <c r="AT9" s="8">
        <v>592286331</v>
      </c>
      <c r="AU9" s="8">
        <v>3334871</v>
      </c>
      <c r="AV9" s="8">
        <v>58945218</v>
      </c>
      <c r="AW9" s="8">
        <v>3529510</v>
      </c>
      <c r="AX9" s="8">
        <f t="shared" si="18"/>
        <v>132322</v>
      </c>
      <c r="AY9" s="8">
        <f t="shared" si="19"/>
        <v>5538243600</v>
      </c>
      <c r="AZ9" s="8">
        <f t="shared" si="20"/>
        <v>4984426845</v>
      </c>
      <c r="BA9" s="8">
        <f t="shared" si="21"/>
        <v>228144245</v>
      </c>
      <c r="BB9" s="8">
        <f t="shared" si="22"/>
        <v>294513580</v>
      </c>
      <c r="BC9" s="8">
        <f t="shared" si="23"/>
        <v>31158930</v>
      </c>
      <c r="BD9" s="7">
        <v>5813</v>
      </c>
      <c r="BE9" s="8">
        <v>219576189</v>
      </c>
      <c r="BF9" s="8">
        <v>143436059</v>
      </c>
      <c r="BG9" s="8">
        <v>0</v>
      </c>
      <c r="BH9" s="8">
        <v>75943220</v>
      </c>
      <c r="BI9" s="8">
        <v>196910</v>
      </c>
      <c r="BJ9" s="8">
        <v>4</v>
      </c>
      <c r="BK9" s="8">
        <v>31130</v>
      </c>
      <c r="BL9" s="8">
        <v>9510</v>
      </c>
      <c r="BM9" s="8">
        <v>0</v>
      </c>
      <c r="BN9" s="8">
        <v>21620</v>
      </c>
      <c r="BO9" s="8">
        <v>0</v>
      </c>
      <c r="BP9" s="8">
        <f t="shared" si="24"/>
        <v>5817</v>
      </c>
      <c r="BQ9" s="8">
        <f t="shared" si="25"/>
        <v>219607319</v>
      </c>
      <c r="BR9" s="8">
        <f t="shared" si="26"/>
        <v>143445569</v>
      </c>
      <c r="BS9" s="8">
        <f t="shared" si="27"/>
        <v>0</v>
      </c>
      <c r="BT9" s="8">
        <f t="shared" si="28"/>
        <v>75964840</v>
      </c>
      <c r="BU9" s="8">
        <f t="shared" si="29"/>
        <v>196910</v>
      </c>
      <c r="BV9" s="7">
        <v>257</v>
      </c>
      <c r="BW9" s="8">
        <v>20549450</v>
      </c>
      <c r="BX9" s="8">
        <v>18494505</v>
      </c>
      <c r="BY9" s="8">
        <v>420286</v>
      </c>
      <c r="BZ9" s="8">
        <v>1279059</v>
      </c>
      <c r="CA9" s="8">
        <v>355600</v>
      </c>
      <c r="CB9" s="8">
        <f t="shared" si="30"/>
        <v>132579</v>
      </c>
      <c r="CC9" s="8">
        <f t="shared" si="31"/>
        <v>5778400369</v>
      </c>
      <c r="CD9" s="8">
        <f t="shared" si="32"/>
        <v>5146366919</v>
      </c>
      <c r="CE9" s="8">
        <f t="shared" si="33"/>
        <v>228564531</v>
      </c>
      <c r="CF9" s="8">
        <f t="shared" si="34"/>
        <v>371757479</v>
      </c>
      <c r="CG9" s="8">
        <f t="shared" si="35"/>
        <v>31711440</v>
      </c>
      <c r="CH9" s="17">
        <v>805</v>
      </c>
      <c r="CI9" s="8">
        <v>5497145</v>
      </c>
      <c r="CJ9" s="8">
        <v>4947341</v>
      </c>
      <c r="CK9" s="8">
        <v>0</v>
      </c>
      <c r="CL9" s="8">
        <v>549804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7">
        <f t="shared" si="36"/>
        <v>805</v>
      </c>
      <c r="DA9" s="8">
        <f t="shared" si="37"/>
        <v>5497145</v>
      </c>
      <c r="DB9" s="8">
        <f t="shared" si="38"/>
        <v>4947341</v>
      </c>
      <c r="DC9" s="8">
        <f t="shared" si="39"/>
        <v>0</v>
      </c>
      <c r="DD9" s="8">
        <f t="shared" si="40"/>
        <v>549804</v>
      </c>
      <c r="DE9" s="8">
        <f t="shared" si="41"/>
        <v>0</v>
      </c>
      <c r="DF9" s="8">
        <f t="shared" si="42"/>
        <v>133384</v>
      </c>
      <c r="DG9" s="8">
        <f t="shared" si="43"/>
        <v>5783897514</v>
      </c>
      <c r="DH9" s="8">
        <f t="shared" si="44"/>
        <v>5151314260</v>
      </c>
      <c r="DI9" s="8">
        <f t="shared" si="45"/>
        <v>228564531</v>
      </c>
      <c r="DJ9" s="8">
        <f t="shared" si="46"/>
        <v>372307283</v>
      </c>
      <c r="DK9" s="8">
        <f t="shared" si="47"/>
        <v>31711440</v>
      </c>
      <c r="DL9" s="8">
        <v>4438</v>
      </c>
      <c r="DM9" s="8">
        <v>1479</v>
      </c>
      <c r="DN9" s="8">
        <v>5917</v>
      </c>
      <c r="DO9" s="8">
        <v>644</v>
      </c>
      <c r="DP9" s="8">
        <v>142</v>
      </c>
      <c r="DR9" s="21">
        <f>INDEX(現金給付!F:F,MATCH($A9,現金給付!$C:$C,0),1)</f>
        <v>805</v>
      </c>
      <c r="DS9" s="21">
        <f>INDEX(現金給付!G:G,MATCH($A9,現金給付!$C:$C,0),1)</f>
        <v>4947341</v>
      </c>
      <c r="DT9" s="21">
        <f>INDEX(現金給付!J:J,MATCH($A9,現金給付!$C:$C,0),1)</f>
        <v>73</v>
      </c>
      <c r="DU9" s="21">
        <f>INDEX(現金給付!K:K,MATCH($A9,現金給付!$C:$C,0),1)</f>
        <v>2157606</v>
      </c>
      <c r="DV9" s="21">
        <f>INDEX(現金給付!N:N,MATCH($A9,現金給付!$C:$C,0),1)</f>
        <v>147</v>
      </c>
      <c r="DW9" s="21">
        <f>INDEX(現金給付!O:O,MATCH($A9,現金給付!$C:$C,0),1)</f>
        <v>4083939</v>
      </c>
      <c r="DX9" s="21">
        <f>INDEX(現金給付!V:V,MATCH($A9,現金給付!$C:$C,0),1)</f>
        <v>140</v>
      </c>
      <c r="DY9" s="21">
        <f>INDEX(現金給付!W:W,MATCH($A9,現金給付!$C:$C,0),1)</f>
        <v>3906268</v>
      </c>
      <c r="DZ9" s="21">
        <f>INDEX(現金給付!Z:Z,MATCH($A9,現金給付!$C:$C,0),1)</f>
        <v>1</v>
      </c>
      <c r="EA9" s="21">
        <f>INDEX(現金給付!AA:AA,MATCH($A9,現金給付!$C:$C,0),1)</f>
        <v>4842</v>
      </c>
      <c r="EB9" s="21">
        <f>INDEX(現金給付!AD:AD,MATCH($A9,現金給付!$C:$C,0),1)</f>
        <v>0</v>
      </c>
      <c r="EC9" s="21">
        <f>INDEX(現金給付!AE:AE,MATCH($A9,現金給付!$C:$C,0),1)</f>
        <v>0</v>
      </c>
      <c r="ED9" s="21">
        <f>INDEX(現金給付!AL:AL,MATCH($A9,現金給付!$C:$C,0),1)</f>
        <v>0</v>
      </c>
      <c r="EE9" s="21">
        <f>INDEX(現金給付!AM:AM,MATCH($A9,現金給付!$C:$C,0),1)</f>
        <v>0</v>
      </c>
      <c r="EF9" s="21">
        <f>INDEX(現金給付!AN:AN,MATCH($A9,現金給付!$C:$C,0),1)</f>
        <v>0</v>
      </c>
      <c r="EG9" s="21">
        <f>INDEX(現金給付!AO:AO,MATCH($A9,現金給付!$C:$C,0),1)</f>
        <v>0</v>
      </c>
      <c r="EH9" s="21">
        <f t="shared" si="48"/>
        <v>1166</v>
      </c>
      <c r="EI9" s="21">
        <f t="shared" si="49"/>
        <v>15099996</v>
      </c>
      <c r="EK9" s="8">
        <f t="shared" si="53"/>
        <v>133745</v>
      </c>
      <c r="EL9" s="8">
        <f t="shared" si="54"/>
        <v>5793500365</v>
      </c>
      <c r="EN9" s="75">
        <f>ROUND(EL9/INDEX(被保険者数!O:O,MATCH(A9,被保険者数!A:A,0),1),0)</f>
        <v>1047649</v>
      </c>
      <c r="EO9" s="1">
        <f t="shared" si="55"/>
        <v>4</v>
      </c>
      <c r="EP9" s="75">
        <f t="shared" si="50"/>
        <v>3624813910</v>
      </c>
      <c r="EQ9" s="75">
        <f t="shared" si="51"/>
        <v>1255333760</v>
      </c>
      <c r="ER9" s="75">
        <f t="shared" si="52"/>
        <v>913352695</v>
      </c>
      <c r="ES9" s="75">
        <f>ROUND(EP9/INDEX(被保険者数!O:O,MATCH(A9,被保険者数!A:A,0),1),0)</f>
        <v>655482</v>
      </c>
      <c r="ET9" s="75">
        <f t="shared" si="56"/>
        <v>6</v>
      </c>
      <c r="EU9" s="75">
        <f>ROUND(EQ9/INDEX(被保険者数!O:O,MATCH(A9,被保険者数!A:A,0),1),0)</f>
        <v>227004</v>
      </c>
      <c r="EV9" s="1">
        <f t="shared" si="57"/>
        <v>18</v>
      </c>
    </row>
    <row r="10" spans="1:152" s="6" customFormat="1" ht="15.95" customHeight="1" x14ac:dyDescent="0.15">
      <c r="A10" s="2" t="s">
        <v>32</v>
      </c>
      <c r="B10" s="7">
        <v>10273</v>
      </c>
      <c r="C10" s="8">
        <v>6475763300</v>
      </c>
      <c r="D10" s="8">
        <v>5828189542</v>
      </c>
      <c r="E10" s="8">
        <v>354921038</v>
      </c>
      <c r="F10" s="8">
        <v>267162724</v>
      </c>
      <c r="G10" s="8">
        <v>25489996</v>
      </c>
      <c r="H10" s="8">
        <v>135661</v>
      </c>
      <c r="I10" s="8">
        <v>2561171830</v>
      </c>
      <c r="J10" s="8">
        <v>2305060826</v>
      </c>
      <c r="K10" s="8">
        <v>63754818</v>
      </c>
      <c r="L10" s="8">
        <v>167490979</v>
      </c>
      <c r="M10" s="8">
        <v>24865207</v>
      </c>
      <c r="N10" s="8">
        <f t="shared" si="0"/>
        <v>145934</v>
      </c>
      <c r="O10" s="8">
        <f t="shared" si="1"/>
        <v>9036935130</v>
      </c>
      <c r="P10" s="8">
        <f t="shared" si="2"/>
        <v>8133250368</v>
      </c>
      <c r="Q10" s="8">
        <f t="shared" si="3"/>
        <v>418675856</v>
      </c>
      <c r="R10" s="8">
        <f t="shared" si="4"/>
        <v>434653703</v>
      </c>
      <c r="S10" s="8">
        <f t="shared" si="5"/>
        <v>50355203</v>
      </c>
      <c r="T10" s="7">
        <v>23</v>
      </c>
      <c r="U10" s="8">
        <v>8232610</v>
      </c>
      <c r="V10" s="8">
        <v>7409338</v>
      </c>
      <c r="W10" s="8">
        <v>393742</v>
      </c>
      <c r="X10" s="8">
        <v>425930</v>
      </c>
      <c r="Y10" s="8">
        <v>3600</v>
      </c>
      <c r="Z10" s="8">
        <v>17787</v>
      </c>
      <c r="AA10" s="8">
        <v>262569910</v>
      </c>
      <c r="AB10" s="8">
        <v>236312919</v>
      </c>
      <c r="AC10" s="8">
        <v>280000</v>
      </c>
      <c r="AD10" s="8">
        <v>25944337</v>
      </c>
      <c r="AE10" s="8">
        <v>32654</v>
      </c>
      <c r="AF10" s="8">
        <f t="shared" si="6"/>
        <v>17810</v>
      </c>
      <c r="AG10" s="8">
        <f t="shared" si="7"/>
        <v>270802520</v>
      </c>
      <c r="AH10" s="8">
        <f t="shared" si="8"/>
        <v>243722257</v>
      </c>
      <c r="AI10" s="8">
        <f t="shared" si="9"/>
        <v>673742</v>
      </c>
      <c r="AJ10" s="8">
        <f t="shared" si="10"/>
        <v>26370267</v>
      </c>
      <c r="AK10" s="8">
        <f t="shared" si="11"/>
        <v>36254</v>
      </c>
      <c r="AL10" s="7">
        <f t="shared" si="12"/>
        <v>163744</v>
      </c>
      <c r="AM10" s="8">
        <f t="shared" si="13"/>
        <v>9307737650</v>
      </c>
      <c r="AN10" s="8">
        <f t="shared" si="14"/>
        <v>8376972625</v>
      </c>
      <c r="AO10" s="8">
        <f t="shared" si="15"/>
        <v>419349598</v>
      </c>
      <c r="AP10" s="8">
        <f t="shared" si="16"/>
        <v>461023970</v>
      </c>
      <c r="AQ10" s="8">
        <f t="shared" si="17"/>
        <v>50391457</v>
      </c>
      <c r="AR10" s="8">
        <v>106299</v>
      </c>
      <c r="AS10" s="8">
        <v>1389998870</v>
      </c>
      <c r="AT10" s="8">
        <v>1250998956</v>
      </c>
      <c r="AU10" s="8">
        <v>7835235</v>
      </c>
      <c r="AV10" s="8">
        <v>121220819</v>
      </c>
      <c r="AW10" s="8">
        <v>9943860</v>
      </c>
      <c r="AX10" s="8">
        <f t="shared" si="18"/>
        <v>270043</v>
      </c>
      <c r="AY10" s="8">
        <f t="shared" si="19"/>
        <v>10697736520</v>
      </c>
      <c r="AZ10" s="8">
        <f t="shared" si="20"/>
        <v>9627971581</v>
      </c>
      <c r="BA10" s="8">
        <f t="shared" si="21"/>
        <v>427184833</v>
      </c>
      <c r="BB10" s="8">
        <f t="shared" si="22"/>
        <v>582244789</v>
      </c>
      <c r="BC10" s="8">
        <f t="shared" si="23"/>
        <v>60335317</v>
      </c>
      <c r="BD10" s="7">
        <v>9926</v>
      </c>
      <c r="BE10" s="8">
        <v>364697360</v>
      </c>
      <c r="BF10" s="8">
        <v>202790440</v>
      </c>
      <c r="BG10" s="8">
        <v>0</v>
      </c>
      <c r="BH10" s="8">
        <v>159721740</v>
      </c>
      <c r="BI10" s="8">
        <v>2185180</v>
      </c>
      <c r="BJ10" s="8">
        <v>23</v>
      </c>
      <c r="BK10" s="8">
        <v>257375</v>
      </c>
      <c r="BL10" s="8">
        <v>153335</v>
      </c>
      <c r="BM10" s="8">
        <v>0</v>
      </c>
      <c r="BN10" s="8">
        <v>104040</v>
      </c>
      <c r="BO10" s="8">
        <v>0</v>
      </c>
      <c r="BP10" s="8">
        <f t="shared" si="24"/>
        <v>9949</v>
      </c>
      <c r="BQ10" s="8">
        <f t="shared" si="25"/>
        <v>364954735</v>
      </c>
      <c r="BR10" s="8">
        <f t="shared" si="26"/>
        <v>202943775</v>
      </c>
      <c r="BS10" s="8">
        <f t="shared" si="27"/>
        <v>0</v>
      </c>
      <c r="BT10" s="8">
        <f t="shared" si="28"/>
        <v>159825780</v>
      </c>
      <c r="BU10" s="8">
        <f t="shared" si="29"/>
        <v>2185180</v>
      </c>
      <c r="BV10" s="7">
        <v>591</v>
      </c>
      <c r="BW10" s="8">
        <v>61295490</v>
      </c>
      <c r="BX10" s="8">
        <v>55165941</v>
      </c>
      <c r="BY10" s="8">
        <v>1541684</v>
      </c>
      <c r="BZ10" s="8">
        <v>3395705</v>
      </c>
      <c r="CA10" s="8">
        <v>1192160</v>
      </c>
      <c r="CB10" s="8">
        <f t="shared" si="30"/>
        <v>270634</v>
      </c>
      <c r="CC10" s="8">
        <f t="shared" si="31"/>
        <v>11123986745</v>
      </c>
      <c r="CD10" s="8">
        <f t="shared" si="32"/>
        <v>9886081297</v>
      </c>
      <c r="CE10" s="8">
        <f t="shared" si="33"/>
        <v>428726517</v>
      </c>
      <c r="CF10" s="8">
        <f t="shared" si="34"/>
        <v>745466274</v>
      </c>
      <c r="CG10" s="8">
        <f t="shared" si="35"/>
        <v>63712657</v>
      </c>
      <c r="CH10" s="17">
        <v>1528</v>
      </c>
      <c r="CI10" s="8">
        <v>9597891</v>
      </c>
      <c r="CJ10" s="8">
        <v>8637892</v>
      </c>
      <c r="CK10" s="8">
        <v>0</v>
      </c>
      <c r="CL10" s="8">
        <v>959999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7">
        <f t="shared" si="36"/>
        <v>1528</v>
      </c>
      <c r="DA10" s="8">
        <f t="shared" si="37"/>
        <v>9597891</v>
      </c>
      <c r="DB10" s="8">
        <f t="shared" si="38"/>
        <v>8637892</v>
      </c>
      <c r="DC10" s="8">
        <f t="shared" si="39"/>
        <v>0</v>
      </c>
      <c r="DD10" s="8">
        <f t="shared" si="40"/>
        <v>959999</v>
      </c>
      <c r="DE10" s="8">
        <f t="shared" si="41"/>
        <v>0</v>
      </c>
      <c r="DF10" s="8">
        <f t="shared" si="42"/>
        <v>272162</v>
      </c>
      <c r="DG10" s="8">
        <f t="shared" si="43"/>
        <v>11133584636</v>
      </c>
      <c r="DH10" s="8">
        <f t="shared" si="44"/>
        <v>9894719189</v>
      </c>
      <c r="DI10" s="8">
        <f t="shared" si="45"/>
        <v>428726517</v>
      </c>
      <c r="DJ10" s="8">
        <f t="shared" si="46"/>
        <v>746426273</v>
      </c>
      <c r="DK10" s="8">
        <f t="shared" si="47"/>
        <v>63712657</v>
      </c>
      <c r="DL10" s="8">
        <v>7396</v>
      </c>
      <c r="DM10" s="8">
        <v>4038</v>
      </c>
      <c r="DN10" s="8">
        <v>11434</v>
      </c>
      <c r="DO10" s="8">
        <v>1941</v>
      </c>
      <c r="DP10" s="8">
        <v>473</v>
      </c>
      <c r="DR10" s="21">
        <f>INDEX(現金給付!F:F,MATCH($A10,現金給付!$C:$C,0),1)</f>
        <v>1524</v>
      </c>
      <c r="DS10" s="21">
        <f>INDEX(現金給付!G:G,MATCH($A10,現金給付!$C:$C,0),1)</f>
        <v>8583115</v>
      </c>
      <c r="DT10" s="21">
        <f>INDEX(現金給付!J:J,MATCH($A10,現金給付!$C:$C,0),1)</f>
        <v>232</v>
      </c>
      <c r="DU10" s="21">
        <f>INDEX(現金給付!K:K,MATCH($A10,現金給付!$C:$C,0),1)</f>
        <v>4835259</v>
      </c>
      <c r="DV10" s="21">
        <f>INDEX(現金給付!N:N,MATCH($A10,現金給付!$C:$C,0),1)</f>
        <v>542</v>
      </c>
      <c r="DW10" s="21">
        <f>INDEX(現金給付!O:O,MATCH($A10,現金給付!$C:$C,0),1)</f>
        <v>14499072</v>
      </c>
      <c r="DX10" s="21">
        <f>INDEX(現金給付!V:V,MATCH($A10,現金給付!$C:$C,0),1)</f>
        <v>387</v>
      </c>
      <c r="DY10" s="21">
        <f>INDEX(現金給付!W:W,MATCH($A10,現金給付!$C:$C,0),1)</f>
        <v>12105210</v>
      </c>
      <c r="DZ10" s="21">
        <f>INDEX(現金給付!Z:Z,MATCH($A10,現金給付!$C:$C,0),1)</f>
        <v>17</v>
      </c>
      <c r="EA10" s="21">
        <f>INDEX(現金給付!AA:AA,MATCH($A10,現金給付!$C:$C,0),1)</f>
        <v>214155</v>
      </c>
      <c r="EB10" s="21">
        <f>INDEX(現金給付!AD:AD,MATCH($A10,現金給付!$C:$C,0),1)</f>
        <v>0</v>
      </c>
      <c r="EC10" s="21">
        <f>INDEX(現金給付!AE:AE,MATCH($A10,現金給付!$C:$C,0),1)</f>
        <v>0</v>
      </c>
      <c r="ED10" s="21">
        <f>INDEX(現金給付!AL:AL,MATCH($A10,現金給付!$C:$C,0),1)</f>
        <v>8</v>
      </c>
      <c r="EE10" s="21">
        <f>INDEX(現金給付!AM:AM,MATCH($A10,現金給付!$C:$C,0),1)</f>
        <v>53510</v>
      </c>
      <c r="EF10" s="21">
        <f>INDEX(現金給付!AN:AN,MATCH($A10,現金給付!$C:$C,0),1)</f>
        <v>0</v>
      </c>
      <c r="EG10" s="21">
        <f>INDEX(現金給付!AO:AO,MATCH($A10,現金給付!$C:$C,0),1)</f>
        <v>0</v>
      </c>
      <c r="EH10" s="21">
        <f t="shared" si="48"/>
        <v>2710</v>
      </c>
      <c r="EI10" s="21">
        <f t="shared" si="49"/>
        <v>40290321</v>
      </c>
      <c r="EK10" s="8">
        <f t="shared" si="53"/>
        <v>273344</v>
      </c>
      <c r="EL10" s="8">
        <f t="shared" si="54"/>
        <v>11164277066</v>
      </c>
      <c r="EN10" s="75">
        <f>ROUND(EL10/INDEX(被保険者数!O:O,MATCH(A10,被保険者数!A:A,0),1),0)</f>
        <v>893285</v>
      </c>
      <c r="EO10" s="1">
        <f t="shared" si="55"/>
        <v>26</v>
      </c>
      <c r="EP10" s="75">
        <f t="shared" si="50"/>
        <v>6483995910</v>
      </c>
      <c r="EQ10" s="75">
        <f t="shared" si="51"/>
        <v>2823741740</v>
      </c>
      <c r="ER10" s="75">
        <f t="shared" si="52"/>
        <v>1856539416</v>
      </c>
      <c r="ES10" s="75">
        <f>ROUND(EP10/INDEX(被保険者数!O:O,MATCH(A10,被保険者数!A:A,0),1),0)</f>
        <v>518803</v>
      </c>
      <c r="ET10" s="75">
        <f t="shared" si="56"/>
        <v>23</v>
      </c>
      <c r="EU10" s="75">
        <f>ROUND(EQ10/INDEX(被保険者数!O:O,MATCH(A10,被保険者数!A:A,0),1),0)</f>
        <v>225935</v>
      </c>
      <c r="EV10" s="1">
        <f t="shared" si="57"/>
        <v>19</v>
      </c>
    </row>
    <row r="11" spans="1:152" s="6" customFormat="1" ht="15.95" customHeight="1" x14ac:dyDescent="0.15">
      <c r="A11" s="2" t="s">
        <v>33</v>
      </c>
      <c r="B11" s="7">
        <v>4546</v>
      </c>
      <c r="C11" s="8">
        <v>2842984130</v>
      </c>
      <c r="D11" s="8">
        <v>2558686051</v>
      </c>
      <c r="E11" s="8">
        <v>160568210</v>
      </c>
      <c r="F11" s="8">
        <v>113582761</v>
      </c>
      <c r="G11" s="8">
        <v>10147108</v>
      </c>
      <c r="H11" s="8">
        <v>70955</v>
      </c>
      <c r="I11" s="8">
        <v>1276749360</v>
      </c>
      <c r="J11" s="8">
        <v>1149163333</v>
      </c>
      <c r="K11" s="8">
        <v>29501505</v>
      </c>
      <c r="L11" s="8">
        <v>89716155</v>
      </c>
      <c r="M11" s="8">
        <v>8368367</v>
      </c>
      <c r="N11" s="8">
        <f t="shared" si="0"/>
        <v>75501</v>
      </c>
      <c r="O11" s="8">
        <f t="shared" si="1"/>
        <v>4119733490</v>
      </c>
      <c r="P11" s="8">
        <f t="shared" si="2"/>
        <v>3707849384</v>
      </c>
      <c r="Q11" s="8">
        <f t="shared" si="3"/>
        <v>190069715</v>
      </c>
      <c r="R11" s="8">
        <f t="shared" si="4"/>
        <v>203298916</v>
      </c>
      <c r="S11" s="8">
        <f t="shared" si="5"/>
        <v>18515475</v>
      </c>
      <c r="T11" s="7">
        <v>1</v>
      </c>
      <c r="U11" s="8">
        <v>119500</v>
      </c>
      <c r="V11" s="8">
        <v>107550</v>
      </c>
      <c r="W11" s="8">
        <v>0</v>
      </c>
      <c r="X11" s="8">
        <v>10450</v>
      </c>
      <c r="Y11" s="8">
        <v>1500</v>
      </c>
      <c r="Z11" s="8">
        <v>7071</v>
      </c>
      <c r="AA11" s="8">
        <v>105613220</v>
      </c>
      <c r="AB11" s="8">
        <v>95051898</v>
      </c>
      <c r="AC11" s="8">
        <v>96869</v>
      </c>
      <c r="AD11" s="8">
        <v>10434590</v>
      </c>
      <c r="AE11" s="8">
        <v>29863</v>
      </c>
      <c r="AF11" s="8">
        <f t="shared" si="6"/>
        <v>7072</v>
      </c>
      <c r="AG11" s="8">
        <f t="shared" si="7"/>
        <v>105732720</v>
      </c>
      <c r="AH11" s="8">
        <f t="shared" si="8"/>
        <v>95159448</v>
      </c>
      <c r="AI11" s="8">
        <f t="shared" si="9"/>
        <v>96869</v>
      </c>
      <c r="AJ11" s="8">
        <f t="shared" si="10"/>
        <v>10445040</v>
      </c>
      <c r="AK11" s="8">
        <f t="shared" si="11"/>
        <v>31363</v>
      </c>
      <c r="AL11" s="7">
        <f t="shared" si="12"/>
        <v>82573</v>
      </c>
      <c r="AM11" s="8">
        <f t="shared" si="13"/>
        <v>4225466210</v>
      </c>
      <c r="AN11" s="8">
        <f t="shared" si="14"/>
        <v>3803008832</v>
      </c>
      <c r="AO11" s="8">
        <f t="shared" si="15"/>
        <v>190166584</v>
      </c>
      <c r="AP11" s="8">
        <f t="shared" si="16"/>
        <v>213743956</v>
      </c>
      <c r="AQ11" s="8">
        <f t="shared" si="17"/>
        <v>18546838</v>
      </c>
      <c r="AR11" s="8">
        <v>51647</v>
      </c>
      <c r="AS11" s="8">
        <v>699365340</v>
      </c>
      <c r="AT11" s="8">
        <v>629510849</v>
      </c>
      <c r="AU11" s="8">
        <v>7418391</v>
      </c>
      <c r="AV11" s="8">
        <v>58911119</v>
      </c>
      <c r="AW11" s="8">
        <v>3524981</v>
      </c>
      <c r="AX11" s="8">
        <f t="shared" si="18"/>
        <v>134220</v>
      </c>
      <c r="AY11" s="8">
        <f t="shared" si="19"/>
        <v>4924831550</v>
      </c>
      <c r="AZ11" s="8">
        <f t="shared" si="20"/>
        <v>4432519681</v>
      </c>
      <c r="BA11" s="8">
        <f t="shared" si="21"/>
        <v>197584975</v>
      </c>
      <c r="BB11" s="8">
        <f t="shared" si="22"/>
        <v>272655075</v>
      </c>
      <c r="BC11" s="8">
        <f t="shared" si="23"/>
        <v>22071819</v>
      </c>
      <c r="BD11" s="7">
        <v>4203</v>
      </c>
      <c r="BE11" s="8">
        <v>137226582</v>
      </c>
      <c r="BF11" s="8">
        <v>79555722</v>
      </c>
      <c r="BG11" s="8">
        <v>0</v>
      </c>
      <c r="BH11" s="8">
        <v>57281190</v>
      </c>
      <c r="BI11" s="8">
        <v>389670</v>
      </c>
      <c r="BJ11" s="8">
        <v>1</v>
      </c>
      <c r="BK11" s="8">
        <v>1280</v>
      </c>
      <c r="BL11" s="8">
        <v>360</v>
      </c>
      <c r="BM11" s="8">
        <v>0</v>
      </c>
      <c r="BN11" s="8">
        <v>920</v>
      </c>
      <c r="BO11" s="8">
        <v>0</v>
      </c>
      <c r="BP11" s="8">
        <f t="shared" si="24"/>
        <v>4204</v>
      </c>
      <c r="BQ11" s="8">
        <f t="shared" si="25"/>
        <v>137227862</v>
      </c>
      <c r="BR11" s="8">
        <f t="shared" si="26"/>
        <v>79556082</v>
      </c>
      <c r="BS11" s="8">
        <f t="shared" si="27"/>
        <v>0</v>
      </c>
      <c r="BT11" s="8">
        <f t="shared" si="28"/>
        <v>57282110</v>
      </c>
      <c r="BU11" s="8">
        <f t="shared" si="29"/>
        <v>389670</v>
      </c>
      <c r="BV11" s="7">
        <v>313</v>
      </c>
      <c r="BW11" s="8">
        <v>35185480</v>
      </c>
      <c r="BX11" s="8">
        <v>31666932</v>
      </c>
      <c r="BY11" s="8">
        <v>973900</v>
      </c>
      <c r="BZ11" s="8">
        <v>1423019</v>
      </c>
      <c r="CA11" s="8">
        <v>1121629</v>
      </c>
      <c r="CB11" s="8">
        <f t="shared" si="30"/>
        <v>134533</v>
      </c>
      <c r="CC11" s="8">
        <f t="shared" si="31"/>
        <v>5097244892</v>
      </c>
      <c r="CD11" s="8">
        <f t="shared" si="32"/>
        <v>4543742695</v>
      </c>
      <c r="CE11" s="8">
        <f t="shared" si="33"/>
        <v>198558875</v>
      </c>
      <c r="CF11" s="8">
        <f t="shared" si="34"/>
        <v>331360204</v>
      </c>
      <c r="CG11" s="8">
        <f t="shared" si="35"/>
        <v>23583118</v>
      </c>
      <c r="CH11" s="17">
        <v>760</v>
      </c>
      <c r="CI11" s="8">
        <v>4566762</v>
      </c>
      <c r="CJ11" s="8">
        <v>4110003</v>
      </c>
      <c r="CK11" s="8">
        <v>0</v>
      </c>
      <c r="CL11" s="8">
        <v>456759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7">
        <f t="shared" si="36"/>
        <v>760</v>
      </c>
      <c r="DA11" s="8">
        <f t="shared" si="37"/>
        <v>4566762</v>
      </c>
      <c r="DB11" s="8">
        <f t="shared" si="38"/>
        <v>4110003</v>
      </c>
      <c r="DC11" s="8">
        <f t="shared" si="39"/>
        <v>0</v>
      </c>
      <c r="DD11" s="8">
        <f t="shared" si="40"/>
        <v>456759</v>
      </c>
      <c r="DE11" s="8">
        <f t="shared" si="41"/>
        <v>0</v>
      </c>
      <c r="DF11" s="8">
        <f t="shared" si="42"/>
        <v>135293</v>
      </c>
      <c r="DG11" s="8">
        <f t="shared" si="43"/>
        <v>5101811654</v>
      </c>
      <c r="DH11" s="8">
        <f t="shared" si="44"/>
        <v>4547852698</v>
      </c>
      <c r="DI11" s="8">
        <f t="shared" si="45"/>
        <v>198558875</v>
      </c>
      <c r="DJ11" s="8">
        <f t="shared" si="46"/>
        <v>331816963</v>
      </c>
      <c r="DK11" s="8">
        <f t="shared" si="47"/>
        <v>23583118</v>
      </c>
      <c r="DL11" s="8">
        <v>3145</v>
      </c>
      <c r="DM11" s="8">
        <v>1772</v>
      </c>
      <c r="DN11" s="8">
        <v>4917</v>
      </c>
      <c r="DO11" s="8">
        <v>823</v>
      </c>
      <c r="DP11" s="8">
        <v>226</v>
      </c>
      <c r="DR11" s="21">
        <f>INDEX(現金給付!F:F,MATCH($A11,現金給付!$C:$C,0),1)</f>
        <v>760</v>
      </c>
      <c r="DS11" s="21">
        <f>INDEX(現金給付!G:G,MATCH($A11,現金給付!$C:$C,0),1)</f>
        <v>4110003</v>
      </c>
      <c r="DT11" s="21">
        <f>INDEX(現金給付!J:J,MATCH($A11,現金給付!$C:$C,0),1)</f>
        <v>180</v>
      </c>
      <c r="DU11" s="21">
        <f>INDEX(現金給付!K:K,MATCH($A11,現金給付!$C:$C,0),1)</f>
        <v>3671379</v>
      </c>
      <c r="DV11" s="21">
        <f>INDEX(現金給付!N:N,MATCH($A11,現金給付!$C:$C,0),1)</f>
        <v>301</v>
      </c>
      <c r="DW11" s="21">
        <f>INDEX(現金給付!O:O,MATCH($A11,現金給付!$C:$C,0),1)</f>
        <v>8724294</v>
      </c>
      <c r="DX11" s="21">
        <f>INDEX(現金給付!V:V,MATCH($A11,現金給付!$C:$C,0),1)</f>
        <v>131</v>
      </c>
      <c r="DY11" s="21">
        <f>INDEX(現金給付!W:W,MATCH($A11,現金給付!$C:$C,0),1)</f>
        <v>3747029</v>
      </c>
      <c r="DZ11" s="21">
        <f>INDEX(現金給付!Z:Z,MATCH($A11,現金給付!$C:$C,0),1)</f>
        <v>8</v>
      </c>
      <c r="EA11" s="21">
        <f>INDEX(現金給付!AA:AA,MATCH($A11,現金給付!$C:$C,0),1)</f>
        <v>118143</v>
      </c>
      <c r="EB11" s="21">
        <f>INDEX(現金給付!AD:AD,MATCH($A11,現金給付!$C:$C,0),1)</f>
        <v>7</v>
      </c>
      <c r="EC11" s="21">
        <f>INDEX(現金給付!AE:AE,MATCH($A11,現金給付!$C:$C,0),1)</f>
        <v>92277</v>
      </c>
      <c r="ED11" s="21">
        <f>INDEX(現金給付!AL:AL,MATCH($A11,現金給付!$C:$C,0),1)</f>
        <v>0</v>
      </c>
      <c r="EE11" s="21">
        <f>INDEX(現金給付!AM:AM,MATCH($A11,現金給付!$C:$C,0),1)</f>
        <v>0</v>
      </c>
      <c r="EF11" s="21">
        <f>INDEX(現金給付!AN:AN,MATCH($A11,現金給付!$C:$C,0),1)</f>
        <v>0</v>
      </c>
      <c r="EG11" s="21">
        <f>INDEX(現金給付!AO:AO,MATCH($A11,現金給付!$C:$C,0),1)</f>
        <v>0</v>
      </c>
      <c r="EH11" s="21">
        <f t="shared" si="48"/>
        <v>1387</v>
      </c>
      <c r="EI11" s="21">
        <f t="shared" si="49"/>
        <v>20463125</v>
      </c>
      <c r="EK11" s="8">
        <f t="shared" si="53"/>
        <v>135920</v>
      </c>
      <c r="EL11" s="8">
        <f t="shared" si="54"/>
        <v>5117708017</v>
      </c>
      <c r="EN11" s="75">
        <f>ROUND(EL11/INDEX(被保険者数!O:O,MATCH(A11,被保険者数!A:A,0),1),0)</f>
        <v>963968</v>
      </c>
      <c r="EO11" s="1">
        <f t="shared" si="55"/>
        <v>13</v>
      </c>
      <c r="EP11" s="75">
        <f t="shared" si="50"/>
        <v>2843103630</v>
      </c>
      <c r="EQ11" s="75">
        <f t="shared" si="51"/>
        <v>1382362580</v>
      </c>
      <c r="ER11" s="75">
        <f t="shared" si="52"/>
        <v>892241807</v>
      </c>
      <c r="ES11" s="75">
        <f>ROUND(EP11/INDEX(被保険者数!O:O,MATCH(A11,被保険者数!A:A,0),1),0)</f>
        <v>535525</v>
      </c>
      <c r="ET11" s="75">
        <f t="shared" si="56"/>
        <v>18</v>
      </c>
      <c r="EU11" s="75">
        <f>ROUND(EQ11/INDEX(被保険者数!O:O,MATCH(A11,被保険者数!A:A,0),1),0)</f>
        <v>260381</v>
      </c>
      <c r="EV11" s="1">
        <f t="shared" si="57"/>
        <v>2</v>
      </c>
    </row>
    <row r="12" spans="1:152" s="6" customFormat="1" ht="15.95" customHeight="1" x14ac:dyDescent="0.15">
      <c r="A12" s="2" t="s">
        <v>34</v>
      </c>
      <c r="B12" s="7">
        <v>9945</v>
      </c>
      <c r="C12" s="8">
        <v>6158789250</v>
      </c>
      <c r="D12" s="8">
        <v>5542928350</v>
      </c>
      <c r="E12" s="8">
        <v>330739651</v>
      </c>
      <c r="F12" s="8">
        <v>250075976</v>
      </c>
      <c r="G12" s="8">
        <v>34916293</v>
      </c>
      <c r="H12" s="8">
        <v>134369</v>
      </c>
      <c r="I12" s="8">
        <v>2466954280</v>
      </c>
      <c r="J12" s="8">
        <v>2220259030</v>
      </c>
      <c r="K12" s="8">
        <v>54959295</v>
      </c>
      <c r="L12" s="8">
        <v>169208059</v>
      </c>
      <c r="M12" s="8">
        <v>22527896</v>
      </c>
      <c r="N12" s="8">
        <f t="shared" si="0"/>
        <v>144314</v>
      </c>
      <c r="O12" s="8">
        <f t="shared" si="1"/>
        <v>8625743530</v>
      </c>
      <c r="P12" s="8">
        <f t="shared" si="2"/>
        <v>7763187380</v>
      </c>
      <c r="Q12" s="8">
        <f t="shared" si="3"/>
        <v>385698946</v>
      </c>
      <c r="R12" s="8">
        <f t="shared" si="4"/>
        <v>419284035</v>
      </c>
      <c r="S12" s="8">
        <f t="shared" si="5"/>
        <v>57444189</v>
      </c>
      <c r="T12" s="7">
        <v>15</v>
      </c>
      <c r="U12" s="8">
        <v>3175830</v>
      </c>
      <c r="V12" s="8">
        <v>2858245</v>
      </c>
      <c r="W12" s="8">
        <v>36911</v>
      </c>
      <c r="X12" s="8">
        <v>278434</v>
      </c>
      <c r="Y12" s="8">
        <v>2240</v>
      </c>
      <c r="Z12" s="8">
        <v>16197</v>
      </c>
      <c r="AA12" s="8">
        <v>236546310</v>
      </c>
      <c r="AB12" s="8">
        <v>212891679</v>
      </c>
      <c r="AC12" s="8">
        <v>202090</v>
      </c>
      <c r="AD12" s="8">
        <v>23443588</v>
      </c>
      <c r="AE12" s="8">
        <v>8953</v>
      </c>
      <c r="AF12" s="8">
        <f t="shared" si="6"/>
        <v>16212</v>
      </c>
      <c r="AG12" s="8">
        <f t="shared" si="7"/>
        <v>239722140</v>
      </c>
      <c r="AH12" s="8">
        <f t="shared" si="8"/>
        <v>215749924</v>
      </c>
      <c r="AI12" s="8">
        <f t="shared" si="9"/>
        <v>239001</v>
      </c>
      <c r="AJ12" s="8">
        <f t="shared" si="10"/>
        <v>23722022</v>
      </c>
      <c r="AK12" s="8">
        <f t="shared" si="11"/>
        <v>11193</v>
      </c>
      <c r="AL12" s="7">
        <f t="shared" si="12"/>
        <v>160526</v>
      </c>
      <c r="AM12" s="8">
        <f t="shared" si="13"/>
        <v>8865465670</v>
      </c>
      <c r="AN12" s="8">
        <f t="shared" si="14"/>
        <v>7978937304</v>
      </c>
      <c r="AO12" s="8">
        <f t="shared" si="15"/>
        <v>385937947</v>
      </c>
      <c r="AP12" s="8">
        <f t="shared" si="16"/>
        <v>443006057</v>
      </c>
      <c r="AQ12" s="8">
        <f t="shared" si="17"/>
        <v>57455382</v>
      </c>
      <c r="AR12" s="8">
        <v>100097</v>
      </c>
      <c r="AS12" s="8">
        <v>1476345070</v>
      </c>
      <c r="AT12" s="8">
        <v>1328710576</v>
      </c>
      <c r="AU12" s="8">
        <v>14327516</v>
      </c>
      <c r="AV12" s="8">
        <v>126654458</v>
      </c>
      <c r="AW12" s="8">
        <v>6652520</v>
      </c>
      <c r="AX12" s="8">
        <f t="shared" si="18"/>
        <v>260623</v>
      </c>
      <c r="AY12" s="8">
        <f t="shared" si="19"/>
        <v>10341810740</v>
      </c>
      <c r="AZ12" s="8">
        <f t="shared" si="20"/>
        <v>9307647880</v>
      </c>
      <c r="BA12" s="8">
        <f t="shared" si="21"/>
        <v>400265463</v>
      </c>
      <c r="BB12" s="8">
        <f t="shared" si="22"/>
        <v>569660515</v>
      </c>
      <c r="BC12" s="8">
        <f t="shared" si="23"/>
        <v>64107902</v>
      </c>
      <c r="BD12" s="7">
        <v>9546</v>
      </c>
      <c r="BE12" s="8">
        <v>332334425</v>
      </c>
      <c r="BF12" s="8">
        <v>187514585</v>
      </c>
      <c r="BG12" s="8">
        <v>0</v>
      </c>
      <c r="BH12" s="8">
        <v>142476160</v>
      </c>
      <c r="BI12" s="8">
        <v>2324450</v>
      </c>
      <c r="BJ12" s="8">
        <v>15</v>
      </c>
      <c r="BK12" s="8">
        <v>61122</v>
      </c>
      <c r="BL12" s="8">
        <v>35822</v>
      </c>
      <c r="BM12" s="8">
        <v>0</v>
      </c>
      <c r="BN12" s="8">
        <v>25300</v>
      </c>
      <c r="BO12" s="8">
        <v>0</v>
      </c>
      <c r="BP12" s="8">
        <f t="shared" si="24"/>
        <v>9561</v>
      </c>
      <c r="BQ12" s="8">
        <f t="shared" si="25"/>
        <v>332395547</v>
      </c>
      <c r="BR12" s="8">
        <f t="shared" si="26"/>
        <v>187550407</v>
      </c>
      <c r="BS12" s="8">
        <f t="shared" si="27"/>
        <v>0</v>
      </c>
      <c r="BT12" s="8">
        <f t="shared" si="28"/>
        <v>142501460</v>
      </c>
      <c r="BU12" s="8">
        <f t="shared" si="29"/>
        <v>2324450</v>
      </c>
      <c r="BV12" s="7">
        <v>553</v>
      </c>
      <c r="BW12" s="8">
        <v>55090190</v>
      </c>
      <c r="BX12" s="8">
        <v>49581171</v>
      </c>
      <c r="BY12" s="8">
        <v>890075</v>
      </c>
      <c r="BZ12" s="8">
        <v>3385057</v>
      </c>
      <c r="CA12" s="8">
        <v>1233887</v>
      </c>
      <c r="CB12" s="8">
        <f t="shared" si="30"/>
        <v>261176</v>
      </c>
      <c r="CC12" s="8">
        <f t="shared" si="31"/>
        <v>10729296477</v>
      </c>
      <c r="CD12" s="8">
        <f t="shared" si="32"/>
        <v>9544779458</v>
      </c>
      <c r="CE12" s="8">
        <f t="shared" si="33"/>
        <v>401155538</v>
      </c>
      <c r="CF12" s="8">
        <f t="shared" si="34"/>
        <v>715547032</v>
      </c>
      <c r="CG12" s="8">
        <f t="shared" si="35"/>
        <v>67666239</v>
      </c>
      <c r="CH12" s="17">
        <v>2345</v>
      </c>
      <c r="CI12" s="8">
        <v>17773338</v>
      </c>
      <c r="CJ12" s="8">
        <v>15995657</v>
      </c>
      <c r="CK12" s="8">
        <v>0</v>
      </c>
      <c r="CL12" s="8">
        <v>1777681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7">
        <f t="shared" si="36"/>
        <v>2345</v>
      </c>
      <c r="DA12" s="8">
        <f t="shared" si="37"/>
        <v>17773338</v>
      </c>
      <c r="DB12" s="8">
        <f t="shared" si="38"/>
        <v>15995657</v>
      </c>
      <c r="DC12" s="8">
        <f t="shared" si="39"/>
        <v>0</v>
      </c>
      <c r="DD12" s="8">
        <f t="shared" si="40"/>
        <v>1777681</v>
      </c>
      <c r="DE12" s="8">
        <f t="shared" si="41"/>
        <v>0</v>
      </c>
      <c r="DF12" s="8">
        <f t="shared" si="42"/>
        <v>263521</v>
      </c>
      <c r="DG12" s="8">
        <f t="shared" si="43"/>
        <v>10747069815</v>
      </c>
      <c r="DH12" s="8">
        <f t="shared" si="44"/>
        <v>9560775115</v>
      </c>
      <c r="DI12" s="8">
        <f t="shared" si="45"/>
        <v>401155538</v>
      </c>
      <c r="DJ12" s="8">
        <f t="shared" si="46"/>
        <v>717324713</v>
      </c>
      <c r="DK12" s="8">
        <f t="shared" si="47"/>
        <v>67666239</v>
      </c>
      <c r="DL12" s="8">
        <v>6840</v>
      </c>
      <c r="DM12" s="8">
        <v>3784</v>
      </c>
      <c r="DN12" s="8">
        <v>10624</v>
      </c>
      <c r="DO12" s="8">
        <v>1728</v>
      </c>
      <c r="DP12" s="8">
        <v>233</v>
      </c>
      <c r="DR12" s="21">
        <f>INDEX(現金給付!F:F,MATCH($A12,現金給付!$C:$C,0),1)</f>
        <v>2345</v>
      </c>
      <c r="DS12" s="21">
        <f>INDEX(現金給付!G:G,MATCH($A12,現金給付!$C:$C,0),1)</f>
        <v>15995657</v>
      </c>
      <c r="DT12" s="21">
        <f>INDEX(現金給付!J:J,MATCH($A12,現金給付!$C:$C,0),1)</f>
        <v>125</v>
      </c>
      <c r="DU12" s="21">
        <f>INDEX(現金給付!K:K,MATCH($A12,現金給付!$C:$C,0),1)</f>
        <v>3239649</v>
      </c>
      <c r="DV12" s="21">
        <f>INDEX(現金給付!N:N,MATCH($A12,現金給付!$C:$C,0),1)</f>
        <v>382</v>
      </c>
      <c r="DW12" s="21">
        <f>INDEX(現金給付!O:O,MATCH($A12,現金給付!$C:$C,0),1)</f>
        <v>10389267</v>
      </c>
      <c r="DX12" s="21">
        <f>INDEX(現金給付!V:V,MATCH($A12,現金給付!$C:$C,0),1)</f>
        <v>307</v>
      </c>
      <c r="DY12" s="21">
        <f>INDEX(現金給付!W:W,MATCH($A12,現金給付!$C:$C,0),1)</f>
        <v>10672048</v>
      </c>
      <c r="DZ12" s="21">
        <f>INDEX(現金給付!Z:Z,MATCH($A12,現金給付!$C:$C,0),1)</f>
        <v>7</v>
      </c>
      <c r="EA12" s="21">
        <f>INDEX(現金給付!AA:AA,MATCH($A12,現金給付!$C:$C,0),1)</f>
        <v>94572</v>
      </c>
      <c r="EB12" s="21">
        <f>INDEX(現金給付!AD:AD,MATCH($A12,現金給付!$C:$C,0),1)</f>
        <v>0</v>
      </c>
      <c r="EC12" s="21">
        <f>INDEX(現金給付!AE:AE,MATCH($A12,現金給付!$C:$C,0),1)</f>
        <v>0</v>
      </c>
      <c r="ED12" s="21">
        <f>INDEX(現金給付!AL:AL,MATCH($A12,現金給付!$C:$C,0),1)</f>
        <v>0</v>
      </c>
      <c r="EE12" s="21">
        <f>INDEX(現金給付!AM:AM,MATCH($A12,現金給付!$C:$C,0),1)</f>
        <v>0</v>
      </c>
      <c r="EF12" s="21">
        <f>INDEX(現金給付!AN:AN,MATCH($A12,現金給付!$C:$C,0),1)</f>
        <v>0</v>
      </c>
      <c r="EG12" s="21">
        <f>INDEX(現金給付!AO:AO,MATCH($A12,現金給付!$C:$C,0),1)</f>
        <v>0</v>
      </c>
      <c r="EH12" s="21">
        <f t="shared" si="48"/>
        <v>3166</v>
      </c>
      <c r="EI12" s="21">
        <f t="shared" si="49"/>
        <v>40391193</v>
      </c>
      <c r="EK12" s="8">
        <f t="shared" si="53"/>
        <v>264342</v>
      </c>
      <c r="EL12" s="8">
        <f t="shared" si="54"/>
        <v>10769687670</v>
      </c>
      <c r="EN12" s="75">
        <f>ROUND(EL12/INDEX(被保険者数!O:O,MATCH(A12,被保険者数!A:A,0),1),0)</f>
        <v>892121</v>
      </c>
      <c r="EO12" s="1">
        <f t="shared" si="55"/>
        <v>27</v>
      </c>
      <c r="EP12" s="75">
        <f t="shared" si="50"/>
        <v>6161965080</v>
      </c>
      <c r="EQ12" s="75">
        <f t="shared" si="51"/>
        <v>2703500590</v>
      </c>
      <c r="ER12" s="75">
        <f t="shared" si="52"/>
        <v>1904222000</v>
      </c>
      <c r="ES12" s="75">
        <f>ROUND(EP12/INDEX(被保険者数!O:O,MATCH(A12,被保険者数!A:A,0),1),0)</f>
        <v>510434</v>
      </c>
      <c r="ET12" s="75">
        <f t="shared" si="56"/>
        <v>25</v>
      </c>
      <c r="EU12" s="75">
        <f>ROUND(EQ12/INDEX(被保険者数!O:O,MATCH(A12,被保険者数!A:A,0),1),0)</f>
        <v>223948</v>
      </c>
      <c r="EV12" s="1">
        <f t="shared" si="57"/>
        <v>22</v>
      </c>
    </row>
    <row r="13" spans="1:152" s="6" customFormat="1" ht="15.95" customHeight="1" x14ac:dyDescent="0.15">
      <c r="A13" s="2" t="s">
        <v>35</v>
      </c>
      <c r="B13" s="7">
        <v>4886</v>
      </c>
      <c r="C13" s="8">
        <v>2501948270</v>
      </c>
      <c r="D13" s="8">
        <v>2251753886</v>
      </c>
      <c r="E13" s="8">
        <v>140253503</v>
      </c>
      <c r="F13" s="8">
        <v>102246553</v>
      </c>
      <c r="G13" s="8">
        <v>7694328</v>
      </c>
      <c r="H13" s="8">
        <v>87361</v>
      </c>
      <c r="I13" s="8">
        <v>1575455430</v>
      </c>
      <c r="J13" s="8">
        <v>1417909984</v>
      </c>
      <c r="K13" s="8">
        <v>21866739</v>
      </c>
      <c r="L13" s="8">
        <v>128712460</v>
      </c>
      <c r="M13" s="8">
        <v>6966247</v>
      </c>
      <c r="N13" s="8">
        <f t="shared" si="0"/>
        <v>92247</v>
      </c>
      <c r="O13" s="8">
        <f t="shared" si="1"/>
        <v>4077403700</v>
      </c>
      <c r="P13" s="8">
        <f t="shared" si="2"/>
        <v>3669663870</v>
      </c>
      <c r="Q13" s="8">
        <f t="shared" si="3"/>
        <v>162120242</v>
      </c>
      <c r="R13" s="8">
        <f t="shared" si="4"/>
        <v>230959013</v>
      </c>
      <c r="S13" s="8">
        <f t="shared" si="5"/>
        <v>14660575</v>
      </c>
      <c r="T13" s="7">
        <v>4</v>
      </c>
      <c r="U13" s="8">
        <v>333540</v>
      </c>
      <c r="V13" s="8">
        <v>300190</v>
      </c>
      <c r="W13" s="8">
        <v>-1450</v>
      </c>
      <c r="X13" s="8">
        <v>34800</v>
      </c>
      <c r="Y13" s="8">
        <v>0</v>
      </c>
      <c r="Z13" s="8">
        <v>8418</v>
      </c>
      <c r="AA13" s="8">
        <v>116522810</v>
      </c>
      <c r="AB13" s="8">
        <v>104870529</v>
      </c>
      <c r="AC13" s="8">
        <v>192647</v>
      </c>
      <c r="AD13" s="8">
        <v>11451130</v>
      </c>
      <c r="AE13" s="8">
        <v>8504</v>
      </c>
      <c r="AF13" s="8">
        <f t="shared" si="6"/>
        <v>8422</v>
      </c>
      <c r="AG13" s="8">
        <f t="shared" si="7"/>
        <v>116856350</v>
      </c>
      <c r="AH13" s="8">
        <f t="shared" si="8"/>
        <v>105170719</v>
      </c>
      <c r="AI13" s="8">
        <f t="shared" si="9"/>
        <v>191197</v>
      </c>
      <c r="AJ13" s="8">
        <f t="shared" si="10"/>
        <v>11485930</v>
      </c>
      <c r="AK13" s="8">
        <f t="shared" si="11"/>
        <v>8504</v>
      </c>
      <c r="AL13" s="7">
        <f t="shared" si="12"/>
        <v>100669</v>
      </c>
      <c r="AM13" s="8">
        <f t="shared" si="13"/>
        <v>4194260050</v>
      </c>
      <c r="AN13" s="8">
        <f t="shared" si="14"/>
        <v>3774834589</v>
      </c>
      <c r="AO13" s="8">
        <f t="shared" si="15"/>
        <v>162311439</v>
      </c>
      <c r="AP13" s="8">
        <f t="shared" si="16"/>
        <v>242444943</v>
      </c>
      <c r="AQ13" s="8">
        <f t="shared" si="17"/>
        <v>14669079</v>
      </c>
      <c r="AR13" s="8">
        <v>41749</v>
      </c>
      <c r="AS13" s="8">
        <v>597770810</v>
      </c>
      <c r="AT13" s="8">
        <v>537993727</v>
      </c>
      <c r="AU13" s="8">
        <v>7023851</v>
      </c>
      <c r="AV13" s="8">
        <v>49705672</v>
      </c>
      <c r="AW13" s="8">
        <v>3047560</v>
      </c>
      <c r="AX13" s="8">
        <f t="shared" si="18"/>
        <v>142418</v>
      </c>
      <c r="AY13" s="8">
        <f t="shared" si="19"/>
        <v>4792030860</v>
      </c>
      <c r="AZ13" s="8">
        <f t="shared" si="20"/>
        <v>4312828316</v>
      </c>
      <c r="BA13" s="8">
        <f t="shared" si="21"/>
        <v>169335290</v>
      </c>
      <c r="BB13" s="8">
        <f t="shared" si="22"/>
        <v>292150615</v>
      </c>
      <c r="BC13" s="8">
        <f t="shared" si="23"/>
        <v>17716639</v>
      </c>
      <c r="BD13" s="7">
        <v>4667</v>
      </c>
      <c r="BE13" s="8">
        <v>158096661</v>
      </c>
      <c r="BF13" s="8">
        <v>97719391</v>
      </c>
      <c r="BG13" s="8">
        <v>0</v>
      </c>
      <c r="BH13" s="8">
        <v>59861920</v>
      </c>
      <c r="BI13" s="8">
        <v>515350</v>
      </c>
      <c r="BJ13" s="8">
        <v>4</v>
      </c>
      <c r="BK13" s="8">
        <v>11780</v>
      </c>
      <c r="BL13" s="8">
        <v>7410</v>
      </c>
      <c r="BM13" s="8">
        <v>0</v>
      </c>
      <c r="BN13" s="8">
        <v>4370</v>
      </c>
      <c r="BO13" s="8">
        <v>0</v>
      </c>
      <c r="BP13" s="8">
        <f t="shared" si="24"/>
        <v>4671</v>
      </c>
      <c r="BQ13" s="8">
        <f t="shared" si="25"/>
        <v>158108441</v>
      </c>
      <c r="BR13" s="8">
        <f t="shared" si="26"/>
        <v>97726801</v>
      </c>
      <c r="BS13" s="8">
        <f t="shared" si="27"/>
        <v>0</v>
      </c>
      <c r="BT13" s="8">
        <f t="shared" si="28"/>
        <v>59866290</v>
      </c>
      <c r="BU13" s="8">
        <f t="shared" si="29"/>
        <v>515350</v>
      </c>
      <c r="BV13" s="7">
        <v>539</v>
      </c>
      <c r="BW13" s="8">
        <v>68385280</v>
      </c>
      <c r="BX13" s="8">
        <v>61546756</v>
      </c>
      <c r="BY13" s="8">
        <v>2245750</v>
      </c>
      <c r="BZ13" s="8">
        <v>2392252</v>
      </c>
      <c r="CA13" s="8">
        <v>2200522</v>
      </c>
      <c r="CB13" s="8">
        <f t="shared" si="30"/>
        <v>142957</v>
      </c>
      <c r="CC13" s="8">
        <f t="shared" si="31"/>
        <v>5018524581</v>
      </c>
      <c r="CD13" s="8">
        <f t="shared" si="32"/>
        <v>4472101873</v>
      </c>
      <c r="CE13" s="8">
        <f t="shared" si="33"/>
        <v>171581040</v>
      </c>
      <c r="CF13" s="8">
        <f t="shared" si="34"/>
        <v>354409157</v>
      </c>
      <c r="CG13" s="8">
        <f t="shared" si="35"/>
        <v>20432511</v>
      </c>
      <c r="CH13" s="17">
        <v>530</v>
      </c>
      <c r="CI13" s="8">
        <v>3047541</v>
      </c>
      <c r="CJ13" s="8">
        <v>2742702</v>
      </c>
      <c r="CK13" s="8">
        <v>0</v>
      </c>
      <c r="CL13" s="8">
        <v>304839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7">
        <f t="shared" si="36"/>
        <v>530</v>
      </c>
      <c r="DA13" s="8">
        <f t="shared" si="37"/>
        <v>3047541</v>
      </c>
      <c r="DB13" s="8">
        <f t="shared" si="38"/>
        <v>2742702</v>
      </c>
      <c r="DC13" s="8">
        <f t="shared" si="39"/>
        <v>0</v>
      </c>
      <c r="DD13" s="8">
        <f t="shared" si="40"/>
        <v>304839</v>
      </c>
      <c r="DE13" s="8">
        <f t="shared" si="41"/>
        <v>0</v>
      </c>
      <c r="DF13" s="8">
        <f t="shared" si="42"/>
        <v>143487</v>
      </c>
      <c r="DG13" s="8">
        <f t="shared" si="43"/>
        <v>5021572122</v>
      </c>
      <c r="DH13" s="8">
        <f t="shared" si="44"/>
        <v>4474844575</v>
      </c>
      <c r="DI13" s="8">
        <f t="shared" si="45"/>
        <v>171581040</v>
      </c>
      <c r="DJ13" s="8">
        <f t="shared" si="46"/>
        <v>354713996</v>
      </c>
      <c r="DK13" s="8">
        <f t="shared" si="47"/>
        <v>20432511</v>
      </c>
      <c r="DL13" s="8">
        <v>3404</v>
      </c>
      <c r="DM13" s="8">
        <v>2064</v>
      </c>
      <c r="DN13" s="8">
        <v>5468</v>
      </c>
      <c r="DO13" s="8">
        <v>471</v>
      </c>
      <c r="DP13" s="8">
        <v>48</v>
      </c>
      <c r="DR13" s="21">
        <f>INDEX(現金給付!F:F,MATCH($A13,現金給付!$C:$C,0),1)</f>
        <v>530</v>
      </c>
      <c r="DS13" s="21">
        <f>INDEX(現金給付!G:G,MATCH($A13,現金給付!$C:$C,0),1)</f>
        <v>2742702</v>
      </c>
      <c r="DT13" s="21">
        <f>INDEX(現金給付!J:J,MATCH($A13,現金給付!$C:$C,0),1)</f>
        <v>71</v>
      </c>
      <c r="DU13" s="21">
        <f>INDEX(現金給付!K:K,MATCH($A13,現金給付!$C:$C,0),1)</f>
        <v>955386</v>
      </c>
      <c r="DV13" s="21">
        <f>INDEX(現金給付!N:N,MATCH($A13,現金給付!$C:$C,0),1)</f>
        <v>96</v>
      </c>
      <c r="DW13" s="21">
        <f>INDEX(現金給付!O:O,MATCH($A13,現金給付!$C:$C,0),1)</f>
        <v>1090827</v>
      </c>
      <c r="DX13" s="21">
        <f>INDEX(現金給付!V:V,MATCH($A13,現金給付!$C:$C,0),1)</f>
        <v>157</v>
      </c>
      <c r="DY13" s="21">
        <f>INDEX(現金給付!W:W,MATCH($A13,現金給付!$C:$C,0),1)</f>
        <v>4362458</v>
      </c>
      <c r="DZ13" s="21">
        <f>INDEX(現金給付!Z:Z,MATCH($A13,現金給付!$C:$C,0),1)</f>
        <v>5</v>
      </c>
      <c r="EA13" s="21">
        <f>INDEX(現金給付!AA:AA,MATCH($A13,現金給付!$C:$C,0),1)</f>
        <v>150147</v>
      </c>
      <c r="EB13" s="21">
        <f>INDEX(現金給付!AD:AD,MATCH($A13,現金給付!$C:$C,0),1)</f>
        <v>0</v>
      </c>
      <c r="EC13" s="21">
        <f>INDEX(現金給付!AE:AE,MATCH($A13,現金給付!$C:$C,0),1)</f>
        <v>0</v>
      </c>
      <c r="ED13" s="21">
        <f>INDEX(現金給付!AL:AL,MATCH($A13,現金給付!$C:$C,0),1)</f>
        <v>0</v>
      </c>
      <c r="EE13" s="21">
        <f>INDEX(現金給付!AM:AM,MATCH($A13,現金給付!$C:$C,0),1)</f>
        <v>0</v>
      </c>
      <c r="EF13" s="21">
        <f>INDEX(現金給付!AN:AN,MATCH($A13,現金給付!$C:$C,0),1)</f>
        <v>0</v>
      </c>
      <c r="EG13" s="21">
        <f>INDEX(現金給付!AO:AO,MATCH($A13,現金給付!$C:$C,0),1)</f>
        <v>0</v>
      </c>
      <c r="EH13" s="21">
        <f t="shared" si="48"/>
        <v>859</v>
      </c>
      <c r="EI13" s="21">
        <f t="shared" si="49"/>
        <v>9301520</v>
      </c>
      <c r="EK13" s="8">
        <f t="shared" si="53"/>
        <v>143816</v>
      </c>
      <c r="EL13" s="8">
        <f t="shared" si="54"/>
        <v>5027826101</v>
      </c>
      <c r="EN13" s="75">
        <f>ROUND(EL13/INDEX(被保険者数!O:O,MATCH(A13,被保険者数!A:A,0),1),0)</f>
        <v>768428</v>
      </c>
      <c r="EO13" s="1">
        <f t="shared" si="55"/>
        <v>35</v>
      </c>
      <c r="EP13" s="75">
        <f t="shared" si="50"/>
        <v>2502281810</v>
      </c>
      <c r="EQ13" s="75">
        <f t="shared" si="51"/>
        <v>1691978240</v>
      </c>
      <c r="ER13" s="75">
        <f t="shared" si="52"/>
        <v>833566051</v>
      </c>
      <c r="ES13" s="75">
        <f>ROUND(EP13/INDEX(被保険者数!O:O,MATCH(A13,被保険者数!A:A,0),1),0)</f>
        <v>382436</v>
      </c>
      <c r="ET13" s="75">
        <f t="shared" si="56"/>
        <v>40</v>
      </c>
      <c r="EU13" s="75">
        <f>ROUND(EQ13/INDEX(被保険者数!O:O,MATCH(A13,被保険者数!A:A,0),1),0)</f>
        <v>258594</v>
      </c>
      <c r="EV13" s="1">
        <f t="shared" si="57"/>
        <v>4</v>
      </c>
    </row>
    <row r="14" spans="1:152" s="6" customFormat="1" ht="15.95" customHeight="1" x14ac:dyDescent="0.15">
      <c r="A14" s="2" t="s">
        <v>36</v>
      </c>
      <c r="B14" s="7">
        <v>5123</v>
      </c>
      <c r="C14" s="8">
        <v>2981041810</v>
      </c>
      <c r="D14" s="8">
        <v>2682947953</v>
      </c>
      <c r="E14" s="8">
        <v>158459778</v>
      </c>
      <c r="F14" s="8">
        <v>125697916</v>
      </c>
      <c r="G14" s="8">
        <v>13936163</v>
      </c>
      <c r="H14" s="8">
        <v>64213</v>
      </c>
      <c r="I14" s="8">
        <v>1177166770</v>
      </c>
      <c r="J14" s="8">
        <v>1059452605</v>
      </c>
      <c r="K14" s="8">
        <v>25096664</v>
      </c>
      <c r="L14" s="8">
        <v>84888944</v>
      </c>
      <c r="M14" s="8">
        <v>7728557</v>
      </c>
      <c r="N14" s="8">
        <f t="shared" si="0"/>
        <v>69336</v>
      </c>
      <c r="O14" s="8">
        <f t="shared" si="1"/>
        <v>4158208580</v>
      </c>
      <c r="P14" s="8">
        <f t="shared" si="2"/>
        <v>3742400558</v>
      </c>
      <c r="Q14" s="8">
        <f t="shared" si="3"/>
        <v>183556442</v>
      </c>
      <c r="R14" s="8">
        <f t="shared" si="4"/>
        <v>210586860</v>
      </c>
      <c r="S14" s="8">
        <f t="shared" si="5"/>
        <v>21664720</v>
      </c>
      <c r="T14" s="7">
        <v>3</v>
      </c>
      <c r="U14" s="8">
        <v>1280800</v>
      </c>
      <c r="V14" s="8">
        <v>1152722</v>
      </c>
      <c r="W14" s="8">
        <v>32778</v>
      </c>
      <c r="X14" s="8">
        <v>95300</v>
      </c>
      <c r="Y14" s="8">
        <v>0</v>
      </c>
      <c r="Z14" s="8">
        <v>6178</v>
      </c>
      <c r="AA14" s="8">
        <v>96870600</v>
      </c>
      <c r="AB14" s="8">
        <v>87183540</v>
      </c>
      <c r="AC14" s="8">
        <v>32033</v>
      </c>
      <c r="AD14" s="8">
        <v>9652938</v>
      </c>
      <c r="AE14" s="8">
        <v>2089</v>
      </c>
      <c r="AF14" s="8">
        <f t="shared" si="6"/>
        <v>6181</v>
      </c>
      <c r="AG14" s="8">
        <f t="shared" si="7"/>
        <v>98151400</v>
      </c>
      <c r="AH14" s="8">
        <f t="shared" si="8"/>
        <v>88336262</v>
      </c>
      <c r="AI14" s="8">
        <f t="shared" si="9"/>
        <v>64811</v>
      </c>
      <c r="AJ14" s="8">
        <f t="shared" si="10"/>
        <v>9748238</v>
      </c>
      <c r="AK14" s="8">
        <f t="shared" si="11"/>
        <v>2089</v>
      </c>
      <c r="AL14" s="7">
        <f t="shared" si="12"/>
        <v>75517</v>
      </c>
      <c r="AM14" s="8">
        <f t="shared" si="13"/>
        <v>4256359980</v>
      </c>
      <c r="AN14" s="8">
        <f t="shared" si="14"/>
        <v>3830736820</v>
      </c>
      <c r="AO14" s="8">
        <f t="shared" si="15"/>
        <v>183621253</v>
      </c>
      <c r="AP14" s="8">
        <f t="shared" si="16"/>
        <v>220335098</v>
      </c>
      <c r="AQ14" s="8">
        <f t="shared" si="17"/>
        <v>21666809</v>
      </c>
      <c r="AR14" s="8">
        <v>46827</v>
      </c>
      <c r="AS14" s="8">
        <v>681256010</v>
      </c>
      <c r="AT14" s="8">
        <v>613130395</v>
      </c>
      <c r="AU14" s="8">
        <v>4220633</v>
      </c>
      <c r="AV14" s="8">
        <v>61172160</v>
      </c>
      <c r="AW14" s="8">
        <v>2732822</v>
      </c>
      <c r="AX14" s="8">
        <f t="shared" si="18"/>
        <v>122344</v>
      </c>
      <c r="AY14" s="8">
        <f t="shared" si="19"/>
        <v>4937615990</v>
      </c>
      <c r="AZ14" s="8">
        <f t="shared" si="20"/>
        <v>4443867215</v>
      </c>
      <c r="BA14" s="8">
        <f t="shared" si="21"/>
        <v>187841886</v>
      </c>
      <c r="BB14" s="8">
        <f t="shared" si="22"/>
        <v>281507258</v>
      </c>
      <c r="BC14" s="8">
        <f t="shared" si="23"/>
        <v>24399631</v>
      </c>
      <c r="BD14" s="7">
        <v>4741</v>
      </c>
      <c r="BE14" s="8">
        <v>166601059</v>
      </c>
      <c r="BF14" s="8">
        <v>95816519</v>
      </c>
      <c r="BG14" s="8">
        <v>0</v>
      </c>
      <c r="BH14" s="8">
        <v>70272290</v>
      </c>
      <c r="BI14" s="8">
        <v>512250</v>
      </c>
      <c r="BJ14" s="8">
        <v>3</v>
      </c>
      <c r="BK14" s="8">
        <v>80180</v>
      </c>
      <c r="BL14" s="8">
        <v>24060</v>
      </c>
      <c r="BM14" s="8">
        <v>0</v>
      </c>
      <c r="BN14" s="8">
        <v>56120</v>
      </c>
      <c r="BO14" s="8">
        <v>0</v>
      </c>
      <c r="BP14" s="8">
        <f t="shared" si="24"/>
        <v>4744</v>
      </c>
      <c r="BQ14" s="8">
        <f t="shared" si="25"/>
        <v>166681239</v>
      </c>
      <c r="BR14" s="8">
        <f t="shared" si="26"/>
        <v>95840579</v>
      </c>
      <c r="BS14" s="8">
        <f t="shared" si="27"/>
        <v>0</v>
      </c>
      <c r="BT14" s="8">
        <f t="shared" si="28"/>
        <v>70328410</v>
      </c>
      <c r="BU14" s="8">
        <f t="shared" si="29"/>
        <v>512250</v>
      </c>
      <c r="BV14" s="7">
        <v>366</v>
      </c>
      <c r="BW14" s="8">
        <v>51636120</v>
      </c>
      <c r="BX14" s="8">
        <v>46472508</v>
      </c>
      <c r="BY14" s="8">
        <v>1956349</v>
      </c>
      <c r="BZ14" s="8">
        <v>2259399</v>
      </c>
      <c r="CA14" s="8">
        <v>947864</v>
      </c>
      <c r="CB14" s="8">
        <f t="shared" si="30"/>
        <v>122710</v>
      </c>
      <c r="CC14" s="8">
        <f t="shared" si="31"/>
        <v>5155933349</v>
      </c>
      <c r="CD14" s="8">
        <f t="shared" si="32"/>
        <v>4586180302</v>
      </c>
      <c r="CE14" s="8">
        <f t="shared" si="33"/>
        <v>189798235</v>
      </c>
      <c r="CF14" s="8">
        <f t="shared" si="34"/>
        <v>354095067</v>
      </c>
      <c r="CG14" s="8">
        <f t="shared" si="35"/>
        <v>25859745</v>
      </c>
      <c r="CH14" s="17">
        <v>757</v>
      </c>
      <c r="CI14" s="8">
        <v>4760512</v>
      </c>
      <c r="CJ14" s="8">
        <v>4284380</v>
      </c>
      <c r="CK14" s="8">
        <v>0</v>
      </c>
      <c r="CL14" s="8">
        <v>476132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7">
        <f t="shared" si="36"/>
        <v>757</v>
      </c>
      <c r="DA14" s="8">
        <f t="shared" si="37"/>
        <v>4760512</v>
      </c>
      <c r="DB14" s="8">
        <f t="shared" si="38"/>
        <v>4284380</v>
      </c>
      <c r="DC14" s="8">
        <f t="shared" si="39"/>
        <v>0</v>
      </c>
      <c r="DD14" s="8">
        <f t="shared" si="40"/>
        <v>476132</v>
      </c>
      <c r="DE14" s="8">
        <f t="shared" si="41"/>
        <v>0</v>
      </c>
      <c r="DF14" s="8">
        <f t="shared" si="42"/>
        <v>123467</v>
      </c>
      <c r="DG14" s="8">
        <f t="shared" si="43"/>
        <v>5160693861</v>
      </c>
      <c r="DH14" s="8">
        <f t="shared" si="44"/>
        <v>4590464682</v>
      </c>
      <c r="DI14" s="8">
        <f t="shared" si="45"/>
        <v>189798235</v>
      </c>
      <c r="DJ14" s="8">
        <f t="shared" si="46"/>
        <v>354571199</v>
      </c>
      <c r="DK14" s="8">
        <f t="shared" si="47"/>
        <v>25859745</v>
      </c>
      <c r="DL14" s="8">
        <v>3492</v>
      </c>
      <c r="DM14" s="8">
        <v>1674</v>
      </c>
      <c r="DN14" s="8">
        <v>5166</v>
      </c>
      <c r="DO14" s="8">
        <v>623</v>
      </c>
      <c r="DP14" s="8">
        <v>241</v>
      </c>
      <c r="DR14" s="21">
        <f>INDEX(現金給付!F:F,MATCH($A14,現金給付!$C:$C,0),1)</f>
        <v>757</v>
      </c>
      <c r="DS14" s="21">
        <f>INDEX(現金給付!G:G,MATCH($A14,現金給付!$C:$C,0),1)</f>
        <v>4284380</v>
      </c>
      <c r="DT14" s="21">
        <f>INDEX(現金給付!J:J,MATCH($A14,現金給付!$C:$C,0),1)</f>
        <v>149</v>
      </c>
      <c r="DU14" s="21">
        <f>INDEX(現金給付!K:K,MATCH($A14,現金給付!$C:$C,0),1)</f>
        <v>2810592</v>
      </c>
      <c r="DV14" s="21">
        <f>INDEX(現金給付!N:N,MATCH($A14,現金給付!$C:$C,0),1)</f>
        <v>179</v>
      </c>
      <c r="DW14" s="21">
        <f>INDEX(現金給付!O:O,MATCH($A14,現金給付!$C:$C,0),1)</f>
        <v>5929218</v>
      </c>
      <c r="DX14" s="21">
        <f>INDEX(現金給付!V:V,MATCH($A14,現金給付!$C:$C,0),1)</f>
        <v>148</v>
      </c>
      <c r="DY14" s="21">
        <f>INDEX(現金給付!W:W,MATCH($A14,現金給付!$C:$C,0),1)</f>
        <v>4043034</v>
      </c>
      <c r="DZ14" s="21">
        <f>INDEX(現金給付!Z:Z,MATCH($A14,現金給付!$C:$C,0),1)</f>
        <v>2</v>
      </c>
      <c r="EA14" s="21">
        <f>INDEX(現金給付!AA:AA,MATCH($A14,現金給付!$C:$C,0),1)</f>
        <v>9540</v>
      </c>
      <c r="EB14" s="21">
        <f>INDEX(現金給付!AD:AD,MATCH($A14,現金給付!$C:$C,0),1)</f>
        <v>0</v>
      </c>
      <c r="EC14" s="21">
        <f>INDEX(現金給付!AE:AE,MATCH($A14,現金給付!$C:$C,0),1)</f>
        <v>0</v>
      </c>
      <c r="ED14" s="21">
        <f>INDEX(現金給付!AL:AL,MATCH($A14,現金給付!$C:$C,0),1)</f>
        <v>0</v>
      </c>
      <c r="EE14" s="21">
        <f>INDEX(現金給付!AM:AM,MATCH($A14,現金給付!$C:$C,0),1)</f>
        <v>0</v>
      </c>
      <c r="EF14" s="21">
        <f>INDEX(現金給付!AN:AN,MATCH($A14,現金給付!$C:$C,0),1)</f>
        <v>0</v>
      </c>
      <c r="EG14" s="21">
        <f>INDEX(現金給付!AO:AO,MATCH($A14,現金給付!$C:$C,0),1)</f>
        <v>0</v>
      </c>
      <c r="EH14" s="21">
        <f t="shared" si="48"/>
        <v>1235</v>
      </c>
      <c r="EI14" s="21">
        <f t="shared" si="49"/>
        <v>17076764</v>
      </c>
      <c r="EK14" s="8">
        <f t="shared" si="53"/>
        <v>123945</v>
      </c>
      <c r="EL14" s="8">
        <f t="shared" si="54"/>
        <v>5173010113</v>
      </c>
      <c r="EN14" s="75">
        <f>ROUND(EL14/INDEX(被保険者数!O:O,MATCH(A14,被保険者数!A:A,0),1),0)</f>
        <v>974385</v>
      </c>
      <c r="EO14" s="1">
        <f t="shared" si="55"/>
        <v>10</v>
      </c>
      <c r="EP14" s="75">
        <f t="shared" si="50"/>
        <v>2982322610</v>
      </c>
      <c r="EQ14" s="75">
        <f t="shared" si="51"/>
        <v>1274037370</v>
      </c>
      <c r="ER14" s="75">
        <f t="shared" si="52"/>
        <v>916650133</v>
      </c>
      <c r="ES14" s="75">
        <f>ROUND(EP14/INDEX(被保険者数!O:O,MATCH(A14,被保険者数!A:A,0),1),0)</f>
        <v>561748</v>
      </c>
      <c r="ET14" s="75">
        <f t="shared" si="56"/>
        <v>13</v>
      </c>
      <c r="EU14" s="75">
        <f>ROUND(EQ14/INDEX(被保険者数!O:O,MATCH(A14,被保険者数!A:A,0),1),0)</f>
        <v>239977</v>
      </c>
      <c r="EV14" s="1">
        <f t="shared" si="57"/>
        <v>13</v>
      </c>
    </row>
    <row r="15" spans="1:152" s="6" customFormat="1" ht="15.95" customHeight="1" x14ac:dyDescent="0.15">
      <c r="A15" s="2" t="s">
        <v>60</v>
      </c>
      <c r="B15" s="7">
        <v>723</v>
      </c>
      <c r="C15" s="8">
        <v>438356810</v>
      </c>
      <c r="D15" s="8">
        <v>394521263</v>
      </c>
      <c r="E15" s="8">
        <v>25288283</v>
      </c>
      <c r="F15" s="8">
        <v>16890957</v>
      </c>
      <c r="G15" s="8">
        <v>1656307</v>
      </c>
      <c r="H15" s="8">
        <v>10193</v>
      </c>
      <c r="I15" s="8">
        <v>120948480</v>
      </c>
      <c r="J15" s="8">
        <v>108853632</v>
      </c>
      <c r="K15" s="8">
        <v>1242377</v>
      </c>
      <c r="L15" s="8">
        <v>10430244</v>
      </c>
      <c r="M15" s="8">
        <v>422227</v>
      </c>
      <c r="N15" s="8">
        <f t="shared" si="0"/>
        <v>10916</v>
      </c>
      <c r="O15" s="8">
        <f t="shared" si="1"/>
        <v>559305290</v>
      </c>
      <c r="P15" s="8">
        <f t="shared" si="2"/>
        <v>503374895</v>
      </c>
      <c r="Q15" s="8">
        <f t="shared" si="3"/>
        <v>26530660</v>
      </c>
      <c r="R15" s="8">
        <f t="shared" si="4"/>
        <v>27321201</v>
      </c>
      <c r="S15" s="8">
        <f t="shared" si="5"/>
        <v>2078534</v>
      </c>
      <c r="T15" s="7">
        <v>1</v>
      </c>
      <c r="U15" s="8">
        <v>324590</v>
      </c>
      <c r="V15" s="8">
        <v>292131</v>
      </c>
      <c r="W15" s="8">
        <v>7859</v>
      </c>
      <c r="X15" s="8">
        <v>24600</v>
      </c>
      <c r="Y15" s="8">
        <v>0</v>
      </c>
      <c r="Z15" s="8">
        <v>895</v>
      </c>
      <c r="AA15" s="8">
        <v>14254540</v>
      </c>
      <c r="AB15" s="8">
        <v>12829086</v>
      </c>
      <c r="AC15" s="8">
        <v>11692</v>
      </c>
      <c r="AD15" s="8">
        <v>1413228</v>
      </c>
      <c r="AE15" s="8">
        <v>534</v>
      </c>
      <c r="AF15" s="8">
        <f t="shared" si="6"/>
        <v>896</v>
      </c>
      <c r="AG15" s="8">
        <f t="shared" si="7"/>
        <v>14579130</v>
      </c>
      <c r="AH15" s="8">
        <f t="shared" si="8"/>
        <v>13121217</v>
      </c>
      <c r="AI15" s="8">
        <f t="shared" si="9"/>
        <v>19551</v>
      </c>
      <c r="AJ15" s="8">
        <f t="shared" si="10"/>
        <v>1437828</v>
      </c>
      <c r="AK15" s="8">
        <f t="shared" si="11"/>
        <v>534</v>
      </c>
      <c r="AL15" s="7">
        <f t="shared" si="12"/>
        <v>11812</v>
      </c>
      <c r="AM15" s="8">
        <f t="shared" si="13"/>
        <v>573884420</v>
      </c>
      <c r="AN15" s="8">
        <f t="shared" si="14"/>
        <v>516496112</v>
      </c>
      <c r="AO15" s="8">
        <f t="shared" si="15"/>
        <v>26550211</v>
      </c>
      <c r="AP15" s="8">
        <f t="shared" si="16"/>
        <v>28759029</v>
      </c>
      <c r="AQ15" s="8">
        <f t="shared" si="17"/>
        <v>2079068</v>
      </c>
      <c r="AR15" s="8">
        <v>8245</v>
      </c>
      <c r="AS15" s="8">
        <v>108870660</v>
      </c>
      <c r="AT15" s="8">
        <v>97983922</v>
      </c>
      <c r="AU15" s="8">
        <v>424505</v>
      </c>
      <c r="AV15" s="8">
        <v>10218311</v>
      </c>
      <c r="AW15" s="8">
        <v>243922</v>
      </c>
      <c r="AX15" s="8">
        <f t="shared" si="18"/>
        <v>20057</v>
      </c>
      <c r="AY15" s="8">
        <f t="shared" si="19"/>
        <v>682755080</v>
      </c>
      <c r="AZ15" s="8">
        <f t="shared" si="20"/>
        <v>614480034</v>
      </c>
      <c r="BA15" s="8">
        <f t="shared" si="21"/>
        <v>26974716</v>
      </c>
      <c r="BB15" s="8">
        <f t="shared" si="22"/>
        <v>38977340</v>
      </c>
      <c r="BC15" s="8">
        <f t="shared" si="23"/>
        <v>2322990</v>
      </c>
      <c r="BD15" s="7">
        <v>707</v>
      </c>
      <c r="BE15" s="8">
        <v>27301004</v>
      </c>
      <c r="BF15" s="8">
        <v>16587764</v>
      </c>
      <c r="BG15" s="8">
        <v>0</v>
      </c>
      <c r="BH15" s="8">
        <v>10682050</v>
      </c>
      <c r="BI15" s="8">
        <v>31190</v>
      </c>
      <c r="BJ15" s="8">
        <v>1</v>
      </c>
      <c r="BK15" s="8">
        <v>3350</v>
      </c>
      <c r="BL15" s="8">
        <v>2300</v>
      </c>
      <c r="BM15" s="8">
        <v>0</v>
      </c>
      <c r="BN15" s="8">
        <v>1050</v>
      </c>
      <c r="BO15" s="8">
        <v>0</v>
      </c>
      <c r="BP15" s="8">
        <f t="shared" si="24"/>
        <v>708</v>
      </c>
      <c r="BQ15" s="8">
        <f t="shared" si="25"/>
        <v>27304354</v>
      </c>
      <c r="BR15" s="8">
        <f t="shared" si="26"/>
        <v>16590064</v>
      </c>
      <c r="BS15" s="8">
        <f t="shared" si="27"/>
        <v>0</v>
      </c>
      <c r="BT15" s="8">
        <f t="shared" si="28"/>
        <v>10683100</v>
      </c>
      <c r="BU15" s="8">
        <f t="shared" si="29"/>
        <v>31190</v>
      </c>
      <c r="BV15" s="7">
        <v>16</v>
      </c>
      <c r="BW15" s="8">
        <v>2390790</v>
      </c>
      <c r="BX15" s="8">
        <v>2151711</v>
      </c>
      <c r="BY15" s="8">
        <v>75583</v>
      </c>
      <c r="BZ15" s="8">
        <v>163496</v>
      </c>
      <c r="CA15" s="8">
        <v>0</v>
      </c>
      <c r="CB15" s="8">
        <f t="shared" si="30"/>
        <v>20073</v>
      </c>
      <c r="CC15" s="8">
        <f t="shared" si="31"/>
        <v>712450224</v>
      </c>
      <c r="CD15" s="8">
        <f t="shared" si="32"/>
        <v>633221809</v>
      </c>
      <c r="CE15" s="8">
        <f t="shared" si="33"/>
        <v>27050299</v>
      </c>
      <c r="CF15" s="8">
        <f t="shared" si="34"/>
        <v>49823936</v>
      </c>
      <c r="CG15" s="8">
        <f t="shared" si="35"/>
        <v>2354180</v>
      </c>
      <c r="CH15" s="17">
        <v>6</v>
      </c>
      <c r="CI15" s="8">
        <v>16910</v>
      </c>
      <c r="CJ15" s="8">
        <v>15218</v>
      </c>
      <c r="CK15" s="8">
        <v>0</v>
      </c>
      <c r="CL15" s="8">
        <v>1692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7">
        <f t="shared" si="36"/>
        <v>6</v>
      </c>
      <c r="DA15" s="8">
        <f t="shared" si="37"/>
        <v>16910</v>
      </c>
      <c r="DB15" s="8">
        <f t="shared" si="38"/>
        <v>15218</v>
      </c>
      <c r="DC15" s="8">
        <f t="shared" si="39"/>
        <v>0</v>
      </c>
      <c r="DD15" s="8">
        <f t="shared" si="40"/>
        <v>1692</v>
      </c>
      <c r="DE15" s="8">
        <f t="shared" si="41"/>
        <v>0</v>
      </c>
      <c r="DF15" s="8">
        <f t="shared" si="42"/>
        <v>20079</v>
      </c>
      <c r="DG15" s="8">
        <f t="shared" si="43"/>
        <v>712467134</v>
      </c>
      <c r="DH15" s="8">
        <f t="shared" si="44"/>
        <v>633237027</v>
      </c>
      <c r="DI15" s="8">
        <f t="shared" si="45"/>
        <v>27050299</v>
      </c>
      <c r="DJ15" s="8">
        <f t="shared" si="46"/>
        <v>49825628</v>
      </c>
      <c r="DK15" s="8">
        <f t="shared" si="47"/>
        <v>2354180</v>
      </c>
      <c r="DL15" s="8">
        <v>552</v>
      </c>
      <c r="DM15" s="8">
        <v>94</v>
      </c>
      <c r="DN15" s="8">
        <v>646</v>
      </c>
      <c r="DO15" s="8">
        <v>13</v>
      </c>
      <c r="DP15" s="8">
        <v>16</v>
      </c>
      <c r="DR15" s="21">
        <f>INDEX(現金給付!F:F,MATCH($A15,現金給付!$C:$C,0),1)</f>
        <v>6</v>
      </c>
      <c r="DS15" s="21">
        <f>INDEX(現金給付!G:G,MATCH($A15,現金給付!$C:$C,0),1)</f>
        <v>15218</v>
      </c>
      <c r="DT15" s="21">
        <f>INDEX(現金給付!J:J,MATCH($A15,現金給付!$C:$C,0),1)</f>
        <v>2</v>
      </c>
      <c r="DU15" s="21">
        <f>INDEX(現金給付!K:K,MATCH($A15,現金給付!$C:$C,0),1)</f>
        <v>13284</v>
      </c>
      <c r="DV15" s="21">
        <f>INDEX(現金給付!N:N,MATCH($A15,現金給付!$C:$C,0),1)</f>
        <v>1</v>
      </c>
      <c r="DW15" s="21">
        <f>INDEX(現金給付!O:O,MATCH($A15,現金給付!$C:$C,0),1)</f>
        <v>19350</v>
      </c>
      <c r="DX15" s="21">
        <f>INDEX(現金給付!V:V,MATCH($A15,現金給付!$C:$C,0),1)</f>
        <v>33</v>
      </c>
      <c r="DY15" s="21">
        <f>INDEX(現金給付!W:W,MATCH($A15,現金給付!$C:$C,0),1)</f>
        <v>1049100</v>
      </c>
      <c r="DZ15" s="21">
        <f>INDEX(現金給付!Z:Z,MATCH($A15,現金給付!$C:$C,0),1)</f>
        <v>0</v>
      </c>
      <c r="EA15" s="21">
        <f>INDEX(現金給付!AA:AA,MATCH($A15,現金給付!$C:$C,0),1)</f>
        <v>0</v>
      </c>
      <c r="EB15" s="21">
        <f>INDEX(現金給付!AD:AD,MATCH($A15,現金給付!$C:$C,0),1)</f>
        <v>0</v>
      </c>
      <c r="EC15" s="21">
        <f>INDEX(現金給付!AE:AE,MATCH($A15,現金給付!$C:$C,0),1)</f>
        <v>0</v>
      </c>
      <c r="ED15" s="21">
        <f>INDEX(現金給付!AL:AL,MATCH($A15,現金給付!$C:$C,0),1)</f>
        <v>0</v>
      </c>
      <c r="EE15" s="21">
        <f>INDEX(現金給付!AM:AM,MATCH($A15,現金給付!$C:$C,0),1)</f>
        <v>0</v>
      </c>
      <c r="EF15" s="21">
        <f>INDEX(現金給付!AN:AN,MATCH($A15,現金給付!$C:$C,0),1)</f>
        <v>0</v>
      </c>
      <c r="EG15" s="21">
        <f>INDEX(現金給付!AO:AO,MATCH($A15,現金給付!$C:$C,0),1)</f>
        <v>0</v>
      </c>
      <c r="EH15" s="21">
        <f t="shared" si="48"/>
        <v>42</v>
      </c>
      <c r="EI15" s="21">
        <f t="shared" si="49"/>
        <v>1096952</v>
      </c>
      <c r="EK15" s="8">
        <f t="shared" si="53"/>
        <v>20115</v>
      </c>
      <c r="EL15" s="8">
        <f t="shared" si="54"/>
        <v>713547176</v>
      </c>
      <c r="EN15" s="75">
        <f>ROUND(EL15/INDEX(被保険者数!O:O,MATCH(A15,被保険者数!A:A,0),1),0)</f>
        <v>936414</v>
      </c>
      <c r="EO15" s="1">
        <f t="shared" si="55"/>
        <v>15</v>
      </c>
      <c r="EP15" s="75">
        <f t="shared" si="50"/>
        <v>438681400</v>
      </c>
      <c r="EQ15" s="75">
        <f t="shared" si="51"/>
        <v>135203020</v>
      </c>
      <c r="ER15" s="75">
        <f t="shared" si="52"/>
        <v>139662756</v>
      </c>
      <c r="ES15" s="75">
        <f>ROUND(EP15/INDEX(被保険者数!O:O,MATCH(A15,被保険者数!A:A,0),1),0)</f>
        <v>575697</v>
      </c>
      <c r="ET15" s="75">
        <f t="shared" si="56"/>
        <v>12</v>
      </c>
      <c r="EU15" s="75">
        <f>ROUND(EQ15/INDEX(被保険者数!O:O,MATCH(A15,被保険者数!A:A,0),1),0)</f>
        <v>177432</v>
      </c>
      <c r="EV15" s="1">
        <f t="shared" si="57"/>
        <v>38</v>
      </c>
    </row>
    <row r="16" spans="1:152" s="6" customFormat="1" ht="15.95" customHeight="1" x14ac:dyDescent="0.15">
      <c r="A16" s="2" t="s">
        <v>37</v>
      </c>
      <c r="B16" s="7">
        <v>564</v>
      </c>
      <c r="C16" s="8">
        <v>326725570</v>
      </c>
      <c r="D16" s="8">
        <v>294053142</v>
      </c>
      <c r="E16" s="8">
        <v>18818826</v>
      </c>
      <c r="F16" s="8">
        <v>12478648</v>
      </c>
      <c r="G16" s="8">
        <v>1374954</v>
      </c>
      <c r="H16" s="8">
        <v>7190</v>
      </c>
      <c r="I16" s="8">
        <v>91733950</v>
      </c>
      <c r="J16" s="8">
        <v>82560555</v>
      </c>
      <c r="K16" s="8">
        <v>1062304</v>
      </c>
      <c r="L16" s="8">
        <v>7467918</v>
      </c>
      <c r="M16" s="8">
        <v>643173</v>
      </c>
      <c r="N16" s="8">
        <f t="shared" si="0"/>
        <v>7754</v>
      </c>
      <c r="O16" s="8">
        <f t="shared" si="1"/>
        <v>418459520</v>
      </c>
      <c r="P16" s="8">
        <f t="shared" si="2"/>
        <v>376613697</v>
      </c>
      <c r="Q16" s="8">
        <f t="shared" si="3"/>
        <v>19881130</v>
      </c>
      <c r="R16" s="8">
        <f t="shared" si="4"/>
        <v>19946566</v>
      </c>
      <c r="S16" s="8">
        <f t="shared" si="5"/>
        <v>2018127</v>
      </c>
      <c r="T16" s="7">
        <v>2</v>
      </c>
      <c r="U16" s="8">
        <v>100870</v>
      </c>
      <c r="V16" s="8">
        <v>90780</v>
      </c>
      <c r="W16" s="8">
        <v>0</v>
      </c>
      <c r="X16" s="8">
        <v>10090</v>
      </c>
      <c r="Y16" s="8">
        <v>0</v>
      </c>
      <c r="Z16" s="8">
        <v>875</v>
      </c>
      <c r="AA16" s="8">
        <v>13716060</v>
      </c>
      <c r="AB16" s="8">
        <v>12344454</v>
      </c>
      <c r="AC16" s="8">
        <v>0</v>
      </c>
      <c r="AD16" s="8">
        <v>1371606</v>
      </c>
      <c r="AE16" s="8">
        <v>0</v>
      </c>
      <c r="AF16" s="8">
        <f t="shared" si="6"/>
        <v>877</v>
      </c>
      <c r="AG16" s="8">
        <f t="shared" si="7"/>
        <v>13816930</v>
      </c>
      <c r="AH16" s="8">
        <f t="shared" si="8"/>
        <v>12435234</v>
      </c>
      <c r="AI16" s="8">
        <f t="shared" si="9"/>
        <v>0</v>
      </c>
      <c r="AJ16" s="8">
        <f t="shared" si="10"/>
        <v>1381696</v>
      </c>
      <c r="AK16" s="8">
        <f t="shared" si="11"/>
        <v>0</v>
      </c>
      <c r="AL16" s="7">
        <f t="shared" si="12"/>
        <v>8631</v>
      </c>
      <c r="AM16" s="8">
        <f t="shared" si="13"/>
        <v>432276450</v>
      </c>
      <c r="AN16" s="8">
        <f t="shared" si="14"/>
        <v>389048931</v>
      </c>
      <c r="AO16" s="8">
        <f t="shared" si="15"/>
        <v>19881130</v>
      </c>
      <c r="AP16" s="8">
        <f t="shared" si="16"/>
        <v>21328262</v>
      </c>
      <c r="AQ16" s="8">
        <f t="shared" si="17"/>
        <v>2018127</v>
      </c>
      <c r="AR16" s="8">
        <v>5994</v>
      </c>
      <c r="AS16" s="8">
        <v>80169510</v>
      </c>
      <c r="AT16" s="8">
        <v>72152561</v>
      </c>
      <c r="AU16" s="8">
        <v>226987</v>
      </c>
      <c r="AV16" s="8">
        <v>7650108</v>
      </c>
      <c r="AW16" s="8">
        <v>139854</v>
      </c>
      <c r="AX16" s="8">
        <f t="shared" si="18"/>
        <v>14625</v>
      </c>
      <c r="AY16" s="8">
        <f t="shared" si="19"/>
        <v>512445960</v>
      </c>
      <c r="AZ16" s="8">
        <f t="shared" si="20"/>
        <v>461201492</v>
      </c>
      <c r="BA16" s="8">
        <f t="shared" si="21"/>
        <v>20108117</v>
      </c>
      <c r="BB16" s="8">
        <f t="shared" si="22"/>
        <v>28978370</v>
      </c>
      <c r="BC16" s="8">
        <f t="shared" si="23"/>
        <v>2157981</v>
      </c>
      <c r="BD16" s="7">
        <v>554</v>
      </c>
      <c r="BE16" s="8">
        <v>20536645</v>
      </c>
      <c r="BF16" s="8">
        <v>12727325</v>
      </c>
      <c r="BG16" s="8">
        <v>0</v>
      </c>
      <c r="BH16" s="8">
        <v>7773020</v>
      </c>
      <c r="BI16" s="8">
        <v>36300</v>
      </c>
      <c r="BJ16" s="8">
        <v>2</v>
      </c>
      <c r="BK16" s="8">
        <v>1920</v>
      </c>
      <c r="BL16" s="8">
        <v>540</v>
      </c>
      <c r="BM16" s="8">
        <v>0</v>
      </c>
      <c r="BN16" s="8">
        <v>1380</v>
      </c>
      <c r="BO16" s="8">
        <v>0</v>
      </c>
      <c r="BP16" s="8">
        <f t="shared" si="24"/>
        <v>556</v>
      </c>
      <c r="BQ16" s="8">
        <f t="shared" si="25"/>
        <v>20538565</v>
      </c>
      <c r="BR16" s="8">
        <f t="shared" si="26"/>
        <v>12727865</v>
      </c>
      <c r="BS16" s="8">
        <f t="shared" si="27"/>
        <v>0</v>
      </c>
      <c r="BT16" s="8">
        <f t="shared" si="28"/>
        <v>7774400</v>
      </c>
      <c r="BU16" s="8">
        <f t="shared" si="29"/>
        <v>36300</v>
      </c>
      <c r="BV16" s="7">
        <v>18</v>
      </c>
      <c r="BW16" s="8">
        <v>1760720</v>
      </c>
      <c r="BX16" s="8">
        <v>1584648</v>
      </c>
      <c r="BY16" s="8">
        <v>31751</v>
      </c>
      <c r="BZ16" s="8">
        <v>144321</v>
      </c>
      <c r="CA16" s="8">
        <v>0</v>
      </c>
      <c r="CB16" s="8">
        <f t="shared" si="30"/>
        <v>14643</v>
      </c>
      <c r="CC16" s="8">
        <f t="shared" si="31"/>
        <v>534745245</v>
      </c>
      <c r="CD16" s="8">
        <f t="shared" si="32"/>
        <v>475514005</v>
      </c>
      <c r="CE16" s="8">
        <f t="shared" si="33"/>
        <v>20139868</v>
      </c>
      <c r="CF16" s="8">
        <f t="shared" si="34"/>
        <v>36897091</v>
      </c>
      <c r="CG16" s="8">
        <f t="shared" si="35"/>
        <v>2194281</v>
      </c>
      <c r="CH16" s="17">
        <v>17</v>
      </c>
      <c r="CI16" s="8">
        <v>68521</v>
      </c>
      <c r="CJ16" s="8">
        <v>61666</v>
      </c>
      <c r="CK16" s="8">
        <v>0</v>
      </c>
      <c r="CL16" s="8">
        <v>6855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7">
        <f t="shared" si="36"/>
        <v>17</v>
      </c>
      <c r="DA16" s="8">
        <f t="shared" si="37"/>
        <v>68521</v>
      </c>
      <c r="DB16" s="8">
        <f t="shared" si="38"/>
        <v>61666</v>
      </c>
      <c r="DC16" s="8">
        <f t="shared" si="39"/>
        <v>0</v>
      </c>
      <c r="DD16" s="8">
        <f t="shared" si="40"/>
        <v>6855</v>
      </c>
      <c r="DE16" s="8">
        <f t="shared" si="41"/>
        <v>0</v>
      </c>
      <c r="DF16" s="8">
        <f t="shared" si="42"/>
        <v>14660</v>
      </c>
      <c r="DG16" s="8">
        <f t="shared" si="43"/>
        <v>534813766</v>
      </c>
      <c r="DH16" s="8">
        <f t="shared" si="44"/>
        <v>475575671</v>
      </c>
      <c r="DI16" s="8">
        <f t="shared" si="45"/>
        <v>20139868</v>
      </c>
      <c r="DJ16" s="8">
        <f t="shared" si="46"/>
        <v>36903946</v>
      </c>
      <c r="DK16" s="8">
        <f t="shared" si="47"/>
        <v>2194281</v>
      </c>
      <c r="DL16" s="8">
        <v>441</v>
      </c>
      <c r="DM16" s="8">
        <v>105</v>
      </c>
      <c r="DN16" s="8">
        <v>546</v>
      </c>
      <c r="DO16" s="8">
        <v>31</v>
      </c>
      <c r="DP16" s="8">
        <v>14</v>
      </c>
      <c r="DR16" s="21">
        <f>INDEX(現金給付!F:F,MATCH($A16,現金給付!$C:$C,0),1)</f>
        <v>17</v>
      </c>
      <c r="DS16" s="21">
        <f>INDEX(現金給付!G:G,MATCH($A16,現金給付!$C:$C,0),1)</f>
        <v>61666</v>
      </c>
      <c r="DT16" s="21">
        <f>INDEX(現金給付!J:J,MATCH($A16,現金給付!$C:$C,0),1)</f>
        <v>10</v>
      </c>
      <c r="DU16" s="21">
        <f>INDEX(現金給付!K:K,MATCH($A16,現金給付!$C:$C,0),1)</f>
        <v>240534</v>
      </c>
      <c r="DV16" s="21">
        <f>INDEX(現金給付!N:N,MATCH($A16,現金給付!$C:$C,0),1)</f>
        <v>0</v>
      </c>
      <c r="DW16" s="21">
        <f>INDEX(現金給付!O:O,MATCH($A16,現金給付!$C:$C,0),1)</f>
        <v>0</v>
      </c>
      <c r="DX16" s="21">
        <f>INDEX(現金給付!V:V,MATCH($A16,現金給付!$C:$C,0),1)</f>
        <v>15</v>
      </c>
      <c r="DY16" s="21">
        <f>INDEX(現金給付!W:W,MATCH($A16,現金給付!$C:$C,0),1)</f>
        <v>497887</v>
      </c>
      <c r="DZ16" s="21">
        <f>INDEX(現金給付!Z:Z,MATCH($A16,現金給付!$C:$C,0),1)</f>
        <v>0</v>
      </c>
      <c r="EA16" s="21">
        <f>INDEX(現金給付!AA:AA,MATCH($A16,現金給付!$C:$C,0),1)</f>
        <v>0</v>
      </c>
      <c r="EB16" s="21">
        <f>INDEX(現金給付!AD:AD,MATCH($A16,現金給付!$C:$C,0),1)</f>
        <v>0</v>
      </c>
      <c r="EC16" s="21">
        <f>INDEX(現金給付!AE:AE,MATCH($A16,現金給付!$C:$C,0),1)</f>
        <v>0</v>
      </c>
      <c r="ED16" s="21">
        <f>INDEX(現金給付!AL:AL,MATCH($A16,現金給付!$C:$C,0),1)</f>
        <v>0</v>
      </c>
      <c r="EE16" s="21">
        <f>INDEX(現金給付!AM:AM,MATCH($A16,現金給付!$C:$C,0),1)</f>
        <v>0</v>
      </c>
      <c r="EF16" s="21">
        <f>INDEX(現金給付!AN:AN,MATCH($A16,現金給付!$C:$C,0),1)</f>
        <v>0</v>
      </c>
      <c r="EG16" s="21">
        <f>INDEX(現金給付!AO:AO,MATCH($A16,現金給付!$C:$C,0),1)</f>
        <v>0</v>
      </c>
      <c r="EH16" s="21">
        <f t="shared" si="48"/>
        <v>42</v>
      </c>
      <c r="EI16" s="21">
        <f t="shared" si="49"/>
        <v>800087</v>
      </c>
      <c r="EK16" s="8">
        <f t="shared" si="53"/>
        <v>14685</v>
      </c>
      <c r="EL16" s="8">
        <f t="shared" si="54"/>
        <v>535545332</v>
      </c>
      <c r="EN16" s="75">
        <f>ROUND(EL16/INDEX(被保険者数!O:O,MATCH(A16,被保険者数!A:A,0),1),0)</f>
        <v>975492</v>
      </c>
      <c r="EO16" s="1">
        <f t="shared" si="55"/>
        <v>9</v>
      </c>
      <c r="EP16" s="75">
        <f t="shared" si="50"/>
        <v>326826440</v>
      </c>
      <c r="EQ16" s="75">
        <f t="shared" si="51"/>
        <v>105450010</v>
      </c>
      <c r="ER16" s="75">
        <f t="shared" si="52"/>
        <v>103268882</v>
      </c>
      <c r="ES16" s="75">
        <f>ROUND(EP16/INDEX(被保険者数!O:O,MATCH(A16,被保険者数!A:A,0),1),0)</f>
        <v>595312</v>
      </c>
      <c r="ET16" s="75">
        <f t="shared" si="56"/>
        <v>9</v>
      </c>
      <c r="EU16" s="75">
        <f>ROUND(EQ16/INDEX(被保険者数!O:O,MATCH(A16,被保険者数!A:A,0),1),0)</f>
        <v>192077</v>
      </c>
      <c r="EV16" s="1">
        <f t="shared" si="57"/>
        <v>35</v>
      </c>
    </row>
    <row r="17" spans="1:152" s="6" customFormat="1" ht="15.95" customHeight="1" x14ac:dyDescent="0.15">
      <c r="A17" s="2" t="s">
        <v>38</v>
      </c>
      <c r="B17" s="7">
        <v>208</v>
      </c>
      <c r="C17" s="8">
        <v>138259720</v>
      </c>
      <c r="D17" s="8">
        <v>124433788</v>
      </c>
      <c r="E17" s="8">
        <v>8613977</v>
      </c>
      <c r="F17" s="8">
        <v>4763105</v>
      </c>
      <c r="G17" s="8">
        <v>448850</v>
      </c>
      <c r="H17" s="8">
        <v>3764</v>
      </c>
      <c r="I17" s="8">
        <v>60924250</v>
      </c>
      <c r="J17" s="8">
        <v>54831829</v>
      </c>
      <c r="K17" s="8">
        <v>727768</v>
      </c>
      <c r="L17" s="8">
        <v>5238618</v>
      </c>
      <c r="M17" s="8">
        <v>126035</v>
      </c>
      <c r="N17" s="8">
        <f t="shared" si="0"/>
        <v>3972</v>
      </c>
      <c r="O17" s="8">
        <f t="shared" si="1"/>
        <v>199183970</v>
      </c>
      <c r="P17" s="8">
        <f t="shared" si="2"/>
        <v>179265617</v>
      </c>
      <c r="Q17" s="8">
        <f t="shared" si="3"/>
        <v>9341745</v>
      </c>
      <c r="R17" s="8">
        <f t="shared" si="4"/>
        <v>10001723</v>
      </c>
      <c r="S17" s="8">
        <f t="shared" si="5"/>
        <v>574885</v>
      </c>
      <c r="T17" s="7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180</v>
      </c>
      <c r="AA17" s="8">
        <v>2959760</v>
      </c>
      <c r="AB17" s="8">
        <v>2663784</v>
      </c>
      <c r="AC17" s="8">
        <v>6172</v>
      </c>
      <c r="AD17" s="8">
        <v>289804</v>
      </c>
      <c r="AE17" s="8">
        <v>0</v>
      </c>
      <c r="AF17" s="8">
        <f t="shared" si="6"/>
        <v>180</v>
      </c>
      <c r="AG17" s="8">
        <f t="shared" si="7"/>
        <v>2959760</v>
      </c>
      <c r="AH17" s="8">
        <f t="shared" si="8"/>
        <v>2663784</v>
      </c>
      <c r="AI17" s="8">
        <f t="shared" si="9"/>
        <v>6172</v>
      </c>
      <c r="AJ17" s="8">
        <f t="shared" si="10"/>
        <v>289804</v>
      </c>
      <c r="AK17" s="8">
        <f t="shared" si="11"/>
        <v>0</v>
      </c>
      <c r="AL17" s="7">
        <f t="shared" si="12"/>
        <v>4152</v>
      </c>
      <c r="AM17" s="8">
        <f t="shared" si="13"/>
        <v>202143730</v>
      </c>
      <c r="AN17" s="8">
        <f t="shared" si="14"/>
        <v>181929401</v>
      </c>
      <c r="AO17" s="8">
        <f t="shared" si="15"/>
        <v>9347917</v>
      </c>
      <c r="AP17" s="8">
        <f t="shared" si="16"/>
        <v>10291527</v>
      </c>
      <c r="AQ17" s="8">
        <f t="shared" si="17"/>
        <v>574885</v>
      </c>
      <c r="AR17" s="8">
        <v>1887</v>
      </c>
      <c r="AS17" s="8">
        <v>25344770</v>
      </c>
      <c r="AT17" s="8">
        <v>22810293</v>
      </c>
      <c r="AU17" s="8">
        <v>91697</v>
      </c>
      <c r="AV17" s="8">
        <v>2395830</v>
      </c>
      <c r="AW17" s="8">
        <v>46950</v>
      </c>
      <c r="AX17" s="8">
        <f t="shared" si="18"/>
        <v>6039</v>
      </c>
      <c r="AY17" s="8">
        <f t="shared" si="19"/>
        <v>227488500</v>
      </c>
      <c r="AZ17" s="8">
        <f t="shared" si="20"/>
        <v>204739694</v>
      </c>
      <c r="BA17" s="8">
        <f t="shared" si="21"/>
        <v>9439614</v>
      </c>
      <c r="BB17" s="8">
        <f t="shared" si="22"/>
        <v>12687357</v>
      </c>
      <c r="BC17" s="8">
        <f t="shared" si="23"/>
        <v>621835</v>
      </c>
      <c r="BD17" s="7">
        <v>197</v>
      </c>
      <c r="BE17" s="8">
        <v>6867205</v>
      </c>
      <c r="BF17" s="8">
        <v>4137365</v>
      </c>
      <c r="BG17" s="8">
        <v>0</v>
      </c>
      <c r="BH17" s="8">
        <v>2713400</v>
      </c>
      <c r="BI17" s="8">
        <v>16440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f t="shared" si="24"/>
        <v>197</v>
      </c>
      <c r="BQ17" s="8">
        <f t="shared" si="25"/>
        <v>6867205</v>
      </c>
      <c r="BR17" s="8">
        <f t="shared" si="26"/>
        <v>4137365</v>
      </c>
      <c r="BS17" s="8">
        <f t="shared" si="27"/>
        <v>0</v>
      </c>
      <c r="BT17" s="8">
        <f t="shared" si="28"/>
        <v>2713400</v>
      </c>
      <c r="BU17" s="8">
        <f t="shared" si="29"/>
        <v>16440</v>
      </c>
      <c r="BV17" s="7">
        <v>1</v>
      </c>
      <c r="BW17" s="8">
        <v>127640</v>
      </c>
      <c r="BX17" s="8">
        <v>114876</v>
      </c>
      <c r="BY17" s="8">
        <v>4764</v>
      </c>
      <c r="BZ17" s="8">
        <v>8000</v>
      </c>
      <c r="CA17" s="8">
        <v>0</v>
      </c>
      <c r="CB17" s="8">
        <f t="shared" si="30"/>
        <v>6040</v>
      </c>
      <c r="CC17" s="8">
        <f t="shared" si="31"/>
        <v>234483345</v>
      </c>
      <c r="CD17" s="8">
        <f t="shared" si="32"/>
        <v>208991935</v>
      </c>
      <c r="CE17" s="8">
        <f t="shared" si="33"/>
        <v>9444378</v>
      </c>
      <c r="CF17" s="8">
        <f t="shared" si="34"/>
        <v>15408757</v>
      </c>
      <c r="CG17" s="8">
        <f t="shared" si="35"/>
        <v>638275</v>
      </c>
      <c r="CH17" s="17">
        <v>4</v>
      </c>
      <c r="CI17" s="8">
        <v>19410</v>
      </c>
      <c r="CJ17" s="8">
        <v>17469</v>
      </c>
      <c r="CK17" s="8">
        <v>0</v>
      </c>
      <c r="CL17" s="8">
        <v>1941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7">
        <f t="shared" si="36"/>
        <v>4</v>
      </c>
      <c r="DA17" s="8">
        <f t="shared" si="37"/>
        <v>19410</v>
      </c>
      <c r="DB17" s="8">
        <f t="shared" si="38"/>
        <v>17469</v>
      </c>
      <c r="DC17" s="8">
        <f t="shared" si="39"/>
        <v>0</v>
      </c>
      <c r="DD17" s="8">
        <f t="shared" si="40"/>
        <v>1941</v>
      </c>
      <c r="DE17" s="8">
        <f t="shared" si="41"/>
        <v>0</v>
      </c>
      <c r="DF17" s="8">
        <f t="shared" si="42"/>
        <v>6044</v>
      </c>
      <c r="DG17" s="8">
        <f t="shared" si="43"/>
        <v>234502755</v>
      </c>
      <c r="DH17" s="8">
        <f t="shared" si="44"/>
        <v>209009404</v>
      </c>
      <c r="DI17" s="8">
        <f t="shared" si="45"/>
        <v>9444378</v>
      </c>
      <c r="DJ17" s="8">
        <f t="shared" si="46"/>
        <v>15410698</v>
      </c>
      <c r="DK17" s="8">
        <f t="shared" si="47"/>
        <v>638275</v>
      </c>
      <c r="DL17" s="8">
        <v>163</v>
      </c>
      <c r="DM17" s="8">
        <v>88</v>
      </c>
      <c r="DN17" s="8">
        <v>251</v>
      </c>
      <c r="DO17" s="8">
        <v>28</v>
      </c>
      <c r="DP17" s="8">
        <v>9</v>
      </c>
      <c r="DR17" s="21">
        <f>INDEX(現金給付!F:F,MATCH($A17,現金給付!$C:$C,0),1)</f>
        <v>4</v>
      </c>
      <c r="DS17" s="21">
        <f>INDEX(現金給付!G:G,MATCH($A17,現金給付!$C:$C,0),1)</f>
        <v>17469</v>
      </c>
      <c r="DT17" s="21">
        <f>INDEX(現金給付!J:J,MATCH($A17,現金給付!$C:$C,0),1)</f>
        <v>0</v>
      </c>
      <c r="DU17" s="21">
        <f>INDEX(現金給付!K:K,MATCH($A17,現金給付!$C:$C,0),1)</f>
        <v>0</v>
      </c>
      <c r="DV17" s="21">
        <f>INDEX(現金給付!N:N,MATCH($A17,現金給付!$C:$C,0),1)</f>
        <v>0</v>
      </c>
      <c r="DW17" s="21">
        <f>INDEX(現金給付!O:O,MATCH($A17,現金給付!$C:$C,0),1)</f>
        <v>0</v>
      </c>
      <c r="DX17" s="21">
        <f>INDEX(現金給付!V:V,MATCH($A17,現金給付!$C:$C,0),1)</f>
        <v>10</v>
      </c>
      <c r="DY17" s="21">
        <f>INDEX(現金給付!W:W,MATCH($A17,現金給付!$C:$C,0),1)</f>
        <v>256049</v>
      </c>
      <c r="DZ17" s="21">
        <f>INDEX(現金給付!Z:Z,MATCH($A17,現金給付!$C:$C,0),1)</f>
        <v>0</v>
      </c>
      <c r="EA17" s="21">
        <f>INDEX(現金給付!AA:AA,MATCH($A17,現金給付!$C:$C,0),1)</f>
        <v>0</v>
      </c>
      <c r="EB17" s="21">
        <f>INDEX(現金給付!AD:AD,MATCH($A17,現金給付!$C:$C,0),1)</f>
        <v>0</v>
      </c>
      <c r="EC17" s="21">
        <f>INDEX(現金給付!AE:AE,MATCH($A17,現金給付!$C:$C,0),1)</f>
        <v>0</v>
      </c>
      <c r="ED17" s="21">
        <f>INDEX(現金給付!AL:AL,MATCH($A17,現金給付!$C:$C,0),1)</f>
        <v>0</v>
      </c>
      <c r="EE17" s="21">
        <f>INDEX(現金給付!AM:AM,MATCH($A17,現金給付!$C:$C,0),1)</f>
        <v>0</v>
      </c>
      <c r="EF17" s="21">
        <f>INDEX(現金給付!AN:AN,MATCH($A17,現金給付!$C:$C,0),1)</f>
        <v>0</v>
      </c>
      <c r="EG17" s="21">
        <f>INDEX(現金給付!AO:AO,MATCH($A17,現金給付!$C:$C,0),1)</f>
        <v>0</v>
      </c>
      <c r="EH17" s="21">
        <f t="shared" si="48"/>
        <v>14</v>
      </c>
      <c r="EI17" s="21">
        <f t="shared" si="49"/>
        <v>273518</v>
      </c>
      <c r="EK17" s="8">
        <f t="shared" si="53"/>
        <v>6054</v>
      </c>
      <c r="EL17" s="8">
        <f t="shared" si="54"/>
        <v>234756863</v>
      </c>
      <c r="EN17" s="75">
        <f>ROUND(EL17/INDEX(被保険者数!O:O,MATCH(A17,被保険者数!A:A,0),1),0)</f>
        <v>931575</v>
      </c>
      <c r="EO17" s="1">
        <f t="shared" si="55"/>
        <v>17</v>
      </c>
      <c r="EP17" s="75">
        <f t="shared" si="50"/>
        <v>138259720</v>
      </c>
      <c r="EQ17" s="75">
        <f t="shared" si="51"/>
        <v>63884010</v>
      </c>
      <c r="ER17" s="75">
        <f t="shared" si="52"/>
        <v>32613133</v>
      </c>
      <c r="ES17" s="75">
        <f>ROUND(EP17/INDEX(被保険者数!O:O,MATCH(A17,被保険者数!A:A,0),1),0)</f>
        <v>548650</v>
      </c>
      <c r="ET17" s="75">
        <f t="shared" si="56"/>
        <v>14</v>
      </c>
      <c r="EU17" s="75">
        <f>ROUND(EQ17/INDEX(被保険者数!O:O,MATCH(A17,被保険者数!A:A,0),1),0)</f>
        <v>253508</v>
      </c>
      <c r="EV17" s="1">
        <f t="shared" si="57"/>
        <v>7</v>
      </c>
    </row>
    <row r="18" spans="1:152" s="6" customFormat="1" ht="15.95" customHeight="1" x14ac:dyDescent="0.15">
      <c r="A18" s="2" t="s">
        <v>39</v>
      </c>
      <c r="B18" s="7">
        <v>1388</v>
      </c>
      <c r="C18" s="8">
        <v>815593940</v>
      </c>
      <c r="D18" s="8">
        <v>734034602</v>
      </c>
      <c r="E18" s="8">
        <v>46917953</v>
      </c>
      <c r="F18" s="8">
        <v>29920897</v>
      </c>
      <c r="G18" s="8">
        <v>4720488</v>
      </c>
      <c r="H18" s="8">
        <v>16967</v>
      </c>
      <c r="I18" s="8">
        <v>304202500</v>
      </c>
      <c r="J18" s="8">
        <v>273782266</v>
      </c>
      <c r="K18" s="8">
        <v>5929390</v>
      </c>
      <c r="L18" s="8">
        <v>20523199</v>
      </c>
      <c r="M18" s="8">
        <v>3967645</v>
      </c>
      <c r="N18" s="8">
        <f t="shared" si="0"/>
        <v>18355</v>
      </c>
      <c r="O18" s="8">
        <f t="shared" si="1"/>
        <v>1119796440</v>
      </c>
      <c r="P18" s="8">
        <f t="shared" si="2"/>
        <v>1007816868</v>
      </c>
      <c r="Q18" s="8">
        <f t="shared" si="3"/>
        <v>52847343</v>
      </c>
      <c r="R18" s="8">
        <f t="shared" si="4"/>
        <v>50444096</v>
      </c>
      <c r="S18" s="8">
        <f t="shared" si="5"/>
        <v>8688133</v>
      </c>
      <c r="T18" s="7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1771</v>
      </c>
      <c r="AA18" s="8">
        <v>29088180</v>
      </c>
      <c r="AB18" s="8">
        <v>26179362</v>
      </c>
      <c r="AC18" s="8">
        <v>64523</v>
      </c>
      <c r="AD18" s="8">
        <v>2844295</v>
      </c>
      <c r="AE18" s="8">
        <v>0</v>
      </c>
      <c r="AF18" s="8">
        <f t="shared" si="6"/>
        <v>1771</v>
      </c>
      <c r="AG18" s="8">
        <f t="shared" si="7"/>
        <v>29088180</v>
      </c>
      <c r="AH18" s="8">
        <f t="shared" si="8"/>
        <v>26179362</v>
      </c>
      <c r="AI18" s="8">
        <f t="shared" si="9"/>
        <v>64523</v>
      </c>
      <c r="AJ18" s="8">
        <f t="shared" si="10"/>
        <v>2844295</v>
      </c>
      <c r="AK18" s="8">
        <f t="shared" si="11"/>
        <v>0</v>
      </c>
      <c r="AL18" s="7">
        <f t="shared" si="12"/>
        <v>20126</v>
      </c>
      <c r="AM18" s="8">
        <f t="shared" si="13"/>
        <v>1148884620</v>
      </c>
      <c r="AN18" s="8">
        <f t="shared" si="14"/>
        <v>1033996230</v>
      </c>
      <c r="AO18" s="8">
        <f t="shared" si="15"/>
        <v>52911866</v>
      </c>
      <c r="AP18" s="8">
        <f t="shared" si="16"/>
        <v>53288391</v>
      </c>
      <c r="AQ18" s="8">
        <f t="shared" si="17"/>
        <v>8688133</v>
      </c>
      <c r="AR18" s="8">
        <v>11599</v>
      </c>
      <c r="AS18" s="8">
        <v>152203150</v>
      </c>
      <c r="AT18" s="8">
        <v>136982837</v>
      </c>
      <c r="AU18" s="8">
        <v>710813</v>
      </c>
      <c r="AV18" s="8">
        <v>13900789</v>
      </c>
      <c r="AW18" s="8">
        <v>608711</v>
      </c>
      <c r="AX18" s="8">
        <f t="shared" si="18"/>
        <v>31725</v>
      </c>
      <c r="AY18" s="8">
        <f t="shared" si="19"/>
        <v>1301087770</v>
      </c>
      <c r="AZ18" s="8">
        <f t="shared" si="20"/>
        <v>1170979067</v>
      </c>
      <c r="BA18" s="8">
        <f t="shared" si="21"/>
        <v>53622679</v>
      </c>
      <c r="BB18" s="8">
        <f t="shared" si="22"/>
        <v>67189180</v>
      </c>
      <c r="BC18" s="8">
        <f t="shared" si="23"/>
        <v>9296844</v>
      </c>
      <c r="BD18" s="7">
        <v>1359</v>
      </c>
      <c r="BE18" s="8">
        <v>52130350</v>
      </c>
      <c r="BF18" s="8">
        <v>31132280</v>
      </c>
      <c r="BG18" s="8">
        <v>0</v>
      </c>
      <c r="BH18" s="8">
        <v>20590850</v>
      </c>
      <c r="BI18" s="8">
        <v>407220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f t="shared" si="24"/>
        <v>1359</v>
      </c>
      <c r="BQ18" s="8">
        <f t="shared" si="25"/>
        <v>52130350</v>
      </c>
      <c r="BR18" s="8">
        <f t="shared" si="26"/>
        <v>31132280</v>
      </c>
      <c r="BS18" s="8">
        <f t="shared" si="27"/>
        <v>0</v>
      </c>
      <c r="BT18" s="8">
        <f t="shared" si="28"/>
        <v>20590850</v>
      </c>
      <c r="BU18" s="8">
        <f t="shared" si="29"/>
        <v>407220</v>
      </c>
      <c r="BV18" s="7">
        <v>62</v>
      </c>
      <c r="BW18" s="8">
        <v>5152690</v>
      </c>
      <c r="BX18" s="8">
        <v>4637421</v>
      </c>
      <c r="BY18" s="8">
        <v>140053</v>
      </c>
      <c r="BZ18" s="8">
        <v>250035</v>
      </c>
      <c r="CA18" s="8">
        <v>125181</v>
      </c>
      <c r="CB18" s="8">
        <f t="shared" si="30"/>
        <v>31787</v>
      </c>
      <c r="CC18" s="8">
        <f t="shared" si="31"/>
        <v>1358370810</v>
      </c>
      <c r="CD18" s="8">
        <f t="shared" si="32"/>
        <v>1206748768</v>
      </c>
      <c r="CE18" s="8">
        <f t="shared" si="33"/>
        <v>53762732</v>
      </c>
      <c r="CF18" s="8">
        <f t="shared" si="34"/>
        <v>88030065</v>
      </c>
      <c r="CG18" s="8">
        <f t="shared" si="35"/>
        <v>9829245</v>
      </c>
      <c r="CH18" s="17">
        <v>64</v>
      </c>
      <c r="CI18" s="8">
        <v>473830</v>
      </c>
      <c r="CJ18" s="8">
        <v>426435</v>
      </c>
      <c r="CK18" s="8">
        <v>0</v>
      </c>
      <c r="CL18" s="8">
        <v>47395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7">
        <f t="shared" si="36"/>
        <v>64</v>
      </c>
      <c r="DA18" s="8">
        <f t="shared" si="37"/>
        <v>473830</v>
      </c>
      <c r="DB18" s="8">
        <f t="shared" si="38"/>
        <v>426435</v>
      </c>
      <c r="DC18" s="8">
        <f t="shared" si="39"/>
        <v>0</v>
      </c>
      <c r="DD18" s="8">
        <f t="shared" si="40"/>
        <v>47395</v>
      </c>
      <c r="DE18" s="8">
        <f t="shared" si="41"/>
        <v>0</v>
      </c>
      <c r="DF18" s="8">
        <f t="shared" si="42"/>
        <v>31851</v>
      </c>
      <c r="DG18" s="8">
        <f t="shared" si="43"/>
        <v>1358844640</v>
      </c>
      <c r="DH18" s="8">
        <f t="shared" si="44"/>
        <v>1207175203</v>
      </c>
      <c r="DI18" s="8">
        <f t="shared" si="45"/>
        <v>53762732</v>
      </c>
      <c r="DJ18" s="8">
        <f t="shared" si="46"/>
        <v>88077460</v>
      </c>
      <c r="DK18" s="8">
        <f t="shared" si="47"/>
        <v>9829245</v>
      </c>
      <c r="DL18" s="8">
        <v>1021</v>
      </c>
      <c r="DM18" s="8">
        <v>427</v>
      </c>
      <c r="DN18" s="8">
        <v>1448</v>
      </c>
      <c r="DO18" s="8">
        <v>240</v>
      </c>
      <c r="DP18" s="8">
        <v>20</v>
      </c>
      <c r="DR18" s="21">
        <f>INDEX(現金給付!F:F,MATCH($A18,現金給付!$C:$C,0),1)</f>
        <v>64</v>
      </c>
      <c r="DS18" s="21">
        <f>INDEX(現金給付!G:G,MATCH($A18,現金給付!$C:$C,0),1)</f>
        <v>426435</v>
      </c>
      <c r="DT18" s="21">
        <f>INDEX(現金給付!J:J,MATCH($A18,現金給付!$C:$C,0),1)</f>
        <v>47</v>
      </c>
      <c r="DU18" s="21">
        <f>INDEX(現金給付!K:K,MATCH($A18,現金給付!$C:$C,0),1)</f>
        <v>434169</v>
      </c>
      <c r="DV18" s="21">
        <f>INDEX(現金給付!N:N,MATCH($A18,現金給付!$C:$C,0),1)</f>
        <v>30</v>
      </c>
      <c r="DW18" s="21">
        <f>INDEX(現金給付!O:O,MATCH($A18,現金給付!$C:$C,0),1)</f>
        <v>448875</v>
      </c>
      <c r="DX18" s="21">
        <f>INDEX(現金給付!V:V,MATCH($A18,現金給付!$C:$C,0),1)</f>
        <v>36</v>
      </c>
      <c r="DY18" s="21">
        <f>INDEX(現金給付!W:W,MATCH($A18,現金給付!$C:$C,0),1)</f>
        <v>1010128</v>
      </c>
      <c r="DZ18" s="21">
        <f>INDEX(現金給付!Z:Z,MATCH($A18,現金給付!$C:$C,0),1)</f>
        <v>1</v>
      </c>
      <c r="EA18" s="21">
        <f>INDEX(現金給付!AA:AA,MATCH($A18,現金給付!$C:$C,0),1)</f>
        <v>7713</v>
      </c>
      <c r="EB18" s="21">
        <f>INDEX(現金給付!AD:AD,MATCH($A18,現金給付!$C:$C,0),1)</f>
        <v>0</v>
      </c>
      <c r="EC18" s="21">
        <f>INDEX(現金給付!AE:AE,MATCH($A18,現金給付!$C:$C,0),1)</f>
        <v>0</v>
      </c>
      <c r="ED18" s="21">
        <f>INDEX(現金給付!AL:AL,MATCH($A18,現金給付!$C:$C,0),1)</f>
        <v>0</v>
      </c>
      <c r="EE18" s="21">
        <f>INDEX(現金給付!AM:AM,MATCH($A18,現金給付!$C:$C,0),1)</f>
        <v>0</v>
      </c>
      <c r="EF18" s="21">
        <f>INDEX(現金給付!AN:AN,MATCH($A18,現金給付!$C:$C,0),1)</f>
        <v>0</v>
      </c>
      <c r="EG18" s="21">
        <f>INDEX(現金給付!AO:AO,MATCH($A18,現金給付!$C:$C,0),1)</f>
        <v>0</v>
      </c>
      <c r="EH18" s="21">
        <f t="shared" si="48"/>
        <v>178</v>
      </c>
      <c r="EI18" s="21">
        <f t="shared" si="49"/>
        <v>2327320</v>
      </c>
      <c r="EK18" s="8">
        <f t="shared" si="53"/>
        <v>31965</v>
      </c>
      <c r="EL18" s="8">
        <f t="shared" si="54"/>
        <v>1360698130</v>
      </c>
      <c r="EN18" s="75">
        <f>ROUND(EL18/INDEX(被保険者数!O:O,MATCH(A18,被保険者数!A:A,0),1),0)</f>
        <v>986728</v>
      </c>
      <c r="EO18" s="1">
        <f t="shared" si="55"/>
        <v>8</v>
      </c>
      <c r="EP18" s="75">
        <f t="shared" si="50"/>
        <v>815593940</v>
      </c>
      <c r="EQ18" s="75">
        <f t="shared" si="51"/>
        <v>333290680</v>
      </c>
      <c r="ER18" s="75">
        <f t="shared" si="52"/>
        <v>211813510</v>
      </c>
      <c r="ES18" s="75">
        <f>ROUND(EP18/INDEX(被保険者数!O:O,MATCH(A18,被保険者数!A:A,0),1),0)</f>
        <v>591439</v>
      </c>
      <c r="ET18" s="75">
        <f t="shared" si="56"/>
        <v>10</v>
      </c>
      <c r="EU18" s="75">
        <f>ROUND(EQ18/INDEX(被保険者数!O:O,MATCH(A18,被保険者数!A:A,0),1),0)</f>
        <v>241690</v>
      </c>
      <c r="EV18" s="1">
        <f t="shared" si="57"/>
        <v>12</v>
      </c>
    </row>
    <row r="19" spans="1:152" s="6" customFormat="1" ht="15.95" customHeight="1" x14ac:dyDescent="0.15">
      <c r="A19" s="2" t="s">
        <v>40</v>
      </c>
      <c r="B19" s="7">
        <v>2353</v>
      </c>
      <c r="C19" s="8">
        <v>1327471760</v>
      </c>
      <c r="D19" s="8">
        <v>1194724888</v>
      </c>
      <c r="E19" s="8">
        <v>74540238</v>
      </c>
      <c r="F19" s="8">
        <v>49748208</v>
      </c>
      <c r="G19" s="8">
        <v>8458426</v>
      </c>
      <c r="H19" s="8">
        <v>23016</v>
      </c>
      <c r="I19" s="8">
        <v>415836860</v>
      </c>
      <c r="J19" s="8">
        <v>374253177</v>
      </c>
      <c r="K19" s="8">
        <v>7447250</v>
      </c>
      <c r="L19" s="8">
        <v>25850013</v>
      </c>
      <c r="M19" s="8">
        <v>8286420</v>
      </c>
      <c r="N19" s="8">
        <f t="shared" si="0"/>
        <v>25369</v>
      </c>
      <c r="O19" s="8">
        <f t="shared" si="1"/>
        <v>1743308620</v>
      </c>
      <c r="P19" s="8">
        <f t="shared" si="2"/>
        <v>1568978065</v>
      </c>
      <c r="Q19" s="8">
        <f t="shared" si="3"/>
        <v>81987488</v>
      </c>
      <c r="R19" s="8">
        <f t="shared" si="4"/>
        <v>75598221</v>
      </c>
      <c r="S19" s="8">
        <f t="shared" si="5"/>
        <v>16744846</v>
      </c>
      <c r="T19" s="7">
        <v>2</v>
      </c>
      <c r="U19" s="8">
        <v>243600</v>
      </c>
      <c r="V19" s="8">
        <v>219240</v>
      </c>
      <c r="W19" s="8">
        <v>-1200</v>
      </c>
      <c r="X19" s="8">
        <v>25560</v>
      </c>
      <c r="Y19" s="8">
        <v>0</v>
      </c>
      <c r="Z19" s="8">
        <v>1805</v>
      </c>
      <c r="AA19" s="8">
        <v>28111560</v>
      </c>
      <c r="AB19" s="8">
        <v>25300404</v>
      </c>
      <c r="AC19" s="8">
        <v>49396</v>
      </c>
      <c r="AD19" s="8">
        <v>2761760</v>
      </c>
      <c r="AE19" s="8">
        <v>0</v>
      </c>
      <c r="AF19" s="8">
        <f t="shared" si="6"/>
        <v>1807</v>
      </c>
      <c r="AG19" s="8">
        <f t="shared" si="7"/>
        <v>28355160</v>
      </c>
      <c r="AH19" s="8">
        <f t="shared" si="8"/>
        <v>25519644</v>
      </c>
      <c r="AI19" s="8">
        <f t="shared" si="9"/>
        <v>48196</v>
      </c>
      <c r="AJ19" s="8">
        <f t="shared" si="10"/>
        <v>2787320</v>
      </c>
      <c r="AK19" s="8">
        <f t="shared" si="11"/>
        <v>0</v>
      </c>
      <c r="AL19" s="7">
        <f t="shared" si="12"/>
        <v>27176</v>
      </c>
      <c r="AM19" s="8">
        <f t="shared" si="13"/>
        <v>1771663780</v>
      </c>
      <c r="AN19" s="8">
        <f t="shared" si="14"/>
        <v>1594497709</v>
      </c>
      <c r="AO19" s="8">
        <f t="shared" si="15"/>
        <v>82035684</v>
      </c>
      <c r="AP19" s="8">
        <f t="shared" si="16"/>
        <v>78385541</v>
      </c>
      <c r="AQ19" s="8">
        <f t="shared" si="17"/>
        <v>16744846</v>
      </c>
      <c r="AR19" s="8">
        <v>17762</v>
      </c>
      <c r="AS19" s="8">
        <v>233382930</v>
      </c>
      <c r="AT19" s="8">
        <v>210044636</v>
      </c>
      <c r="AU19" s="8">
        <v>744086</v>
      </c>
      <c r="AV19" s="8">
        <v>22066034</v>
      </c>
      <c r="AW19" s="8">
        <v>528174</v>
      </c>
      <c r="AX19" s="8">
        <f t="shared" si="18"/>
        <v>44938</v>
      </c>
      <c r="AY19" s="8">
        <f t="shared" si="19"/>
        <v>2005046710</v>
      </c>
      <c r="AZ19" s="8">
        <f t="shared" si="20"/>
        <v>1804542345</v>
      </c>
      <c r="BA19" s="8">
        <f t="shared" si="21"/>
        <v>82779770</v>
      </c>
      <c r="BB19" s="8">
        <f t="shared" si="22"/>
        <v>100451575</v>
      </c>
      <c r="BC19" s="8">
        <f t="shared" si="23"/>
        <v>17273020</v>
      </c>
      <c r="BD19" s="7">
        <v>2297</v>
      </c>
      <c r="BE19" s="8">
        <v>98266843</v>
      </c>
      <c r="BF19" s="8">
        <v>61856373</v>
      </c>
      <c r="BG19" s="8">
        <v>0</v>
      </c>
      <c r="BH19" s="8">
        <v>36064270</v>
      </c>
      <c r="BI19" s="8">
        <v>346200</v>
      </c>
      <c r="BJ19" s="8">
        <v>2</v>
      </c>
      <c r="BK19" s="8">
        <v>5370</v>
      </c>
      <c r="BL19" s="8">
        <v>2190</v>
      </c>
      <c r="BM19" s="8">
        <v>0</v>
      </c>
      <c r="BN19" s="8">
        <v>3180</v>
      </c>
      <c r="BO19" s="8">
        <v>0</v>
      </c>
      <c r="BP19" s="8">
        <f t="shared" si="24"/>
        <v>2299</v>
      </c>
      <c r="BQ19" s="8">
        <f t="shared" si="25"/>
        <v>98272213</v>
      </c>
      <c r="BR19" s="8">
        <f t="shared" si="26"/>
        <v>61858563</v>
      </c>
      <c r="BS19" s="8">
        <f t="shared" si="27"/>
        <v>0</v>
      </c>
      <c r="BT19" s="8">
        <f t="shared" si="28"/>
        <v>36067450</v>
      </c>
      <c r="BU19" s="8">
        <f t="shared" si="29"/>
        <v>346200</v>
      </c>
      <c r="BV19" s="7">
        <v>50</v>
      </c>
      <c r="BW19" s="8">
        <v>5397280</v>
      </c>
      <c r="BX19" s="8">
        <v>4857552</v>
      </c>
      <c r="BY19" s="8">
        <v>137952</v>
      </c>
      <c r="BZ19" s="8">
        <v>385021</v>
      </c>
      <c r="CA19" s="8">
        <v>16755</v>
      </c>
      <c r="CB19" s="8">
        <f t="shared" si="30"/>
        <v>44988</v>
      </c>
      <c r="CC19" s="8">
        <f t="shared" si="31"/>
        <v>2108716203</v>
      </c>
      <c r="CD19" s="8">
        <f t="shared" si="32"/>
        <v>1871258460</v>
      </c>
      <c r="CE19" s="8">
        <f t="shared" si="33"/>
        <v>82917722</v>
      </c>
      <c r="CF19" s="8">
        <f t="shared" si="34"/>
        <v>136904046</v>
      </c>
      <c r="CG19" s="8">
        <f t="shared" si="35"/>
        <v>17635975</v>
      </c>
      <c r="CH19" s="17">
        <v>108</v>
      </c>
      <c r="CI19" s="8">
        <v>717048</v>
      </c>
      <c r="CJ19" s="8">
        <v>645328</v>
      </c>
      <c r="CK19" s="8">
        <v>0</v>
      </c>
      <c r="CL19" s="8">
        <v>71720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7">
        <f t="shared" si="36"/>
        <v>108</v>
      </c>
      <c r="DA19" s="8">
        <f t="shared" si="37"/>
        <v>717048</v>
      </c>
      <c r="DB19" s="8">
        <f t="shared" si="38"/>
        <v>645328</v>
      </c>
      <c r="DC19" s="8">
        <f t="shared" si="39"/>
        <v>0</v>
      </c>
      <c r="DD19" s="8">
        <f t="shared" si="40"/>
        <v>71720</v>
      </c>
      <c r="DE19" s="8">
        <f t="shared" si="41"/>
        <v>0</v>
      </c>
      <c r="DF19" s="8">
        <f t="shared" si="42"/>
        <v>45096</v>
      </c>
      <c r="DG19" s="8">
        <f t="shared" si="43"/>
        <v>2109433251</v>
      </c>
      <c r="DH19" s="8">
        <f t="shared" si="44"/>
        <v>1871903788</v>
      </c>
      <c r="DI19" s="8">
        <f t="shared" si="45"/>
        <v>82917722</v>
      </c>
      <c r="DJ19" s="8">
        <f t="shared" si="46"/>
        <v>136975766</v>
      </c>
      <c r="DK19" s="8">
        <f t="shared" si="47"/>
        <v>17635975</v>
      </c>
      <c r="DL19" s="8">
        <v>1881</v>
      </c>
      <c r="DM19" s="8">
        <v>534</v>
      </c>
      <c r="DN19" s="8">
        <v>2415</v>
      </c>
      <c r="DO19" s="8">
        <v>203</v>
      </c>
      <c r="DP19" s="8">
        <v>53</v>
      </c>
      <c r="DR19" s="21">
        <f>INDEX(現金給付!F:F,MATCH($A19,現金給付!$C:$C,0),1)</f>
        <v>108</v>
      </c>
      <c r="DS19" s="21">
        <f>INDEX(現金給付!G:G,MATCH($A19,現金給付!$C:$C,0),1)</f>
        <v>645328</v>
      </c>
      <c r="DT19" s="21">
        <f>INDEX(現金給付!J:J,MATCH($A19,現金給付!$C:$C,0),1)</f>
        <v>38</v>
      </c>
      <c r="DU19" s="21">
        <f>INDEX(現金給付!K:K,MATCH($A19,現金給付!$C:$C,0),1)</f>
        <v>424521</v>
      </c>
      <c r="DV19" s="21">
        <f>INDEX(現金給付!N:N,MATCH($A19,現金給付!$C:$C,0),1)</f>
        <v>26</v>
      </c>
      <c r="DW19" s="21">
        <f>INDEX(現金給付!O:O,MATCH($A19,現金給付!$C:$C,0),1)</f>
        <v>286713</v>
      </c>
      <c r="DX19" s="21">
        <f>INDEX(現金給付!V:V,MATCH($A19,現金給付!$C:$C,0),1)</f>
        <v>49</v>
      </c>
      <c r="DY19" s="21">
        <f>INDEX(現金給付!W:W,MATCH($A19,現金給付!$C:$C,0),1)</f>
        <v>1438324</v>
      </c>
      <c r="DZ19" s="21">
        <f>INDEX(現金給付!Z:Z,MATCH($A19,現金給付!$C:$C,0),1)</f>
        <v>1</v>
      </c>
      <c r="EA19" s="21">
        <f>INDEX(現金給付!AA:AA,MATCH($A19,現金給付!$C:$C,0),1)</f>
        <v>11682</v>
      </c>
      <c r="EB19" s="21">
        <f>INDEX(現金給付!AD:AD,MATCH($A19,現金給付!$C:$C,0),1)</f>
        <v>0</v>
      </c>
      <c r="EC19" s="21">
        <f>INDEX(現金給付!AE:AE,MATCH($A19,現金給付!$C:$C,0),1)</f>
        <v>0</v>
      </c>
      <c r="ED19" s="21">
        <f>INDEX(現金給付!AL:AL,MATCH($A19,現金給付!$C:$C,0),1)</f>
        <v>15</v>
      </c>
      <c r="EE19" s="21">
        <f>INDEX(現金給付!AM:AM,MATCH($A19,現金給付!$C:$C,0),1)</f>
        <v>49824</v>
      </c>
      <c r="EF19" s="21">
        <f>INDEX(現金給付!AN:AN,MATCH($A19,現金給付!$C:$C,0),1)</f>
        <v>0</v>
      </c>
      <c r="EG19" s="21">
        <f>INDEX(現金給付!AO:AO,MATCH($A19,現金給付!$C:$C,0),1)</f>
        <v>0</v>
      </c>
      <c r="EH19" s="21">
        <f t="shared" si="48"/>
        <v>237</v>
      </c>
      <c r="EI19" s="21">
        <f t="shared" si="49"/>
        <v>2856392</v>
      </c>
      <c r="EK19" s="8">
        <f t="shared" si="53"/>
        <v>45225</v>
      </c>
      <c r="EL19" s="8">
        <f t="shared" si="54"/>
        <v>2111572595</v>
      </c>
      <c r="EN19" s="75">
        <f>ROUND(EL19/INDEX(被保険者数!O:O,MATCH(A19,被保険者数!A:A,0),1),0)</f>
        <v>1161481</v>
      </c>
      <c r="EO19" s="1">
        <f t="shared" si="55"/>
        <v>1</v>
      </c>
      <c r="EP19" s="75">
        <f t="shared" si="50"/>
        <v>1327715360</v>
      </c>
      <c r="EQ19" s="75">
        <f t="shared" si="51"/>
        <v>443948420</v>
      </c>
      <c r="ER19" s="75">
        <f t="shared" si="52"/>
        <v>339908815</v>
      </c>
      <c r="ES19" s="75">
        <f>ROUND(EP19/INDEX(被保険者数!O:O,MATCH(A19,被保険者数!A:A,0),1),0)</f>
        <v>730316</v>
      </c>
      <c r="ET19" s="75">
        <f t="shared" si="56"/>
        <v>2</v>
      </c>
      <c r="EU19" s="75">
        <f>ROUND(EQ19/INDEX(被保険者数!O:O,MATCH(A19,被保険者数!A:A,0),1),0)</f>
        <v>244196</v>
      </c>
      <c r="EV19" s="1">
        <f t="shared" si="57"/>
        <v>11</v>
      </c>
    </row>
    <row r="20" spans="1:152" s="6" customFormat="1" ht="15.95" customHeight="1" x14ac:dyDescent="0.15">
      <c r="A20" s="2" t="s">
        <v>41</v>
      </c>
      <c r="B20" s="7">
        <v>1011</v>
      </c>
      <c r="C20" s="8">
        <v>626052800</v>
      </c>
      <c r="D20" s="8">
        <v>563447712</v>
      </c>
      <c r="E20" s="8">
        <v>32072727</v>
      </c>
      <c r="F20" s="8">
        <v>27939647</v>
      </c>
      <c r="G20" s="8">
        <v>2580015</v>
      </c>
      <c r="H20" s="8">
        <v>13774</v>
      </c>
      <c r="I20" s="8">
        <v>255939670</v>
      </c>
      <c r="J20" s="8">
        <v>230345702</v>
      </c>
      <c r="K20" s="8">
        <v>6841573</v>
      </c>
      <c r="L20" s="8">
        <v>17260672</v>
      </c>
      <c r="M20" s="8">
        <v>1491723</v>
      </c>
      <c r="N20" s="8">
        <f t="shared" si="0"/>
        <v>14785</v>
      </c>
      <c r="O20" s="8">
        <f t="shared" si="1"/>
        <v>881992470</v>
      </c>
      <c r="P20" s="8">
        <f t="shared" si="2"/>
        <v>793793414</v>
      </c>
      <c r="Q20" s="8">
        <f t="shared" si="3"/>
        <v>38914300</v>
      </c>
      <c r="R20" s="8">
        <f t="shared" si="4"/>
        <v>45200319</v>
      </c>
      <c r="S20" s="8">
        <f t="shared" si="5"/>
        <v>4071738</v>
      </c>
      <c r="T20" s="7">
        <v>3</v>
      </c>
      <c r="U20" s="8">
        <v>1410360</v>
      </c>
      <c r="V20" s="8">
        <v>1269324</v>
      </c>
      <c r="W20" s="8">
        <v>55876</v>
      </c>
      <c r="X20" s="8">
        <v>85160</v>
      </c>
      <c r="Y20" s="8">
        <v>0</v>
      </c>
      <c r="Z20" s="8">
        <v>1340</v>
      </c>
      <c r="AA20" s="8">
        <v>19559040</v>
      </c>
      <c r="AB20" s="8">
        <v>17603136</v>
      </c>
      <c r="AC20" s="8">
        <v>12714</v>
      </c>
      <c r="AD20" s="8">
        <v>1943190</v>
      </c>
      <c r="AE20" s="8">
        <v>0</v>
      </c>
      <c r="AF20" s="8">
        <f t="shared" si="6"/>
        <v>1343</v>
      </c>
      <c r="AG20" s="8">
        <f t="shared" si="7"/>
        <v>20969400</v>
      </c>
      <c r="AH20" s="8">
        <f t="shared" si="8"/>
        <v>18872460</v>
      </c>
      <c r="AI20" s="8">
        <f t="shared" si="9"/>
        <v>68590</v>
      </c>
      <c r="AJ20" s="8">
        <f t="shared" si="10"/>
        <v>2028350</v>
      </c>
      <c r="AK20" s="8">
        <f t="shared" si="11"/>
        <v>0</v>
      </c>
      <c r="AL20" s="7">
        <f t="shared" si="12"/>
        <v>16128</v>
      </c>
      <c r="AM20" s="8">
        <f t="shared" si="13"/>
        <v>902961870</v>
      </c>
      <c r="AN20" s="8">
        <f t="shared" si="14"/>
        <v>812665874</v>
      </c>
      <c r="AO20" s="8">
        <f t="shared" si="15"/>
        <v>38982890</v>
      </c>
      <c r="AP20" s="8">
        <f t="shared" si="16"/>
        <v>47228669</v>
      </c>
      <c r="AQ20" s="8">
        <f t="shared" si="17"/>
        <v>4071738</v>
      </c>
      <c r="AR20" s="8">
        <v>10552</v>
      </c>
      <c r="AS20" s="8">
        <v>160393930</v>
      </c>
      <c r="AT20" s="8">
        <v>144354535</v>
      </c>
      <c r="AU20" s="8">
        <v>1019015</v>
      </c>
      <c r="AV20" s="8">
        <v>14173380</v>
      </c>
      <c r="AW20" s="8">
        <v>847000</v>
      </c>
      <c r="AX20" s="8">
        <f t="shared" si="18"/>
        <v>26680</v>
      </c>
      <c r="AY20" s="8">
        <f t="shared" si="19"/>
        <v>1063355800</v>
      </c>
      <c r="AZ20" s="8">
        <f t="shared" si="20"/>
        <v>957020409</v>
      </c>
      <c r="BA20" s="8">
        <f t="shared" si="21"/>
        <v>40001905</v>
      </c>
      <c r="BB20" s="8">
        <f t="shared" si="22"/>
        <v>61402049</v>
      </c>
      <c r="BC20" s="8">
        <f t="shared" si="23"/>
        <v>4918738</v>
      </c>
      <c r="BD20" s="7">
        <v>962</v>
      </c>
      <c r="BE20" s="8">
        <v>33020730</v>
      </c>
      <c r="BF20" s="8">
        <v>16580300</v>
      </c>
      <c r="BG20" s="8">
        <v>0</v>
      </c>
      <c r="BH20" s="8">
        <v>16252960</v>
      </c>
      <c r="BI20" s="8">
        <v>185170</v>
      </c>
      <c r="BJ20" s="8">
        <v>3</v>
      </c>
      <c r="BK20" s="8">
        <v>35140</v>
      </c>
      <c r="BL20" s="8">
        <v>22900</v>
      </c>
      <c r="BM20" s="8">
        <v>0</v>
      </c>
      <c r="BN20" s="8">
        <v>12240</v>
      </c>
      <c r="BO20" s="8">
        <v>0</v>
      </c>
      <c r="BP20" s="8">
        <f t="shared" si="24"/>
        <v>965</v>
      </c>
      <c r="BQ20" s="8">
        <f t="shared" si="25"/>
        <v>33055870</v>
      </c>
      <c r="BR20" s="8">
        <f t="shared" si="26"/>
        <v>16603200</v>
      </c>
      <c r="BS20" s="8">
        <f t="shared" si="27"/>
        <v>0</v>
      </c>
      <c r="BT20" s="8">
        <f t="shared" si="28"/>
        <v>16265200</v>
      </c>
      <c r="BU20" s="8">
        <f t="shared" si="29"/>
        <v>185170</v>
      </c>
      <c r="BV20" s="7">
        <v>101</v>
      </c>
      <c r="BW20" s="8">
        <v>18150670</v>
      </c>
      <c r="BX20" s="8">
        <v>16339717</v>
      </c>
      <c r="BY20" s="8">
        <v>745448</v>
      </c>
      <c r="BZ20" s="8">
        <v>1007561</v>
      </c>
      <c r="CA20" s="8">
        <v>57944</v>
      </c>
      <c r="CB20" s="8">
        <f t="shared" si="30"/>
        <v>26781</v>
      </c>
      <c r="CC20" s="8">
        <f t="shared" si="31"/>
        <v>1114562340</v>
      </c>
      <c r="CD20" s="8">
        <f t="shared" si="32"/>
        <v>989963326</v>
      </c>
      <c r="CE20" s="8">
        <f t="shared" si="33"/>
        <v>40747353</v>
      </c>
      <c r="CF20" s="8">
        <f t="shared" si="34"/>
        <v>78674810</v>
      </c>
      <c r="CG20" s="8">
        <f t="shared" si="35"/>
        <v>5161852</v>
      </c>
      <c r="CH20" s="17">
        <v>197</v>
      </c>
      <c r="CI20" s="8">
        <v>1122442</v>
      </c>
      <c r="CJ20" s="8">
        <v>1010181</v>
      </c>
      <c r="CK20" s="8">
        <v>0</v>
      </c>
      <c r="CL20" s="8">
        <v>112261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7">
        <f t="shared" si="36"/>
        <v>197</v>
      </c>
      <c r="DA20" s="8">
        <f t="shared" si="37"/>
        <v>1122442</v>
      </c>
      <c r="DB20" s="8">
        <f t="shared" si="38"/>
        <v>1010181</v>
      </c>
      <c r="DC20" s="8">
        <f t="shared" si="39"/>
        <v>0</v>
      </c>
      <c r="DD20" s="8">
        <f t="shared" si="40"/>
        <v>112261</v>
      </c>
      <c r="DE20" s="8">
        <f t="shared" si="41"/>
        <v>0</v>
      </c>
      <c r="DF20" s="8">
        <f t="shared" si="42"/>
        <v>26978</v>
      </c>
      <c r="DG20" s="8">
        <f t="shared" si="43"/>
        <v>1115684782</v>
      </c>
      <c r="DH20" s="8">
        <f t="shared" si="44"/>
        <v>990973507</v>
      </c>
      <c r="DI20" s="8">
        <f t="shared" si="45"/>
        <v>40747353</v>
      </c>
      <c r="DJ20" s="8">
        <f t="shared" si="46"/>
        <v>78787071</v>
      </c>
      <c r="DK20" s="8">
        <f t="shared" si="47"/>
        <v>5161852</v>
      </c>
      <c r="DL20" s="8">
        <v>694</v>
      </c>
      <c r="DM20" s="8">
        <v>438</v>
      </c>
      <c r="DN20" s="8">
        <v>1132</v>
      </c>
      <c r="DO20" s="8">
        <v>252</v>
      </c>
      <c r="DP20" s="8">
        <v>36</v>
      </c>
      <c r="DR20" s="21">
        <f>INDEX(現金給付!F:F,MATCH($A20,現金給付!$C:$C,0),1)</f>
        <v>197</v>
      </c>
      <c r="DS20" s="21">
        <f>INDEX(現金給付!G:G,MATCH($A20,現金給付!$C:$C,0),1)</f>
        <v>1010181</v>
      </c>
      <c r="DT20" s="21">
        <f>INDEX(現金給付!J:J,MATCH($A20,現金給付!$C:$C,0),1)</f>
        <v>22</v>
      </c>
      <c r="DU20" s="21">
        <f>INDEX(現金給付!K:K,MATCH($A20,現金給付!$C:$C,0),1)</f>
        <v>536103</v>
      </c>
      <c r="DV20" s="21">
        <f>INDEX(現金給付!N:N,MATCH($A20,現金給付!$C:$C,0),1)</f>
        <v>5</v>
      </c>
      <c r="DW20" s="21">
        <f>INDEX(現金給付!O:O,MATCH($A20,現金給付!$C:$C,0),1)</f>
        <v>57240</v>
      </c>
      <c r="DX20" s="21">
        <f>INDEX(現金給付!V:V,MATCH($A20,現金給付!$C:$C,0),1)</f>
        <v>37</v>
      </c>
      <c r="DY20" s="21">
        <f>INDEX(現金給付!W:W,MATCH($A20,現金給付!$C:$C,0),1)</f>
        <v>1542122</v>
      </c>
      <c r="DZ20" s="21">
        <f>INDEX(現金給付!Z:Z,MATCH($A20,現金給付!$C:$C,0),1)</f>
        <v>2</v>
      </c>
      <c r="EA20" s="21">
        <f>INDEX(現金給付!AA:AA,MATCH($A20,現金給付!$C:$C,0),1)</f>
        <v>33318</v>
      </c>
      <c r="EB20" s="21">
        <f>INDEX(現金給付!AD:AD,MATCH($A20,現金給付!$C:$C,0),1)</f>
        <v>0</v>
      </c>
      <c r="EC20" s="21">
        <f>INDEX(現金給付!AE:AE,MATCH($A20,現金給付!$C:$C,0),1)</f>
        <v>0</v>
      </c>
      <c r="ED20" s="21">
        <f>INDEX(現金給付!AL:AL,MATCH($A20,現金給付!$C:$C,0),1)</f>
        <v>0</v>
      </c>
      <c r="EE20" s="21">
        <f>INDEX(現金給付!AM:AM,MATCH($A20,現金給付!$C:$C,0),1)</f>
        <v>0</v>
      </c>
      <c r="EF20" s="21">
        <f>INDEX(現金給付!AN:AN,MATCH($A20,現金給付!$C:$C,0),1)</f>
        <v>0</v>
      </c>
      <c r="EG20" s="21">
        <f>INDEX(現金給付!AO:AO,MATCH($A20,現金給付!$C:$C,0),1)</f>
        <v>0</v>
      </c>
      <c r="EH20" s="21">
        <f t="shared" si="48"/>
        <v>263</v>
      </c>
      <c r="EI20" s="21">
        <f t="shared" si="49"/>
        <v>3178964</v>
      </c>
      <c r="EK20" s="8">
        <f t="shared" si="53"/>
        <v>27044</v>
      </c>
      <c r="EL20" s="8">
        <f t="shared" si="54"/>
        <v>1117741304</v>
      </c>
      <c r="EN20" s="75">
        <f>ROUND(EL20/INDEX(被保険者数!O:O,MATCH(A20,被保険者数!A:A,0),1),0)</f>
        <v>907258</v>
      </c>
      <c r="EO20" s="1">
        <f t="shared" si="55"/>
        <v>25</v>
      </c>
      <c r="EP20" s="75">
        <f t="shared" si="50"/>
        <v>627463160</v>
      </c>
      <c r="EQ20" s="75">
        <f t="shared" si="51"/>
        <v>275498710</v>
      </c>
      <c r="ER20" s="75">
        <f t="shared" si="52"/>
        <v>214779434</v>
      </c>
      <c r="ES20" s="75">
        <f>ROUND(EP20/INDEX(被保険者数!O:O,MATCH(A20,被保険者数!A:A,0),1),0)</f>
        <v>509305</v>
      </c>
      <c r="ET20" s="75">
        <f t="shared" si="56"/>
        <v>26</v>
      </c>
      <c r="EU20" s="75">
        <f>ROUND(EQ20/INDEX(被保険者数!O:O,MATCH(A20,被保険者数!A:A,0),1),0)</f>
        <v>223619</v>
      </c>
      <c r="EV20" s="1">
        <f t="shared" si="57"/>
        <v>24</v>
      </c>
    </row>
    <row r="21" spans="1:152" s="6" customFormat="1" ht="15.95" customHeight="1" x14ac:dyDescent="0.15">
      <c r="A21" s="2" t="s">
        <v>42</v>
      </c>
      <c r="B21" s="7">
        <v>529</v>
      </c>
      <c r="C21" s="8">
        <v>323902090</v>
      </c>
      <c r="D21" s="8">
        <v>291511981</v>
      </c>
      <c r="E21" s="8">
        <v>16559740</v>
      </c>
      <c r="F21" s="8">
        <v>14894344</v>
      </c>
      <c r="G21" s="8">
        <v>936025</v>
      </c>
      <c r="H21" s="8">
        <v>7849</v>
      </c>
      <c r="I21" s="8">
        <v>154223600</v>
      </c>
      <c r="J21" s="8">
        <v>138801242</v>
      </c>
      <c r="K21" s="8">
        <v>4296532</v>
      </c>
      <c r="L21" s="8">
        <v>9827256</v>
      </c>
      <c r="M21" s="8">
        <v>1298570</v>
      </c>
      <c r="N21" s="8">
        <f t="shared" si="0"/>
        <v>8378</v>
      </c>
      <c r="O21" s="8">
        <f t="shared" si="1"/>
        <v>478125690</v>
      </c>
      <c r="P21" s="8">
        <f t="shared" si="2"/>
        <v>430313223</v>
      </c>
      <c r="Q21" s="8">
        <f t="shared" si="3"/>
        <v>20856272</v>
      </c>
      <c r="R21" s="8">
        <f t="shared" si="4"/>
        <v>24721600</v>
      </c>
      <c r="S21" s="8">
        <f t="shared" si="5"/>
        <v>2234595</v>
      </c>
      <c r="T21" s="7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973</v>
      </c>
      <c r="AA21" s="8">
        <v>14160810</v>
      </c>
      <c r="AB21" s="8">
        <v>12744729</v>
      </c>
      <c r="AC21" s="8">
        <v>-82</v>
      </c>
      <c r="AD21" s="8">
        <v>1416163</v>
      </c>
      <c r="AE21" s="8">
        <v>0</v>
      </c>
      <c r="AF21" s="8">
        <f t="shared" si="6"/>
        <v>973</v>
      </c>
      <c r="AG21" s="8">
        <f t="shared" si="7"/>
        <v>14160810</v>
      </c>
      <c r="AH21" s="8">
        <f t="shared" si="8"/>
        <v>12744729</v>
      </c>
      <c r="AI21" s="8">
        <f t="shared" si="9"/>
        <v>-82</v>
      </c>
      <c r="AJ21" s="8">
        <f t="shared" si="10"/>
        <v>1416163</v>
      </c>
      <c r="AK21" s="8">
        <f t="shared" si="11"/>
        <v>0</v>
      </c>
      <c r="AL21" s="7">
        <f t="shared" si="12"/>
        <v>9351</v>
      </c>
      <c r="AM21" s="8">
        <f t="shared" si="13"/>
        <v>492286500</v>
      </c>
      <c r="AN21" s="8">
        <f t="shared" si="14"/>
        <v>443057952</v>
      </c>
      <c r="AO21" s="8">
        <f t="shared" si="15"/>
        <v>20856190</v>
      </c>
      <c r="AP21" s="8">
        <f t="shared" si="16"/>
        <v>26137763</v>
      </c>
      <c r="AQ21" s="8">
        <f t="shared" si="17"/>
        <v>2234595</v>
      </c>
      <c r="AR21" s="8">
        <v>6436</v>
      </c>
      <c r="AS21" s="8">
        <v>90339170</v>
      </c>
      <c r="AT21" s="8">
        <v>81305252</v>
      </c>
      <c r="AU21" s="8">
        <v>267379</v>
      </c>
      <c r="AV21" s="8">
        <v>8123289</v>
      </c>
      <c r="AW21" s="8">
        <v>643250</v>
      </c>
      <c r="AX21" s="8">
        <f t="shared" si="18"/>
        <v>15787</v>
      </c>
      <c r="AY21" s="8">
        <f t="shared" si="19"/>
        <v>582625670</v>
      </c>
      <c r="AZ21" s="8">
        <f t="shared" si="20"/>
        <v>524363204</v>
      </c>
      <c r="BA21" s="8">
        <f t="shared" si="21"/>
        <v>21123569</v>
      </c>
      <c r="BB21" s="8">
        <f t="shared" si="22"/>
        <v>34261052</v>
      </c>
      <c r="BC21" s="8">
        <f t="shared" si="23"/>
        <v>2877845</v>
      </c>
      <c r="BD21" s="7">
        <v>507</v>
      </c>
      <c r="BE21" s="8">
        <v>16169468</v>
      </c>
      <c r="BF21" s="8">
        <v>8200188</v>
      </c>
      <c r="BG21" s="8">
        <v>0</v>
      </c>
      <c r="BH21" s="8">
        <v>7828320</v>
      </c>
      <c r="BI21" s="8">
        <v>140960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f t="shared" si="24"/>
        <v>507</v>
      </c>
      <c r="BQ21" s="8">
        <f t="shared" si="25"/>
        <v>16169468</v>
      </c>
      <c r="BR21" s="8">
        <f t="shared" si="26"/>
        <v>8200188</v>
      </c>
      <c r="BS21" s="8">
        <f t="shared" si="27"/>
        <v>0</v>
      </c>
      <c r="BT21" s="8">
        <f t="shared" si="28"/>
        <v>7828320</v>
      </c>
      <c r="BU21" s="8">
        <f t="shared" si="29"/>
        <v>140960</v>
      </c>
      <c r="BV21" s="7">
        <v>57</v>
      </c>
      <c r="BW21" s="8">
        <v>9547760</v>
      </c>
      <c r="BX21" s="8">
        <v>8592984</v>
      </c>
      <c r="BY21" s="8">
        <v>499310</v>
      </c>
      <c r="BZ21" s="8">
        <v>443629</v>
      </c>
      <c r="CA21" s="8">
        <v>11837</v>
      </c>
      <c r="CB21" s="8">
        <f t="shared" si="30"/>
        <v>15844</v>
      </c>
      <c r="CC21" s="8">
        <f t="shared" si="31"/>
        <v>608342898</v>
      </c>
      <c r="CD21" s="8">
        <f t="shared" si="32"/>
        <v>541156376</v>
      </c>
      <c r="CE21" s="8">
        <f t="shared" si="33"/>
        <v>21622879</v>
      </c>
      <c r="CF21" s="8">
        <f t="shared" si="34"/>
        <v>42533001</v>
      </c>
      <c r="CG21" s="8">
        <f t="shared" si="35"/>
        <v>3030642</v>
      </c>
      <c r="CH21" s="17">
        <v>127</v>
      </c>
      <c r="CI21" s="8">
        <v>1413141</v>
      </c>
      <c r="CJ21" s="8">
        <v>1271810</v>
      </c>
      <c r="CK21" s="8">
        <v>0</v>
      </c>
      <c r="CL21" s="8">
        <v>141331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7">
        <f t="shared" si="36"/>
        <v>127</v>
      </c>
      <c r="DA21" s="8">
        <f t="shared" si="37"/>
        <v>1413141</v>
      </c>
      <c r="DB21" s="8">
        <f t="shared" si="38"/>
        <v>1271810</v>
      </c>
      <c r="DC21" s="8">
        <f t="shared" si="39"/>
        <v>0</v>
      </c>
      <c r="DD21" s="8">
        <f t="shared" si="40"/>
        <v>141331</v>
      </c>
      <c r="DE21" s="8">
        <f t="shared" si="41"/>
        <v>0</v>
      </c>
      <c r="DF21" s="8">
        <f t="shared" si="42"/>
        <v>15971</v>
      </c>
      <c r="DG21" s="8">
        <f t="shared" si="43"/>
        <v>609756039</v>
      </c>
      <c r="DH21" s="8">
        <f t="shared" si="44"/>
        <v>542428186</v>
      </c>
      <c r="DI21" s="8">
        <f t="shared" si="45"/>
        <v>21622879</v>
      </c>
      <c r="DJ21" s="8">
        <f t="shared" si="46"/>
        <v>42674332</v>
      </c>
      <c r="DK21" s="8">
        <f t="shared" si="47"/>
        <v>3030642</v>
      </c>
      <c r="DL21" s="8">
        <v>368</v>
      </c>
      <c r="DM21" s="8">
        <v>331</v>
      </c>
      <c r="DN21" s="8">
        <v>699</v>
      </c>
      <c r="DO21" s="8">
        <v>175</v>
      </c>
      <c r="DP21" s="8">
        <v>18</v>
      </c>
      <c r="DR21" s="21">
        <f>INDEX(現金給付!F:F,MATCH($A21,現金給付!$C:$C,0),1)</f>
        <v>127</v>
      </c>
      <c r="DS21" s="21">
        <f>INDEX(現金給付!G:G,MATCH($A21,現金給付!$C:$C,0),1)</f>
        <v>1271810</v>
      </c>
      <c r="DT21" s="21">
        <f>INDEX(現金給付!J:J,MATCH($A21,現金給付!$C:$C,0),1)</f>
        <v>0</v>
      </c>
      <c r="DU21" s="21">
        <f>INDEX(現金給付!K:K,MATCH($A21,現金給付!$C:$C,0),1)</f>
        <v>0</v>
      </c>
      <c r="DV21" s="21">
        <f>INDEX(現金給付!N:N,MATCH($A21,現金給付!$C:$C,0),1)</f>
        <v>0</v>
      </c>
      <c r="DW21" s="21">
        <f>INDEX(現金給付!O:O,MATCH($A21,現金給付!$C:$C,0),1)</f>
        <v>0</v>
      </c>
      <c r="DX21" s="21">
        <f>INDEX(現金給付!V:V,MATCH($A21,現金給付!$C:$C,0),1)</f>
        <v>25</v>
      </c>
      <c r="DY21" s="21">
        <f>INDEX(現金給付!W:W,MATCH($A21,現金給付!$C:$C,0),1)</f>
        <v>733707</v>
      </c>
      <c r="DZ21" s="21">
        <f>INDEX(現金給付!Z:Z,MATCH($A21,現金給付!$C:$C,0),1)</f>
        <v>0</v>
      </c>
      <c r="EA21" s="21">
        <f>INDEX(現金給付!AA:AA,MATCH($A21,現金給付!$C:$C,0),1)</f>
        <v>0</v>
      </c>
      <c r="EB21" s="21">
        <f>INDEX(現金給付!AD:AD,MATCH($A21,現金給付!$C:$C,0),1)</f>
        <v>0</v>
      </c>
      <c r="EC21" s="21">
        <f>INDEX(現金給付!AE:AE,MATCH($A21,現金給付!$C:$C,0),1)</f>
        <v>0</v>
      </c>
      <c r="ED21" s="21">
        <f>INDEX(現金給付!AL:AL,MATCH($A21,現金給付!$C:$C,0),1)</f>
        <v>0</v>
      </c>
      <c r="EE21" s="21">
        <f>INDEX(現金給付!AM:AM,MATCH($A21,現金給付!$C:$C,0),1)</f>
        <v>0</v>
      </c>
      <c r="EF21" s="21">
        <f>INDEX(現金給付!AN:AN,MATCH($A21,現金給付!$C:$C,0),1)</f>
        <v>0</v>
      </c>
      <c r="EG21" s="21">
        <f>INDEX(現金給付!AO:AO,MATCH($A21,現金給付!$C:$C,0),1)</f>
        <v>0</v>
      </c>
      <c r="EH21" s="21">
        <f t="shared" si="48"/>
        <v>152</v>
      </c>
      <c r="EI21" s="21">
        <f t="shared" si="49"/>
        <v>2005517</v>
      </c>
      <c r="EK21" s="8">
        <f t="shared" si="53"/>
        <v>15996</v>
      </c>
      <c r="EL21" s="8">
        <f t="shared" si="54"/>
        <v>610348415</v>
      </c>
      <c r="EN21" s="75">
        <f>ROUND(EL21/INDEX(被保険者数!O:O,MATCH(A21,被保険者数!A:A,0),1),0)</f>
        <v>919199</v>
      </c>
      <c r="EO21" s="1">
        <f t="shared" si="55"/>
        <v>20</v>
      </c>
      <c r="EP21" s="75">
        <f t="shared" si="50"/>
        <v>323902090</v>
      </c>
      <c r="EQ21" s="75">
        <f t="shared" si="51"/>
        <v>168384410</v>
      </c>
      <c r="ER21" s="75">
        <f t="shared" si="52"/>
        <v>118061915</v>
      </c>
      <c r="ES21" s="75">
        <f>ROUND(EP21/INDEX(被保険者数!O:O,MATCH(A21,被保険者数!A:A,0),1),0)</f>
        <v>487804</v>
      </c>
      <c r="ET21" s="75">
        <f t="shared" si="56"/>
        <v>30</v>
      </c>
      <c r="EU21" s="75">
        <f>ROUND(EQ21/INDEX(被保険者数!O:O,MATCH(A21,被保険者数!A:A,0),1),0)</f>
        <v>253591</v>
      </c>
      <c r="EV21" s="1">
        <f t="shared" si="57"/>
        <v>6</v>
      </c>
    </row>
    <row r="22" spans="1:152" s="6" customFormat="1" ht="15.95" customHeight="1" x14ac:dyDescent="0.15">
      <c r="A22" s="2" t="s">
        <v>43</v>
      </c>
      <c r="B22" s="7">
        <v>996</v>
      </c>
      <c r="C22" s="8">
        <v>622875750</v>
      </c>
      <c r="D22" s="8">
        <v>560588532</v>
      </c>
      <c r="E22" s="8">
        <v>31247982</v>
      </c>
      <c r="F22" s="8">
        <v>28230628</v>
      </c>
      <c r="G22" s="8">
        <v>2808608</v>
      </c>
      <c r="H22" s="8">
        <v>17433</v>
      </c>
      <c r="I22" s="8">
        <v>322923060</v>
      </c>
      <c r="J22" s="8">
        <v>290630763</v>
      </c>
      <c r="K22" s="8">
        <v>7340659</v>
      </c>
      <c r="L22" s="8">
        <v>23022971</v>
      </c>
      <c r="M22" s="8">
        <v>1928667</v>
      </c>
      <c r="N22" s="8">
        <f t="shared" si="0"/>
        <v>18429</v>
      </c>
      <c r="O22" s="8">
        <f t="shared" si="1"/>
        <v>945798810</v>
      </c>
      <c r="P22" s="8">
        <f t="shared" si="2"/>
        <v>851219295</v>
      </c>
      <c r="Q22" s="8">
        <f t="shared" si="3"/>
        <v>38588641</v>
      </c>
      <c r="R22" s="8">
        <f t="shared" si="4"/>
        <v>51253599</v>
      </c>
      <c r="S22" s="8">
        <f t="shared" si="5"/>
        <v>4737275</v>
      </c>
      <c r="T22" s="7">
        <v>9</v>
      </c>
      <c r="U22" s="8">
        <v>3182320</v>
      </c>
      <c r="V22" s="8">
        <v>2864073</v>
      </c>
      <c r="W22" s="8">
        <v>169107</v>
      </c>
      <c r="X22" s="8">
        <v>149140</v>
      </c>
      <c r="Y22" s="8">
        <v>0</v>
      </c>
      <c r="Z22" s="8">
        <v>1880</v>
      </c>
      <c r="AA22" s="8">
        <v>30203760</v>
      </c>
      <c r="AB22" s="8">
        <v>27183384</v>
      </c>
      <c r="AC22" s="8">
        <v>0</v>
      </c>
      <c r="AD22" s="8">
        <v>3018876</v>
      </c>
      <c r="AE22" s="8">
        <v>1500</v>
      </c>
      <c r="AF22" s="8">
        <f t="shared" si="6"/>
        <v>1889</v>
      </c>
      <c r="AG22" s="8">
        <f t="shared" si="7"/>
        <v>33386080</v>
      </c>
      <c r="AH22" s="8">
        <f t="shared" si="8"/>
        <v>30047457</v>
      </c>
      <c r="AI22" s="8">
        <f t="shared" si="9"/>
        <v>169107</v>
      </c>
      <c r="AJ22" s="8">
        <f t="shared" si="10"/>
        <v>3168016</v>
      </c>
      <c r="AK22" s="8">
        <f t="shared" si="11"/>
        <v>1500</v>
      </c>
      <c r="AL22" s="7">
        <f t="shared" si="12"/>
        <v>20318</v>
      </c>
      <c r="AM22" s="8">
        <f t="shared" si="13"/>
        <v>979184890</v>
      </c>
      <c r="AN22" s="8">
        <f t="shared" si="14"/>
        <v>881266752</v>
      </c>
      <c r="AO22" s="8">
        <f t="shared" si="15"/>
        <v>38757748</v>
      </c>
      <c r="AP22" s="8">
        <f t="shared" si="16"/>
        <v>54421615</v>
      </c>
      <c r="AQ22" s="8">
        <f t="shared" si="17"/>
        <v>4738775</v>
      </c>
      <c r="AR22" s="8">
        <v>14079</v>
      </c>
      <c r="AS22" s="8">
        <v>201345430</v>
      </c>
      <c r="AT22" s="8">
        <v>181210889</v>
      </c>
      <c r="AU22" s="8">
        <v>856341</v>
      </c>
      <c r="AV22" s="8">
        <v>18281326</v>
      </c>
      <c r="AW22" s="8">
        <v>996874</v>
      </c>
      <c r="AX22" s="8">
        <f t="shared" si="18"/>
        <v>34397</v>
      </c>
      <c r="AY22" s="8">
        <f t="shared" si="19"/>
        <v>1180530320</v>
      </c>
      <c r="AZ22" s="8">
        <f t="shared" si="20"/>
        <v>1062477641</v>
      </c>
      <c r="BA22" s="8">
        <f t="shared" si="21"/>
        <v>39614089</v>
      </c>
      <c r="BB22" s="8">
        <f t="shared" si="22"/>
        <v>72702941</v>
      </c>
      <c r="BC22" s="8">
        <f t="shared" si="23"/>
        <v>5735649</v>
      </c>
      <c r="BD22" s="7">
        <v>952</v>
      </c>
      <c r="BE22" s="8">
        <v>32234023</v>
      </c>
      <c r="BF22" s="8">
        <v>15697703</v>
      </c>
      <c r="BG22" s="8">
        <v>0</v>
      </c>
      <c r="BH22" s="8">
        <v>16208880</v>
      </c>
      <c r="BI22" s="8">
        <v>327440</v>
      </c>
      <c r="BJ22" s="8">
        <v>9</v>
      </c>
      <c r="BK22" s="8">
        <v>91064</v>
      </c>
      <c r="BL22" s="8">
        <v>64034</v>
      </c>
      <c r="BM22" s="8">
        <v>0</v>
      </c>
      <c r="BN22" s="8">
        <v>27030</v>
      </c>
      <c r="BO22" s="8">
        <v>0</v>
      </c>
      <c r="BP22" s="8">
        <f t="shared" si="24"/>
        <v>961</v>
      </c>
      <c r="BQ22" s="8">
        <f t="shared" si="25"/>
        <v>32325087</v>
      </c>
      <c r="BR22" s="8">
        <f t="shared" si="26"/>
        <v>15761737</v>
      </c>
      <c r="BS22" s="8">
        <f t="shared" si="27"/>
        <v>0</v>
      </c>
      <c r="BT22" s="8">
        <f t="shared" si="28"/>
        <v>16235910</v>
      </c>
      <c r="BU22" s="8">
        <f t="shared" si="29"/>
        <v>327440</v>
      </c>
      <c r="BV22" s="7">
        <v>125</v>
      </c>
      <c r="BW22" s="8">
        <v>14013130</v>
      </c>
      <c r="BX22" s="8">
        <v>12611817</v>
      </c>
      <c r="BY22" s="8">
        <v>307749</v>
      </c>
      <c r="BZ22" s="8">
        <v>936785</v>
      </c>
      <c r="CA22" s="8">
        <v>156779</v>
      </c>
      <c r="CB22" s="8">
        <f t="shared" si="30"/>
        <v>34522</v>
      </c>
      <c r="CC22" s="8">
        <f t="shared" si="31"/>
        <v>1226868537</v>
      </c>
      <c r="CD22" s="8">
        <f t="shared" si="32"/>
        <v>1090851195</v>
      </c>
      <c r="CE22" s="8">
        <f t="shared" si="33"/>
        <v>39921838</v>
      </c>
      <c r="CF22" s="8">
        <f t="shared" si="34"/>
        <v>89875636</v>
      </c>
      <c r="CG22" s="8">
        <f t="shared" si="35"/>
        <v>6219868</v>
      </c>
      <c r="CH22" s="17">
        <v>261</v>
      </c>
      <c r="CI22" s="8">
        <v>1413670</v>
      </c>
      <c r="CJ22" s="8">
        <v>1272278</v>
      </c>
      <c r="CK22" s="8">
        <v>0</v>
      </c>
      <c r="CL22" s="8">
        <v>141392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7">
        <f t="shared" si="36"/>
        <v>261</v>
      </c>
      <c r="DA22" s="8">
        <f t="shared" si="37"/>
        <v>1413670</v>
      </c>
      <c r="DB22" s="8">
        <f t="shared" si="38"/>
        <v>1272278</v>
      </c>
      <c r="DC22" s="8">
        <f t="shared" si="39"/>
        <v>0</v>
      </c>
      <c r="DD22" s="8">
        <f t="shared" si="40"/>
        <v>141392</v>
      </c>
      <c r="DE22" s="8">
        <f t="shared" si="41"/>
        <v>0</v>
      </c>
      <c r="DF22" s="8">
        <f t="shared" si="42"/>
        <v>34783</v>
      </c>
      <c r="DG22" s="8">
        <f t="shared" si="43"/>
        <v>1228282207</v>
      </c>
      <c r="DH22" s="8">
        <f t="shared" si="44"/>
        <v>1092123473</v>
      </c>
      <c r="DI22" s="8">
        <f t="shared" si="45"/>
        <v>39921838</v>
      </c>
      <c r="DJ22" s="8">
        <f t="shared" si="46"/>
        <v>90017028</v>
      </c>
      <c r="DK22" s="8">
        <f t="shared" si="47"/>
        <v>6219868</v>
      </c>
      <c r="DL22" s="8">
        <v>660</v>
      </c>
      <c r="DM22" s="8">
        <v>465</v>
      </c>
      <c r="DN22" s="8">
        <v>1125</v>
      </c>
      <c r="DO22" s="8">
        <v>228</v>
      </c>
      <c r="DP22" s="8">
        <v>37</v>
      </c>
      <c r="DR22" s="21">
        <f>INDEX(現金給付!F:F,MATCH($A22,現金給付!$C:$C,0),1)</f>
        <v>261</v>
      </c>
      <c r="DS22" s="21">
        <f>INDEX(現金給付!G:G,MATCH($A22,現金給付!$C:$C,0),1)</f>
        <v>1272278</v>
      </c>
      <c r="DT22" s="21">
        <f>INDEX(現金給付!J:J,MATCH($A22,現金給付!$C:$C,0),1)</f>
        <v>0</v>
      </c>
      <c r="DU22" s="21">
        <f>INDEX(現金給付!K:K,MATCH($A22,現金給付!$C:$C,0),1)</f>
        <v>0</v>
      </c>
      <c r="DV22" s="21">
        <f>INDEX(現金給付!N:N,MATCH($A22,現金給付!$C:$C,0),1)</f>
        <v>0</v>
      </c>
      <c r="DW22" s="21">
        <f>INDEX(現金給付!O:O,MATCH($A22,現金給付!$C:$C,0),1)</f>
        <v>0</v>
      </c>
      <c r="DX22" s="21">
        <f>INDEX(現金給付!V:V,MATCH($A22,現金給付!$C:$C,0),1)</f>
        <v>42</v>
      </c>
      <c r="DY22" s="21">
        <f>INDEX(現金給付!W:W,MATCH($A22,現金給付!$C:$C,0),1)</f>
        <v>1497381</v>
      </c>
      <c r="DZ22" s="21">
        <f>INDEX(現金給付!Z:Z,MATCH($A22,現金給付!$C:$C,0),1)</f>
        <v>1</v>
      </c>
      <c r="EA22" s="21">
        <f>INDEX(現金給付!AA:AA,MATCH($A22,現金給付!$C:$C,0),1)</f>
        <v>1179</v>
      </c>
      <c r="EB22" s="21">
        <f>INDEX(現金給付!AD:AD,MATCH($A22,現金給付!$C:$C,0),1)</f>
        <v>0</v>
      </c>
      <c r="EC22" s="21">
        <f>INDEX(現金給付!AE:AE,MATCH($A22,現金給付!$C:$C,0),1)</f>
        <v>0</v>
      </c>
      <c r="ED22" s="21">
        <f>INDEX(現金給付!AL:AL,MATCH($A22,現金給付!$C:$C,0),1)</f>
        <v>0</v>
      </c>
      <c r="EE22" s="21">
        <f>INDEX(現金給付!AM:AM,MATCH($A22,現金給付!$C:$C,0),1)</f>
        <v>0</v>
      </c>
      <c r="EF22" s="21">
        <f>INDEX(現金給付!AN:AN,MATCH($A22,現金給付!$C:$C,0),1)</f>
        <v>0</v>
      </c>
      <c r="EG22" s="21">
        <f>INDEX(現金給付!AO:AO,MATCH($A22,現金給付!$C:$C,0),1)</f>
        <v>0</v>
      </c>
      <c r="EH22" s="21">
        <f t="shared" si="48"/>
        <v>304</v>
      </c>
      <c r="EI22" s="21">
        <f t="shared" si="49"/>
        <v>2770838</v>
      </c>
      <c r="EK22" s="8">
        <f t="shared" si="53"/>
        <v>34826</v>
      </c>
      <c r="EL22" s="8">
        <f t="shared" si="54"/>
        <v>1229639375</v>
      </c>
      <c r="EN22" s="75">
        <f>ROUND(EL22/INDEX(被保険者数!O:O,MATCH(A22,被保険者数!A:A,0),1),0)</f>
        <v>854510</v>
      </c>
      <c r="EO22" s="1">
        <f t="shared" si="55"/>
        <v>29</v>
      </c>
      <c r="EP22" s="75">
        <f t="shared" si="50"/>
        <v>626058070</v>
      </c>
      <c r="EQ22" s="75">
        <f t="shared" si="51"/>
        <v>353126820</v>
      </c>
      <c r="ER22" s="75">
        <f t="shared" si="52"/>
        <v>250454485</v>
      </c>
      <c r="ES22" s="75">
        <f>ROUND(EP22/INDEX(被保険者数!O:O,MATCH(A22,被保険者数!A:A,0),1),0)</f>
        <v>435065</v>
      </c>
      <c r="ET22" s="75">
        <f t="shared" si="56"/>
        <v>36</v>
      </c>
      <c r="EU22" s="75">
        <f>ROUND(EQ22/INDEX(被保険者数!O:O,MATCH(A22,被保険者数!A:A,0),1),0)</f>
        <v>245397</v>
      </c>
      <c r="EV22" s="1">
        <f t="shared" si="57"/>
        <v>10</v>
      </c>
    </row>
    <row r="23" spans="1:152" s="6" customFormat="1" ht="15.95" customHeight="1" x14ac:dyDescent="0.15">
      <c r="A23" s="2" t="s">
        <v>44</v>
      </c>
      <c r="B23" s="7">
        <v>691</v>
      </c>
      <c r="C23" s="8">
        <v>454908350</v>
      </c>
      <c r="D23" s="8">
        <v>409434173</v>
      </c>
      <c r="E23" s="8">
        <v>24575357</v>
      </c>
      <c r="F23" s="8">
        <v>18833171</v>
      </c>
      <c r="G23" s="8">
        <v>2065649</v>
      </c>
      <c r="H23" s="8">
        <v>7893</v>
      </c>
      <c r="I23" s="8">
        <v>145179780</v>
      </c>
      <c r="J23" s="8">
        <v>130661804</v>
      </c>
      <c r="K23" s="8">
        <v>2459386</v>
      </c>
      <c r="L23" s="8">
        <v>11218475</v>
      </c>
      <c r="M23" s="8">
        <v>840115</v>
      </c>
      <c r="N23" s="8">
        <f t="shared" si="0"/>
        <v>8584</v>
      </c>
      <c r="O23" s="8">
        <f t="shared" si="1"/>
        <v>600088130</v>
      </c>
      <c r="P23" s="8">
        <f t="shared" si="2"/>
        <v>540095977</v>
      </c>
      <c r="Q23" s="8">
        <f t="shared" si="3"/>
        <v>27034743</v>
      </c>
      <c r="R23" s="8">
        <f t="shared" si="4"/>
        <v>30051646</v>
      </c>
      <c r="S23" s="8">
        <f t="shared" si="5"/>
        <v>2905764</v>
      </c>
      <c r="T23" s="7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683</v>
      </c>
      <c r="AA23" s="8">
        <v>12691080</v>
      </c>
      <c r="AB23" s="8">
        <v>11421972</v>
      </c>
      <c r="AC23" s="8">
        <v>21820</v>
      </c>
      <c r="AD23" s="8">
        <v>1246338</v>
      </c>
      <c r="AE23" s="8">
        <v>950</v>
      </c>
      <c r="AF23" s="8">
        <f t="shared" si="6"/>
        <v>683</v>
      </c>
      <c r="AG23" s="8">
        <f t="shared" si="7"/>
        <v>12691080</v>
      </c>
      <c r="AH23" s="8">
        <f t="shared" si="8"/>
        <v>11421972</v>
      </c>
      <c r="AI23" s="8">
        <f t="shared" si="9"/>
        <v>21820</v>
      </c>
      <c r="AJ23" s="8">
        <f t="shared" si="10"/>
        <v>1246338</v>
      </c>
      <c r="AK23" s="8">
        <f t="shared" si="11"/>
        <v>950</v>
      </c>
      <c r="AL23" s="7">
        <f t="shared" si="12"/>
        <v>9267</v>
      </c>
      <c r="AM23" s="8">
        <f t="shared" si="13"/>
        <v>612779210</v>
      </c>
      <c r="AN23" s="8">
        <f t="shared" si="14"/>
        <v>551517949</v>
      </c>
      <c r="AO23" s="8">
        <f t="shared" si="15"/>
        <v>27056563</v>
      </c>
      <c r="AP23" s="8">
        <f t="shared" si="16"/>
        <v>31297984</v>
      </c>
      <c r="AQ23" s="8">
        <f t="shared" si="17"/>
        <v>2906714</v>
      </c>
      <c r="AR23" s="8">
        <v>6532</v>
      </c>
      <c r="AS23" s="8">
        <v>117511940</v>
      </c>
      <c r="AT23" s="8">
        <v>105760746</v>
      </c>
      <c r="AU23" s="8">
        <v>677542</v>
      </c>
      <c r="AV23" s="8">
        <v>10844543</v>
      </c>
      <c r="AW23" s="8">
        <v>229109</v>
      </c>
      <c r="AX23" s="8">
        <f t="shared" si="18"/>
        <v>15799</v>
      </c>
      <c r="AY23" s="8">
        <f t="shared" si="19"/>
        <v>730291150</v>
      </c>
      <c r="AZ23" s="8">
        <f t="shared" si="20"/>
        <v>657278695</v>
      </c>
      <c r="BA23" s="8">
        <f t="shared" si="21"/>
        <v>27734105</v>
      </c>
      <c r="BB23" s="8">
        <f t="shared" si="22"/>
        <v>42142527</v>
      </c>
      <c r="BC23" s="8">
        <f t="shared" si="23"/>
        <v>3135823</v>
      </c>
      <c r="BD23" s="7">
        <v>686</v>
      </c>
      <c r="BE23" s="8">
        <v>26422104</v>
      </c>
      <c r="BF23" s="8">
        <v>14161974</v>
      </c>
      <c r="BG23" s="8">
        <v>0</v>
      </c>
      <c r="BH23" s="8">
        <v>12170430</v>
      </c>
      <c r="BI23" s="8">
        <v>89700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f t="shared" si="24"/>
        <v>686</v>
      </c>
      <c r="BQ23" s="8">
        <f t="shared" si="25"/>
        <v>26422104</v>
      </c>
      <c r="BR23" s="8">
        <f t="shared" si="26"/>
        <v>14161974</v>
      </c>
      <c r="BS23" s="8">
        <f t="shared" si="27"/>
        <v>0</v>
      </c>
      <c r="BT23" s="8">
        <f t="shared" si="28"/>
        <v>12170430</v>
      </c>
      <c r="BU23" s="8">
        <f t="shared" si="29"/>
        <v>89700</v>
      </c>
      <c r="BV23" s="7">
        <v>30</v>
      </c>
      <c r="BW23" s="8">
        <v>5670000</v>
      </c>
      <c r="BX23" s="8">
        <v>5103000</v>
      </c>
      <c r="BY23" s="8">
        <v>408853</v>
      </c>
      <c r="BZ23" s="8">
        <v>155744</v>
      </c>
      <c r="CA23" s="8">
        <v>2403</v>
      </c>
      <c r="CB23" s="8">
        <f t="shared" si="30"/>
        <v>15829</v>
      </c>
      <c r="CC23" s="8">
        <f t="shared" si="31"/>
        <v>762383254</v>
      </c>
      <c r="CD23" s="8">
        <f t="shared" si="32"/>
        <v>676543669</v>
      </c>
      <c r="CE23" s="8">
        <f t="shared" si="33"/>
        <v>28142958</v>
      </c>
      <c r="CF23" s="8">
        <f t="shared" si="34"/>
        <v>54468701</v>
      </c>
      <c r="CG23" s="8">
        <f t="shared" si="35"/>
        <v>3227926</v>
      </c>
      <c r="CH23" s="17">
        <v>5</v>
      </c>
      <c r="CI23" s="8">
        <v>14060</v>
      </c>
      <c r="CJ23" s="8">
        <v>12654</v>
      </c>
      <c r="CK23" s="8">
        <v>0</v>
      </c>
      <c r="CL23" s="8">
        <v>1406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7">
        <f t="shared" si="36"/>
        <v>5</v>
      </c>
      <c r="DA23" s="8">
        <f t="shared" si="37"/>
        <v>14060</v>
      </c>
      <c r="DB23" s="8">
        <f t="shared" si="38"/>
        <v>12654</v>
      </c>
      <c r="DC23" s="8">
        <f t="shared" si="39"/>
        <v>0</v>
      </c>
      <c r="DD23" s="8">
        <f t="shared" si="40"/>
        <v>1406</v>
      </c>
      <c r="DE23" s="8">
        <f t="shared" si="41"/>
        <v>0</v>
      </c>
      <c r="DF23" s="8">
        <f t="shared" si="42"/>
        <v>15834</v>
      </c>
      <c r="DG23" s="8">
        <f t="shared" si="43"/>
        <v>762397314</v>
      </c>
      <c r="DH23" s="8">
        <f t="shared" si="44"/>
        <v>676556323</v>
      </c>
      <c r="DI23" s="8">
        <f t="shared" si="45"/>
        <v>28142958</v>
      </c>
      <c r="DJ23" s="8">
        <f t="shared" si="46"/>
        <v>54470107</v>
      </c>
      <c r="DK23" s="8">
        <f t="shared" si="47"/>
        <v>3227926</v>
      </c>
      <c r="DL23" s="8">
        <v>461</v>
      </c>
      <c r="DM23" s="8">
        <v>232</v>
      </c>
      <c r="DN23" s="8">
        <v>693</v>
      </c>
      <c r="DO23" s="8">
        <v>59</v>
      </c>
      <c r="DP23" s="8">
        <v>28</v>
      </c>
      <c r="DR23" s="21">
        <f>INDEX(現金給付!F:F,MATCH($A23,現金給付!$C:$C,0),1)</f>
        <v>5</v>
      </c>
      <c r="DS23" s="21">
        <f>INDEX(現金給付!G:G,MATCH($A23,現金給付!$C:$C,0),1)</f>
        <v>12654</v>
      </c>
      <c r="DT23" s="21">
        <f>INDEX(現金給付!J:J,MATCH($A23,現金給付!$C:$C,0),1)</f>
        <v>5</v>
      </c>
      <c r="DU23" s="21">
        <f>INDEX(現金給付!K:K,MATCH($A23,現金給付!$C:$C,0),1)</f>
        <v>27648</v>
      </c>
      <c r="DV23" s="21">
        <f>INDEX(現金給付!N:N,MATCH($A23,現金給付!$C:$C,0),1)</f>
        <v>3</v>
      </c>
      <c r="DW23" s="21">
        <f>INDEX(現金給付!O:O,MATCH($A23,現金給付!$C:$C,0),1)</f>
        <v>34560</v>
      </c>
      <c r="DX23" s="21">
        <f>INDEX(現金給付!V:V,MATCH($A23,現金給付!$C:$C,0),1)</f>
        <v>15</v>
      </c>
      <c r="DY23" s="21">
        <f>INDEX(現金給付!W:W,MATCH($A23,現金給付!$C:$C,0),1)</f>
        <v>460143</v>
      </c>
      <c r="DZ23" s="21">
        <f>INDEX(現金給付!Z:Z,MATCH($A23,現金給付!$C:$C,0),1)</f>
        <v>2</v>
      </c>
      <c r="EA23" s="21">
        <f>INDEX(現金給付!AA:AA,MATCH($A23,現金給付!$C:$C,0),1)</f>
        <v>12906</v>
      </c>
      <c r="EB23" s="21">
        <f>INDEX(現金給付!AD:AD,MATCH($A23,現金給付!$C:$C,0),1)</f>
        <v>0</v>
      </c>
      <c r="EC23" s="21">
        <f>INDEX(現金給付!AE:AE,MATCH($A23,現金給付!$C:$C,0),1)</f>
        <v>0</v>
      </c>
      <c r="ED23" s="21">
        <f>INDEX(現金給付!AL:AL,MATCH($A23,現金給付!$C:$C,0),1)</f>
        <v>0</v>
      </c>
      <c r="EE23" s="21">
        <f>INDEX(現金給付!AM:AM,MATCH($A23,現金給付!$C:$C,0),1)</f>
        <v>0</v>
      </c>
      <c r="EF23" s="21">
        <f>INDEX(現金給付!AN:AN,MATCH($A23,現金給付!$C:$C,0),1)</f>
        <v>0</v>
      </c>
      <c r="EG23" s="21">
        <f>INDEX(現金給付!AO:AO,MATCH($A23,現金給付!$C:$C,0),1)</f>
        <v>0</v>
      </c>
      <c r="EH23" s="21">
        <f t="shared" si="48"/>
        <v>30</v>
      </c>
      <c r="EI23" s="21">
        <f t="shared" si="49"/>
        <v>547911</v>
      </c>
      <c r="EK23" s="8">
        <f t="shared" si="53"/>
        <v>15859</v>
      </c>
      <c r="EL23" s="8">
        <f t="shared" si="54"/>
        <v>762931165</v>
      </c>
      <c r="EN23" s="75">
        <f>ROUND(EL23/INDEX(被保険者数!O:O,MATCH(A23,被保険者数!A:A,0),1),0)</f>
        <v>1036591</v>
      </c>
      <c r="EO23" s="1">
        <f t="shared" si="55"/>
        <v>5</v>
      </c>
      <c r="EP23" s="75">
        <f t="shared" si="50"/>
        <v>454908350</v>
      </c>
      <c r="EQ23" s="75">
        <f t="shared" si="51"/>
        <v>157870860</v>
      </c>
      <c r="ER23" s="75">
        <f t="shared" si="52"/>
        <v>150151955</v>
      </c>
      <c r="ES23" s="75">
        <f>ROUND(EP23/INDEX(被保険者数!O:O,MATCH(A23,被保険者数!A:A,0),1),0)</f>
        <v>618082</v>
      </c>
      <c r="ET23" s="75">
        <f t="shared" si="56"/>
        <v>7</v>
      </c>
      <c r="EU23" s="75">
        <f>ROUND(EQ23/INDEX(被保険者数!O:O,MATCH(A23,被保険者数!A:A,0),1),0)</f>
        <v>214498</v>
      </c>
      <c r="EV23" s="1">
        <f t="shared" si="57"/>
        <v>28</v>
      </c>
    </row>
    <row r="24" spans="1:152" s="6" customFormat="1" ht="15.95" customHeight="1" x14ac:dyDescent="0.15">
      <c r="A24" s="2" t="s">
        <v>61</v>
      </c>
      <c r="B24" s="7">
        <v>3095</v>
      </c>
      <c r="C24" s="8">
        <v>1863243840</v>
      </c>
      <c r="D24" s="8">
        <v>1676938714</v>
      </c>
      <c r="E24" s="8">
        <v>91272503</v>
      </c>
      <c r="F24" s="8">
        <v>85198609</v>
      </c>
      <c r="G24" s="8">
        <v>9832664</v>
      </c>
      <c r="H24" s="8">
        <v>43062</v>
      </c>
      <c r="I24" s="8">
        <v>793083380</v>
      </c>
      <c r="J24" s="8">
        <v>713775064</v>
      </c>
      <c r="K24" s="8">
        <v>18768751</v>
      </c>
      <c r="L24" s="8">
        <v>57115106</v>
      </c>
      <c r="M24" s="8">
        <v>3424459</v>
      </c>
      <c r="N24" s="8">
        <f t="shared" si="0"/>
        <v>46157</v>
      </c>
      <c r="O24" s="8">
        <f t="shared" si="1"/>
        <v>2656327220</v>
      </c>
      <c r="P24" s="8">
        <f t="shared" si="2"/>
        <v>2390713778</v>
      </c>
      <c r="Q24" s="8">
        <f t="shared" si="3"/>
        <v>110041254</v>
      </c>
      <c r="R24" s="8">
        <f t="shared" si="4"/>
        <v>142313715</v>
      </c>
      <c r="S24" s="8">
        <f t="shared" si="5"/>
        <v>13257123</v>
      </c>
      <c r="T24" s="7">
        <v>2</v>
      </c>
      <c r="U24" s="8">
        <v>393120</v>
      </c>
      <c r="V24" s="8">
        <v>353810</v>
      </c>
      <c r="W24" s="8">
        <v>0</v>
      </c>
      <c r="X24" s="8">
        <v>37810</v>
      </c>
      <c r="Y24" s="8">
        <v>1500</v>
      </c>
      <c r="Z24" s="8">
        <v>5724</v>
      </c>
      <c r="AA24" s="8">
        <v>80121560</v>
      </c>
      <c r="AB24" s="8">
        <v>72109404</v>
      </c>
      <c r="AC24" s="8">
        <v>47292</v>
      </c>
      <c r="AD24" s="8">
        <v>7962386</v>
      </c>
      <c r="AE24" s="8">
        <v>2478</v>
      </c>
      <c r="AF24" s="8">
        <f t="shared" si="6"/>
        <v>5726</v>
      </c>
      <c r="AG24" s="8">
        <f t="shared" si="7"/>
        <v>80514680</v>
      </c>
      <c r="AH24" s="8">
        <f t="shared" si="8"/>
        <v>72463214</v>
      </c>
      <c r="AI24" s="8">
        <f t="shared" si="9"/>
        <v>47292</v>
      </c>
      <c r="AJ24" s="8">
        <f t="shared" si="10"/>
        <v>8000196</v>
      </c>
      <c r="AK24" s="8">
        <f t="shared" si="11"/>
        <v>3978</v>
      </c>
      <c r="AL24" s="7">
        <f t="shared" si="12"/>
        <v>51883</v>
      </c>
      <c r="AM24" s="8">
        <f t="shared" si="13"/>
        <v>2736841900</v>
      </c>
      <c r="AN24" s="8">
        <f t="shared" si="14"/>
        <v>2463176992</v>
      </c>
      <c r="AO24" s="8">
        <f t="shared" si="15"/>
        <v>110088546</v>
      </c>
      <c r="AP24" s="8">
        <f t="shared" si="16"/>
        <v>150313911</v>
      </c>
      <c r="AQ24" s="8">
        <f t="shared" si="17"/>
        <v>13261101</v>
      </c>
      <c r="AR24" s="8">
        <v>32065</v>
      </c>
      <c r="AS24" s="8">
        <v>431808560</v>
      </c>
      <c r="AT24" s="8">
        <v>388627696</v>
      </c>
      <c r="AU24" s="8">
        <v>3041526</v>
      </c>
      <c r="AV24" s="8">
        <v>38748092</v>
      </c>
      <c r="AW24" s="8">
        <v>1391246</v>
      </c>
      <c r="AX24" s="8">
        <f t="shared" si="18"/>
        <v>83948</v>
      </c>
      <c r="AY24" s="8">
        <f t="shared" si="19"/>
        <v>3168650460</v>
      </c>
      <c r="AZ24" s="8">
        <f t="shared" si="20"/>
        <v>2851804688</v>
      </c>
      <c r="BA24" s="8">
        <f t="shared" si="21"/>
        <v>113130072</v>
      </c>
      <c r="BB24" s="8">
        <f t="shared" si="22"/>
        <v>189062003</v>
      </c>
      <c r="BC24" s="8">
        <f t="shared" si="23"/>
        <v>14652347</v>
      </c>
      <c r="BD24" s="7">
        <v>2988</v>
      </c>
      <c r="BE24" s="8">
        <v>108306633</v>
      </c>
      <c r="BF24" s="8">
        <v>54693713</v>
      </c>
      <c r="BG24" s="8">
        <v>0</v>
      </c>
      <c r="BH24" s="8">
        <v>52824290</v>
      </c>
      <c r="BI24" s="8">
        <v>788630</v>
      </c>
      <c r="BJ24" s="8">
        <v>2</v>
      </c>
      <c r="BK24" s="8">
        <v>11870</v>
      </c>
      <c r="BL24" s="8">
        <v>3590</v>
      </c>
      <c r="BM24" s="8">
        <v>0</v>
      </c>
      <c r="BN24" s="8">
        <v>8280</v>
      </c>
      <c r="BO24" s="8">
        <v>0</v>
      </c>
      <c r="BP24" s="8">
        <f t="shared" si="24"/>
        <v>2990</v>
      </c>
      <c r="BQ24" s="8">
        <f t="shared" si="25"/>
        <v>108318503</v>
      </c>
      <c r="BR24" s="8">
        <f t="shared" si="26"/>
        <v>54697303</v>
      </c>
      <c r="BS24" s="8">
        <f t="shared" si="27"/>
        <v>0</v>
      </c>
      <c r="BT24" s="8">
        <f t="shared" si="28"/>
        <v>52832570</v>
      </c>
      <c r="BU24" s="8">
        <f t="shared" si="29"/>
        <v>788630</v>
      </c>
      <c r="BV24" s="7">
        <v>205</v>
      </c>
      <c r="BW24" s="8">
        <v>20824430</v>
      </c>
      <c r="BX24" s="8">
        <v>18741987</v>
      </c>
      <c r="BY24" s="8">
        <v>436706</v>
      </c>
      <c r="BZ24" s="8">
        <v>1499589</v>
      </c>
      <c r="CA24" s="8">
        <v>146148</v>
      </c>
      <c r="CB24" s="8">
        <f t="shared" si="30"/>
        <v>84153</v>
      </c>
      <c r="CC24" s="8">
        <f t="shared" si="31"/>
        <v>3297793393</v>
      </c>
      <c r="CD24" s="8">
        <f t="shared" si="32"/>
        <v>2925243978</v>
      </c>
      <c r="CE24" s="8">
        <f t="shared" si="33"/>
        <v>113566778</v>
      </c>
      <c r="CF24" s="8">
        <f t="shared" si="34"/>
        <v>243394162</v>
      </c>
      <c r="CG24" s="8">
        <f t="shared" si="35"/>
        <v>15587125</v>
      </c>
      <c r="CH24" s="17">
        <v>388</v>
      </c>
      <c r="CI24" s="8">
        <v>3282868</v>
      </c>
      <c r="CJ24" s="8">
        <v>2954517</v>
      </c>
      <c r="CK24" s="8">
        <v>0</v>
      </c>
      <c r="CL24" s="8">
        <v>328351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7">
        <f t="shared" si="36"/>
        <v>388</v>
      </c>
      <c r="DA24" s="8">
        <f t="shared" si="37"/>
        <v>3282868</v>
      </c>
      <c r="DB24" s="8">
        <f t="shared" si="38"/>
        <v>2954517</v>
      </c>
      <c r="DC24" s="8">
        <f t="shared" si="39"/>
        <v>0</v>
      </c>
      <c r="DD24" s="8">
        <f t="shared" si="40"/>
        <v>328351</v>
      </c>
      <c r="DE24" s="8">
        <f t="shared" si="41"/>
        <v>0</v>
      </c>
      <c r="DF24" s="8">
        <f t="shared" si="42"/>
        <v>84541</v>
      </c>
      <c r="DG24" s="8">
        <f t="shared" si="43"/>
        <v>3301076261</v>
      </c>
      <c r="DH24" s="8">
        <f t="shared" si="44"/>
        <v>2928198495</v>
      </c>
      <c r="DI24" s="8">
        <f t="shared" si="45"/>
        <v>113566778</v>
      </c>
      <c r="DJ24" s="8">
        <f t="shared" si="46"/>
        <v>243722513</v>
      </c>
      <c r="DK24" s="8">
        <f t="shared" si="47"/>
        <v>15587125</v>
      </c>
      <c r="DL24" s="8">
        <v>1977</v>
      </c>
      <c r="DM24" s="8">
        <v>1144</v>
      </c>
      <c r="DN24" s="8">
        <v>3121</v>
      </c>
      <c r="DO24" s="8">
        <v>627</v>
      </c>
      <c r="DP24" s="8">
        <v>111</v>
      </c>
      <c r="DR24" s="21">
        <f>INDEX(現金給付!F:F,MATCH($A24,現金給付!$C:$C,0),1)</f>
        <v>388</v>
      </c>
      <c r="DS24" s="21">
        <f>INDEX(現金給付!G:G,MATCH($A24,現金給付!$C:$C,0),1)</f>
        <v>2954517</v>
      </c>
      <c r="DT24" s="21">
        <f>INDEX(現金給付!J:J,MATCH($A24,現金給付!$C:$C,0),1)</f>
        <v>88</v>
      </c>
      <c r="DU24" s="21">
        <f>INDEX(現金給付!K:K,MATCH($A24,現金給付!$C:$C,0),1)</f>
        <v>1699569</v>
      </c>
      <c r="DV24" s="21">
        <f>INDEX(現金給付!N:N,MATCH($A24,現金給付!$C:$C,0),1)</f>
        <v>171</v>
      </c>
      <c r="DW24" s="21">
        <f>INDEX(現金給付!O:O,MATCH($A24,現金給付!$C:$C,0),1)</f>
        <v>3779496</v>
      </c>
      <c r="DX24" s="21">
        <f>INDEX(現金給付!V:V,MATCH($A24,現金給付!$C:$C,0),1)</f>
        <v>120</v>
      </c>
      <c r="DY24" s="21">
        <f>INDEX(現金給付!W:W,MATCH($A24,現金給付!$C:$C,0),1)</f>
        <v>4207666</v>
      </c>
      <c r="DZ24" s="21">
        <f>INDEX(現金給付!Z:Z,MATCH($A24,現金給付!$C:$C,0),1)</f>
        <v>0</v>
      </c>
      <c r="EA24" s="21">
        <f>INDEX(現金給付!AA:AA,MATCH($A24,現金給付!$C:$C,0),1)</f>
        <v>0</v>
      </c>
      <c r="EB24" s="21">
        <f>INDEX(現金給付!AD:AD,MATCH($A24,現金給付!$C:$C,0),1)</f>
        <v>0</v>
      </c>
      <c r="EC24" s="21">
        <f>INDEX(現金給付!AE:AE,MATCH($A24,現金給付!$C:$C,0),1)</f>
        <v>0</v>
      </c>
      <c r="ED24" s="21">
        <f>INDEX(現金給付!AL:AL,MATCH($A24,現金給付!$C:$C,0),1)</f>
        <v>74</v>
      </c>
      <c r="EE24" s="21">
        <f>INDEX(現金給付!AM:AM,MATCH($A24,現金給付!$C:$C,0),1)</f>
        <v>160618</v>
      </c>
      <c r="EF24" s="21">
        <f>INDEX(現金給付!AN:AN,MATCH($A24,現金給付!$C:$C,0),1)</f>
        <v>0</v>
      </c>
      <c r="EG24" s="21">
        <f>INDEX(現金給付!AO:AO,MATCH($A24,現金給付!$C:$C,0),1)</f>
        <v>0</v>
      </c>
      <c r="EH24" s="21">
        <f t="shared" si="48"/>
        <v>841</v>
      </c>
      <c r="EI24" s="21">
        <f t="shared" si="49"/>
        <v>12801866</v>
      </c>
      <c r="EK24" s="8">
        <f t="shared" si="53"/>
        <v>84994</v>
      </c>
      <c r="EL24" s="8">
        <f t="shared" si="54"/>
        <v>3310595259</v>
      </c>
      <c r="EN24" s="75">
        <f>ROUND(EL24/INDEX(被保険者数!O:O,MATCH(A24,被保険者数!A:A,0),1),0)</f>
        <v>800434</v>
      </c>
      <c r="EO24" s="1">
        <f t="shared" si="55"/>
        <v>32</v>
      </c>
      <c r="EP24" s="75">
        <f t="shared" si="50"/>
        <v>1863636960</v>
      </c>
      <c r="EQ24" s="75">
        <f t="shared" si="51"/>
        <v>873204940</v>
      </c>
      <c r="ER24" s="75">
        <f t="shared" si="52"/>
        <v>573753359</v>
      </c>
      <c r="ES24" s="75">
        <f>ROUND(EP24/INDEX(被保険者数!O:O,MATCH(A24,被保険者数!A:A,0),1),0)</f>
        <v>450589</v>
      </c>
      <c r="ET24" s="75">
        <f t="shared" si="56"/>
        <v>34</v>
      </c>
      <c r="EU24" s="75">
        <f>ROUND(EQ24/INDEX(被保険者数!O:O,MATCH(A24,被保険者数!A:A,0),1),0)</f>
        <v>211123</v>
      </c>
      <c r="EV24" s="1">
        <f t="shared" si="57"/>
        <v>30</v>
      </c>
    </row>
    <row r="25" spans="1:152" s="6" customFormat="1" ht="15.95" customHeight="1" x14ac:dyDescent="0.15">
      <c r="A25" s="2" t="s">
        <v>45</v>
      </c>
      <c r="B25" s="7">
        <v>1087</v>
      </c>
      <c r="C25" s="8">
        <v>633754460</v>
      </c>
      <c r="D25" s="8">
        <v>570379072</v>
      </c>
      <c r="E25" s="8">
        <v>32266255</v>
      </c>
      <c r="F25" s="8">
        <v>27302241</v>
      </c>
      <c r="G25" s="8">
        <v>3806892</v>
      </c>
      <c r="H25" s="8">
        <v>13977</v>
      </c>
      <c r="I25" s="8">
        <v>241976540</v>
      </c>
      <c r="J25" s="8">
        <v>217779799</v>
      </c>
      <c r="K25" s="8">
        <v>5036695</v>
      </c>
      <c r="L25" s="8">
        <v>17770198</v>
      </c>
      <c r="M25" s="8">
        <v>1389848</v>
      </c>
      <c r="N25" s="8">
        <f t="shared" si="0"/>
        <v>15064</v>
      </c>
      <c r="O25" s="8">
        <f t="shared" si="1"/>
        <v>875731000</v>
      </c>
      <c r="P25" s="8">
        <f t="shared" si="2"/>
        <v>788158871</v>
      </c>
      <c r="Q25" s="8">
        <f t="shared" si="3"/>
        <v>37302950</v>
      </c>
      <c r="R25" s="8">
        <f t="shared" si="4"/>
        <v>45072439</v>
      </c>
      <c r="S25" s="8">
        <f t="shared" si="5"/>
        <v>5196740</v>
      </c>
      <c r="T25" s="7">
        <v>2</v>
      </c>
      <c r="U25" s="8">
        <v>348010</v>
      </c>
      <c r="V25" s="8">
        <v>313210</v>
      </c>
      <c r="W25" s="8">
        <v>0</v>
      </c>
      <c r="X25" s="8">
        <v>34800</v>
      </c>
      <c r="Y25" s="8">
        <v>0</v>
      </c>
      <c r="Z25" s="8">
        <v>1577</v>
      </c>
      <c r="AA25" s="8">
        <v>21493610</v>
      </c>
      <c r="AB25" s="8">
        <v>19344249</v>
      </c>
      <c r="AC25" s="8">
        <v>16983</v>
      </c>
      <c r="AD25" s="8">
        <v>2132378</v>
      </c>
      <c r="AE25" s="8">
        <v>0</v>
      </c>
      <c r="AF25" s="8">
        <f t="shared" si="6"/>
        <v>1579</v>
      </c>
      <c r="AG25" s="8">
        <f t="shared" si="7"/>
        <v>21841620</v>
      </c>
      <c r="AH25" s="8">
        <f t="shared" si="8"/>
        <v>19657459</v>
      </c>
      <c r="AI25" s="8">
        <f t="shared" si="9"/>
        <v>16983</v>
      </c>
      <c r="AJ25" s="8">
        <f t="shared" si="10"/>
        <v>2167178</v>
      </c>
      <c r="AK25" s="8">
        <f t="shared" si="11"/>
        <v>0</v>
      </c>
      <c r="AL25" s="7">
        <f t="shared" si="12"/>
        <v>16643</v>
      </c>
      <c r="AM25" s="8">
        <f t="shared" si="13"/>
        <v>897572620</v>
      </c>
      <c r="AN25" s="8">
        <f t="shared" si="14"/>
        <v>807816330</v>
      </c>
      <c r="AO25" s="8">
        <f t="shared" si="15"/>
        <v>37319933</v>
      </c>
      <c r="AP25" s="8">
        <f t="shared" si="16"/>
        <v>47239617</v>
      </c>
      <c r="AQ25" s="8">
        <f t="shared" si="17"/>
        <v>5196740</v>
      </c>
      <c r="AR25" s="8">
        <v>11200</v>
      </c>
      <c r="AS25" s="8">
        <v>157804120</v>
      </c>
      <c r="AT25" s="8">
        <v>142023708</v>
      </c>
      <c r="AU25" s="8">
        <v>1020487</v>
      </c>
      <c r="AV25" s="8">
        <v>14236293</v>
      </c>
      <c r="AW25" s="8">
        <v>523632</v>
      </c>
      <c r="AX25" s="8">
        <f t="shared" si="18"/>
        <v>27843</v>
      </c>
      <c r="AY25" s="8">
        <f t="shared" si="19"/>
        <v>1055376740</v>
      </c>
      <c r="AZ25" s="8">
        <f t="shared" si="20"/>
        <v>949840038</v>
      </c>
      <c r="BA25" s="8">
        <f t="shared" si="21"/>
        <v>38340420</v>
      </c>
      <c r="BB25" s="8">
        <f t="shared" si="22"/>
        <v>61475910</v>
      </c>
      <c r="BC25" s="8">
        <f t="shared" si="23"/>
        <v>5720372</v>
      </c>
      <c r="BD25" s="7">
        <v>1042</v>
      </c>
      <c r="BE25" s="8">
        <v>38444660</v>
      </c>
      <c r="BF25" s="8">
        <v>20390540</v>
      </c>
      <c r="BG25" s="8">
        <v>0</v>
      </c>
      <c r="BH25" s="8">
        <v>17971160</v>
      </c>
      <c r="BI25" s="8">
        <v>82960</v>
      </c>
      <c r="BJ25" s="8">
        <v>2</v>
      </c>
      <c r="BK25" s="8">
        <v>11122</v>
      </c>
      <c r="BL25" s="8">
        <v>6282</v>
      </c>
      <c r="BM25" s="8">
        <v>0</v>
      </c>
      <c r="BN25" s="8">
        <v>4840</v>
      </c>
      <c r="BO25" s="8">
        <v>0</v>
      </c>
      <c r="BP25" s="8">
        <f t="shared" si="24"/>
        <v>1044</v>
      </c>
      <c r="BQ25" s="8">
        <f t="shared" si="25"/>
        <v>38455782</v>
      </c>
      <c r="BR25" s="8">
        <f t="shared" si="26"/>
        <v>20396822</v>
      </c>
      <c r="BS25" s="8">
        <f t="shared" si="27"/>
        <v>0</v>
      </c>
      <c r="BT25" s="8">
        <f t="shared" si="28"/>
        <v>17976000</v>
      </c>
      <c r="BU25" s="8">
        <f t="shared" si="29"/>
        <v>82960</v>
      </c>
      <c r="BV25" s="7">
        <v>81</v>
      </c>
      <c r="BW25" s="8">
        <v>8817960</v>
      </c>
      <c r="BX25" s="8">
        <v>7936164</v>
      </c>
      <c r="BY25" s="8">
        <v>159962</v>
      </c>
      <c r="BZ25" s="8">
        <v>555202</v>
      </c>
      <c r="CA25" s="8">
        <v>166632</v>
      </c>
      <c r="CB25" s="8">
        <f t="shared" si="30"/>
        <v>27924</v>
      </c>
      <c r="CC25" s="8">
        <f t="shared" si="31"/>
        <v>1102650482</v>
      </c>
      <c r="CD25" s="8">
        <f t="shared" si="32"/>
        <v>978173024</v>
      </c>
      <c r="CE25" s="8">
        <f t="shared" si="33"/>
        <v>38500382</v>
      </c>
      <c r="CF25" s="8">
        <f t="shared" si="34"/>
        <v>80007112</v>
      </c>
      <c r="CG25" s="8">
        <f t="shared" si="35"/>
        <v>5969964</v>
      </c>
      <c r="CH25" s="17">
        <v>151</v>
      </c>
      <c r="CI25" s="8">
        <v>923694</v>
      </c>
      <c r="CJ25" s="8">
        <v>831298</v>
      </c>
      <c r="CK25" s="8">
        <v>0</v>
      </c>
      <c r="CL25" s="8">
        <v>92396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7">
        <f t="shared" si="36"/>
        <v>151</v>
      </c>
      <c r="DA25" s="8">
        <f t="shared" si="37"/>
        <v>923694</v>
      </c>
      <c r="DB25" s="8">
        <f t="shared" si="38"/>
        <v>831298</v>
      </c>
      <c r="DC25" s="8">
        <f t="shared" si="39"/>
        <v>0</v>
      </c>
      <c r="DD25" s="8">
        <f t="shared" si="40"/>
        <v>92396</v>
      </c>
      <c r="DE25" s="8">
        <f t="shared" si="41"/>
        <v>0</v>
      </c>
      <c r="DF25" s="8">
        <f t="shared" si="42"/>
        <v>28075</v>
      </c>
      <c r="DG25" s="8">
        <f t="shared" si="43"/>
        <v>1103574176</v>
      </c>
      <c r="DH25" s="8">
        <f t="shared" si="44"/>
        <v>979004322</v>
      </c>
      <c r="DI25" s="8">
        <f t="shared" si="45"/>
        <v>38500382</v>
      </c>
      <c r="DJ25" s="8">
        <f t="shared" si="46"/>
        <v>80099508</v>
      </c>
      <c r="DK25" s="8">
        <f t="shared" si="47"/>
        <v>5969964</v>
      </c>
      <c r="DL25" s="8">
        <v>695</v>
      </c>
      <c r="DM25" s="8">
        <v>416</v>
      </c>
      <c r="DN25" s="8">
        <v>1111</v>
      </c>
      <c r="DO25" s="8">
        <v>213</v>
      </c>
      <c r="DP25" s="8">
        <v>10</v>
      </c>
      <c r="DR25" s="21">
        <f>INDEX(現金給付!F:F,MATCH($A25,現金給付!$C:$C,0),1)</f>
        <v>151</v>
      </c>
      <c r="DS25" s="21">
        <f>INDEX(現金給付!G:G,MATCH($A25,現金給付!$C:$C,0),1)</f>
        <v>831298</v>
      </c>
      <c r="DT25" s="21">
        <f>INDEX(現金給付!J:J,MATCH($A25,現金給付!$C:$C,0),1)</f>
        <v>49</v>
      </c>
      <c r="DU25" s="21">
        <f>INDEX(現金給付!K:K,MATCH($A25,現金給付!$C:$C,0),1)</f>
        <v>790326</v>
      </c>
      <c r="DV25" s="21">
        <f>INDEX(現金給付!N:N,MATCH($A25,現金給付!$C:$C,0),1)</f>
        <v>66</v>
      </c>
      <c r="DW25" s="21">
        <f>INDEX(現金給付!O:O,MATCH($A25,現金給付!$C:$C,0),1)</f>
        <v>1462680</v>
      </c>
      <c r="DX25" s="21">
        <f>INDEX(現金給付!V:V,MATCH($A25,現金給付!$C:$C,0),1)</f>
        <v>58</v>
      </c>
      <c r="DY25" s="21">
        <f>INDEX(現金給付!W:W,MATCH($A25,現金給付!$C:$C,0),1)</f>
        <v>1771338</v>
      </c>
      <c r="DZ25" s="21">
        <f>INDEX(現金給付!Z:Z,MATCH($A25,現金給付!$C:$C,0),1)</f>
        <v>0</v>
      </c>
      <c r="EA25" s="21">
        <f>INDEX(現金給付!AA:AA,MATCH($A25,現金給付!$C:$C,0),1)</f>
        <v>0</v>
      </c>
      <c r="EB25" s="21">
        <f>INDEX(現金給付!AD:AD,MATCH($A25,現金給付!$C:$C,0),1)</f>
        <v>0</v>
      </c>
      <c r="EC25" s="21">
        <f>INDEX(現金給付!AE:AE,MATCH($A25,現金給付!$C:$C,0),1)</f>
        <v>0</v>
      </c>
      <c r="ED25" s="21">
        <f>INDEX(現金給付!AL:AL,MATCH($A25,現金給付!$C:$C,0),1)</f>
        <v>0</v>
      </c>
      <c r="EE25" s="21">
        <f>INDEX(現金給付!AM:AM,MATCH($A25,現金給付!$C:$C,0),1)</f>
        <v>0</v>
      </c>
      <c r="EF25" s="21">
        <f>INDEX(現金給付!AN:AN,MATCH($A25,現金給付!$C:$C,0),1)</f>
        <v>0</v>
      </c>
      <c r="EG25" s="21">
        <f>INDEX(現金給付!AO:AO,MATCH($A25,現金給付!$C:$C,0),1)</f>
        <v>0</v>
      </c>
      <c r="EH25" s="21">
        <f t="shared" si="48"/>
        <v>324</v>
      </c>
      <c r="EI25" s="21">
        <f t="shared" si="49"/>
        <v>4855642</v>
      </c>
      <c r="EK25" s="8">
        <f t="shared" si="53"/>
        <v>28248</v>
      </c>
      <c r="EL25" s="8">
        <f t="shared" si="54"/>
        <v>1107506124</v>
      </c>
      <c r="EN25" s="75">
        <f>ROUND(EL25/INDEX(被保険者数!O:O,MATCH(A25,被保険者数!A:A,0),1),0)</f>
        <v>708577</v>
      </c>
      <c r="EO25" s="1">
        <f t="shared" si="55"/>
        <v>40</v>
      </c>
      <c r="EP25" s="75">
        <f t="shared" si="50"/>
        <v>634102470</v>
      </c>
      <c r="EQ25" s="75">
        <f t="shared" si="51"/>
        <v>263470150</v>
      </c>
      <c r="ER25" s="75">
        <f t="shared" si="52"/>
        <v>209933504</v>
      </c>
      <c r="ES25" s="75">
        <f>ROUND(EP25/INDEX(被保険者数!O:O,MATCH(A25,被保険者数!A:A,0),1),0)</f>
        <v>405696</v>
      </c>
      <c r="ET25" s="75">
        <f t="shared" si="56"/>
        <v>39</v>
      </c>
      <c r="EU25" s="75">
        <f>ROUND(EQ25/INDEX(被保険者数!O:O,MATCH(A25,被保険者数!A:A,0),1),0)</f>
        <v>168567</v>
      </c>
      <c r="EV25" s="1">
        <f t="shared" si="57"/>
        <v>40</v>
      </c>
    </row>
    <row r="26" spans="1:152" s="6" customFormat="1" ht="15.95" customHeight="1" x14ac:dyDescent="0.15">
      <c r="A26" s="2" t="s">
        <v>46</v>
      </c>
      <c r="B26" s="7">
        <v>1875</v>
      </c>
      <c r="C26" s="8">
        <v>1178006050</v>
      </c>
      <c r="D26" s="8">
        <v>1060205677</v>
      </c>
      <c r="E26" s="8">
        <v>62176644</v>
      </c>
      <c r="F26" s="8">
        <v>50494199</v>
      </c>
      <c r="G26" s="8">
        <v>5129530</v>
      </c>
      <c r="H26" s="8">
        <v>26485</v>
      </c>
      <c r="I26" s="8">
        <v>461536340</v>
      </c>
      <c r="J26" s="8">
        <v>415382701</v>
      </c>
      <c r="K26" s="8">
        <v>8845392</v>
      </c>
      <c r="L26" s="8">
        <v>34298273</v>
      </c>
      <c r="M26" s="8">
        <v>3009974</v>
      </c>
      <c r="N26" s="8">
        <f t="shared" si="0"/>
        <v>28360</v>
      </c>
      <c r="O26" s="8">
        <f t="shared" si="1"/>
        <v>1639542390</v>
      </c>
      <c r="P26" s="8">
        <f t="shared" si="2"/>
        <v>1475588378</v>
      </c>
      <c r="Q26" s="8">
        <f t="shared" si="3"/>
        <v>71022036</v>
      </c>
      <c r="R26" s="8">
        <f t="shared" si="4"/>
        <v>84792472</v>
      </c>
      <c r="S26" s="8">
        <f t="shared" si="5"/>
        <v>8139504</v>
      </c>
      <c r="T26" s="7">
        <v>7</v>
      </c>
      <c r="U26" s="8">
        <v>916560</v>
      </c>
      <c r="V26" s="8">
        <v>824901</v>
      </c>
      <c r="W26" s="8">
        <v>0</v>
      </c>
      <c r="X26" s="8">
        <v>90159</v>
      </c>
      <c r="Y26" s="8">
        <v>1500</v>
      </c>
      <c r="Z26" s="8">
        <v>2849</v>
      </c>
      <c r="AA26" s="8">
        <v>44091740</v>
      </c>
      <c r="AB26" s="8">
        <v>39682566</v>
      </c>
      <c r="AC26" s="8">
        <v>18180</v>
      </c>
      <c r="AD26" s="8">
        <v>4385644</v>
      </c>
      <c r="AE26" s="8">
        <v>5350</v>
      </c>
      <c r="AF26" s="8">
        <f t="shared" si="6"/>
        <v>2856</v>
      </c>
      <c r="AG26" s="8">
        <f t="shared" si="7"/>
        <v>45008300</v>
      </c>
      <c r="AH26" s="8">
        <f t="shared" si="8"/>
        <v>40507467</v>
      </c>
      <c r="AI26" s="8">
        <f t="shared" si="9"/>
        <v>18180</v>
      </c>
      <c r="AJ26" s="8">
        <f t="shared" si="10"/>
        <v>4475803</v>
      </c>
      <c r="AK26" s="8">
        <f t="shared" si="11"/>
        <v>6850</v>
      </c>
      <c r="AL26" s="7">
        <f t="shared" si="12"/>
        <v>31216</v>
      </c>
      <c r="AM26" s="8">
        <f t="shared" si="13"/>
        <v>1684550690</v>
      </c>
      <c r="AN26" s="8">
        <f t="shared" si="14"/>
        <v>1516095845</v>
      </c>
      <c r="AO26" s="8">
        <f t="shared" si="15"/>
        <v>71040216</v>
      </c>
      <c r="AP26" s="8">
        <f t="shared" si="16"/>
        <v>89268275</v>
      </c>
      <c r="AQ26" s="8">
        <f t="shared" si="17"/>
        <v>8146354</v>
      </c>
      <c r="AR26" s="8">
        <v>18713</v>
      </c>
      <c r="AS26" s="8">
        <v>259099490</v>
      </c>
      <c r="AT26" s="8">
        <v>233189541</v>
      </c>
      <c r="AU26" s="8">
        <v>2133855</v>
      </c>
      <c r="AV26" s="8">
        <v>22347540</v>
      </c>
      <c r="AW26" s="8">
        <v>1428554</v>
      </c>
      <c r="AX26" s="8">
        <f t="shared" si="18"/>
        <v>49929</v>
      </c>
      <c r="AY26" s="8">
        <f t="shared" si="19"/>
        <v>1943650180</v>
      </c>
      <c r="AZ26" s="8">
        <f t="shared" si="20"/>
        <v>1749285386</v>
      </c>
      <c r="BA26" s="8">
        <f t="shared" si="21"/>
        <v>73174071</v>
      </c>
      <c r="BB26" s="8">
        <f t="shared" si="22"/>
        <v>111615815</v>
      </c>
      <c r="BC26" s="8">
        <f t="shared" si="23"/>
        <v>9574908</v>
      </c>
      <c r="BD26" s="7">
        <v>1807</v>
      </c>
      <c r="BE26" s="8">
        <v>63203453</v>
      </c>
      <c r="BF26" s="8">
        <v>32698733</v>
      </c>
      <c r="BG26" s="8">
        <v>0</v>
      </c>
      <c r="BH26" s="8">
        <v>30252720</v>
      </c>
      <c r="BI26" s="8">
        <v>252000</v>
      </c>
      <c r="BJ26" s="8">
        <v>7</v>
      </c>
      <c r="BK26" s="8">
        <v>28538</v>
      </c>
      <c r="BL26" s="8">
        <v>10298</v>
      </c>
      <c r="BM26" s="8">
        <v>0</v>
      </c>
      <c r="BN26" s="8">
        <v>18240</v>
      </c>
      <c r="BO26" s="8">
        <v>0</v>
      </c>
      <c r="BP26" s="8">
        <f t="shared" si="24"/>
        <v>1814</v>
      </c>
      <c r="BQ26" s="8">
        <f t="shared" si="25"/>
        <v>63231991</v>
      </c>
      <c r="BR26" s="8">
        <f t="shared" si="26"/>
        <v>32709031</v>
      </c>
      <c r="BS26" s="8">
        <f t="shared" si="27"/>
        <v>0</v>
      </c>
      <c r="BT26" s="8">
        <f t="shared" si="28"/>
        <v>30270960</v>
      </c>
      <c r="BU26" s="8">
        <f t="shared" si="29"/>
        <v>252000</v>
      </c>
      <c r="BV26" s="7">
        <v>43</v>
      </c>
      <c r="BW26" s="8">
        <v>3716100</v>
      </c>
      <c r="BX26" s="8">
        <v>3344490</v>
      </c>
      <c r="BY26" s="8">
        <v>35750</v>
      </c>
      <c r="BZ26" s="8">
        <v>293730</v>
      </c>
      <c r="CA26" s="8">
        <v>42130</v>
      </c>
      <c r="CB26" s="8">
        <f t="shared" si="30"/>
        <v>49972</v>
      </c>
      <c r="CC26" s="8">
        <f t="shared" si="31"/>
        <v>2010598271</v>
      </c>
      <c r="CD26" s="8">
        <f t="shared" si="32"/>
        <v>1785338907</v>
      </c>
      <c r="CE26" s="8">
        <f t="shared" si="33"/>
        <v>73209821</v>
      </c>
      <c r="CF26" s="8">
        <f t="shared" si="34"/>
        <v>142180505</v>
      </c>
      <c r="CG26" s="8">
        <f t="shared" si="35"/>
        <v>9869038</v>
      </c>
      <c r="CH26" s="17">
        <v>330</v>
      </c>
      <c r="CI26" s="8">
        <v>1931840</v>
      </c>
      <c r="CJ26" s="8">
        <v>1738637</v>
      </c>
      <c r="CK26" s="8">
        <v>0</v>
      </c>
      <c r="CL26" s="8">
        <v>193203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7">
        <f t="shared" si="36"/>
        <v>330</v>
      </c>
      <c r="DA26" s="8">
        <f t="shared" si="37"/>
        <v>1931840</v>
      </c>
      <c r="DB26" s="8">
        <f t="shared" si="38"/>
        <v>1738637</v>
      </c>
      <c r="DC26" s="8">
        <f t="shared" si="39"/>
        <v>0</v>
      </c>
      <c r="DD26" s="8">
        <f t="shared" si="40"/>
        <v>193203</v>
      </c>
      <c r="DE26" s="8">
        <f t="shared" si="41"/>
        <v>0</v>
      </c>
      <c r="DF26" s="8">
        <f t="shared" si="42"/>
        <v>50302</v>
      </c>
      <c r="DG26" s="8">
        <f t="shared" si="43"/>
        <v>2012530111</v>
      </c>
      <c r="DH26" s="8">
        <f t="shared" si="44"/>
        <v>1787077544</v>
      </c>
      <c r="DI26" s="8">
        <f t="shared" si="45"/>
        <v>73209821</v>
      </c>
      <c r="DJ26" s="8">
        <f t="shared" si="46"/>
        <v>142373708</v>
      </c>
      <c r="DK26" s="8">
        <f t="shared" si="47"/>
        <v>9869038</v>
      </c>
      <c r="DL26" s="8">
        <v>1268</v>
      </c>
      <c r="DM26" s="8">
        <v>589</v>
      </c>
      <c r="DN26" s="8">
        <v>1857</v>
      </c>
      <c r="DO26" s="8">
        <v>288</v>
      </c>
      <c r="DP26" s="8">
        <v>85</v>
      </c>
      <c r="DR26" s="21">
        <f>INDEX(現金給付!F:F,MATCH($A26,現金給付!$C:$C,0),1)</f>
        <v>330</v>
      </c>
      <c r="DS26" s="21">
        <f>INDEX(現金給付!G:G,MATCH($A26,現金給付!$C:$C,0),1)</f>
        <v>1738637</v>
      </c>
      <c r="DT26" s="21">
        <f>INDEX(現金給付!J:J,MATCH($A26,現金給付!$C:$C,0),1)</f>
        <v>71</v>
      </c>
      <c r="DU26" s="21">
        <f>INDEX(現金給付!K:K,MATCH($A26,現金給付!$C:$C,0),1)</f>
        <v>1195713</v>
      </c>
      <c r="DV26" s="21">
        <f>INDEX(現金給付!N:N,MATCH($A26,現金給付!$C:$C,0),1)</f>
        <v>71</v>
      </c>
      <c r="DW26" s="21">
        <f>INDEX(現金給付!O:O,MATCH($A26,現金給付!$C:$C,0),1)</f>
        <v>2045673</v>
      </c>
      <c r="DX26" s="21">
        <f>INDEX(現金給付!V:V,MATCH($A26,現金給付!$C:$C,0),1)</f>
        <v>82</v>
      </c>
      <c r="DY26" s="21">
        <f>INDEX(現金給付!W:W,MATCH($A26,現金給付!$C:$C,0),1)</f>
        <v>2841737</v>
      </c>
      <c r="DZ26" s="21">
        <f>INDEX(現金給付!Z:Z,MATCH($A26,現金給付!$C:$C,0),1)</f>
        <v>2</v>
      </c>
      <c r="EA26" s="21">
        <f>INDEX(現金給付!AA:AA,MATCH($A26,現金給付!$C:$C,0),1)</f>
        <v>209187</v>
      </c>
      <c r="EB26" s="21">
        <f>INDEX(現金給付!AD:AD,MATCH($A26,現金給付!$C:$C,0),1)</f>
        <v>0</v>
      </c>
      <c r="EC26" s="21">
        <f>INDEX(現金給付!AE:AE,MATCH($A26,現金給付!$C:$C,0),1)</f>
        <v>0</v>
      </c>
      <c r="ED26" s="21">
        <f>INDEX(現金給付!AL:AL,MATCH($A26,現金給付!$C:$C,0),1)</f>
        <v>5</v>
      </c>
      <c r="EE26" s="21">
        <f>INDEX(現金給付!AM:AM,MATCH($A26,現金給付!$C:$C,0),1)</f>
        <v>13928</v>
      </c>
      <c r="EF26" s="21">
        <f>INDEX(現金給付!AN:AN,MATCH($A26,現金給付!$C:$C,0),1)</f>
        <v>0</v>
      </c>
      <c r="EG26" s="21">
        <f>INDEX(現金給付!AO:AO,MATCH($A26,現金給付!$C:$C,0),1)</f>
        <v>0</v>
      </c>
      <c r="EH26" s="21">
        <f t="shared" si="48"/>
        <v>561</v>
      </c>
      <c r="EI26" s="21">
        <f t="shared" si="49"/>
        <v>8044875</v>
      </c>
      <c r="EK26" s="8">
        <f t="shared" si="53"/>
        <v>50533</v>
      </c>
      <c r="EL26" s="8">
        <f t="shared" si="54"/>
        <v>2018643146</v>
      </c>
      <c r="EN26" s="75">
        <f>ROUND(EL26/INDEX(被保険者数!O:O,MATCH(A26,被保険者数!A:A,0),1),0)</f>
        <v>757749</v>
      </c>
      <c r="EO26" s="1">
        <f t="shared" si="55"/>
        <v>36</v>
      </c>
      <c r="EP26" s="75">
        <f t="shared" si="50"/>
        <v>1178922610</v>
      </c>
      <c r="EQ26" s="75">
        <f t="shared" si="51"/>
        <v>505628080</v>
      </c>
      <c r="ER26" s="75">
        <f t="shared" si="52"/>
        <v>334092456</v>
      </c>
      <c r="ES26" s="75">
        <f>ROUND(EP26/INDEX(被保険者数!O:O,MATCH(A26,被保険者数!A:A,0),1),0)</f>
        <v>442539</v>
      </c>
      <c r="ET26" s="75">
        <f t="shared" si="56"/>
        <v>35</v>
      </c>
      <c r="EU26" s="75">
        <f>ROUND(EQ26/INDEX(被保険者数!O:O,MATCH(A26,被保険者数!A:A,0),1),0)</f>
        <v>189800</v>
      </c>
      <c r="EV26" s="1">
        <f t="shared" si="57"/>
        <v>36</v>
      </c>
    </row>
    <row r="27" spans="1:152" s="6" customFormat="1" ht="15.95" customHeight="1" x14ac:dyDescent="0.15">
      <c r="A27" s="2" t="s">
        <v>47</v>
      </c>
      <c r="B27" s="7">
        <v>1362</v>
      </c>
      <c r="C27" s="8">
        <v>862303170</v>
      </c>
      <c r="D27" s="8">
        <v>776073545</v>
      </c>
      <c r="E27" s="8">
        <v>44609937</v>
      </c>
      <c r="F27" s="8">
        <v>36712464</v>
      </c>
      <c r="G27" s="8">
        <v>4907224</v>
      </c>
      <c r="H27" s="8">
        <v>19437</v>
      </c>
      <c r="I27" s="8">
        <v>326016820</v>
      </c>
      <c r="J27" s="8">
        <v>293415155</v>
      </c>
      <c r="K27" s="8">
        <v>6310388</v>
      </c>
      <c r="L27" s="8">
        <v>24073269</v>
      </c>
      <c r="M27" s="8">
        <v>2218008</v>
      </c>
      <c r="N27" s="8">
        <f t="shared" si="0"/>
        <v>20799</v>
      </c>
      <c r="O27" s="8">
        <f t="shared" si="1"/>
        <v>1188319990</v>
      </c>
      <c r="P27" s="8">
        <f t="shared" si="2"/>
        <v>1069488700</v>
      </c>
      <c r="Q27" s="8">
        <f t="shared" si="3"/>
        <v>50920325</v>
      </c>
      <c r="R27" s="8">
        <f t="shared" si="4"/>
        <v>60785733</v>
      </c>
      <c r="S27" s="8">
        <f t="shared" si="5"/>
        <v>7125232</v>
      </c>
      <c r="T27" s="7">
        <v>5</v>
      </c>
      <c r="U27" s="8">
        <v>744310</v>
      </c>
      <c r="V27" s="8">
        <v>669880</v>
      </c>
      <c r="W27" s="8">
        <v>456</v>
      </c>
      <c r="X27" s="8">
        <v>72624</v>
      </c>
      <c r="Y27" s="8">
        <v>1350</v>
      </c>
      <c r="Z27" s="8">
        <v>2800</v>
      </c>
      <c r="AA27" s="8">
        <v>40841300</v>
      </c>
      <c r="AB27" s="8">
        <v>36757174</v>
      </c>
      <c r="AC27" s="8">
        <v>15233</v>
      </c>
      <c r="AD27" s="8">
        <v>4066693</v>
      </c>
      <c r="AE27" s="8">
        <v>2200</v>
      </c>
      <c r="AF27" s="8">
        <f t="shared" si="6"/>
        <v>2805</v>
      </c>
      <c r="AG27" s="8">
        <f t="shared" si="7"/>
        <v>41585610</v>
      </c>
      <c r="AH27" s="8">
        <f t="shared" si="8"/>
        <v>37427054</v>
      </c>
      <c r="AI27" s="8">
        <f t="shared" si="9"/>
        <v>15689</v>
      </c>
      <c r="AJ27" s="8">
        <f t="shared" si="10"/>
        <v>4139317</v>
      </c>
      <c r="AK27" s="8">
        <f t="shared" si="11"/>
        <v>3550</v>
      </c>
      <c r="AL27" s="7">
        <f t="shared" si="12"/>
        <v>23604</v>
      </c>
      <c r="AM27" s="8">
        <f t="shared" si="13"/>
        <v>1229905600</v>
      </c>
      <c r="AN27" s="8">
        <f t="shared" si="14"/>
        <v>1106915754</v>
      </c>
      <c r="AO27" s="8">
        <f t="shared" si="15"/>
        <v>50936014</v>
      </c>
      <c r="AP27" s="8">
        <f t="shared" si="16"/>
        <v>64925050</v>
      </c>
      <c r="AQ27" s="8">
        <f t="shared" si="17"/>
        <v>7128782</v>
      </c>
      <c r="AR27" s="8">
        <v>14048</v>
      </c>
      <c r="AS27" s="8">
        <v>175052580</v>
      </c>
      <c r="AT27" s="8">
        <v>157547322</v>
      </c>
      <c r="AU27" s="8">
        <v>771853</v>
      </c>
      <c r="AV27" s="8">
        <v>16176787</v>
      </c>
      <c r="AW27" s="8">
        <v>556618</v>
      </c>
      <c r="AX27" s="8">
        <f t="shared" si="18"/>
        <v>37652</v>
      </c>
      <c r="AY27" s="8">
        <f t="shared" si="19"/>
        <v>1404958180</v>
      </c>
      <c r="AZ27" s="8">
        <f t="shared" si="20"/>
        <v>1264463076</v>
      </c>
      <c r="BA27" s="8">
        <f t="shared" si="21"/>
        <v>51707867</v>
      </c>
      <c r="BB27" s="8">
        <f t="shared" si="22"/>
        <v>81101837</v>
      </c>
      <c r="BC27" s="8">
        <f t="shared" si="23"/>
        <v>7685400</v>
      </c>
      <c r="BD27" s="7">
        <v>1316</v>
      </c>
      <c r="BE27" s="8">
        <v>46758985</v>
      </c>
      <c r="BF27" s="8">
        <v>25256495</v>
      </c>
      <c r="BG27" s="8">
        <v>0</v>
      </c>
      <c r="BH27" s="8">
        <v>20891530</v>
      </c>
      <c r="BI27" s="8">
        <v>610960</v>
      </c>
      <c r="BJ27" s="8">
        <v>5</v>
      </c>
      <c r="BK27" s="8">
        <v>15370</v>
      </c>
      <c r="BL27" s="8">
        <v>10940</v>
      </c>
      <c r="BM27" s="8">
        <v>0</v>
      </c>
      <c r="BN27" s="8">
        <v>4430</v>
      </c>
      <c r="BO27" s="8">
        <v>0</v>
      </c>
      <c r="BP27" s="8">
        <f t="shared" si="24"/>
        <v>1321</v>
      </c>
      <c r="BQ27" s="8">
        <f t="shared" si="25"/>
        <v>46774355</v>
      </c>
      <c r="BR27" s="8">
        <f t="shared" si="26"/>
        <v>25267435</v>
      </c>
      <c r="BS27" s="8">
        <f t="shared" si="27"/>
        <v>0</v>
      </c>
      <c r="BT27" s="8">
        <f t="shared" si="28"/>
        <v>20895960</v>
      </c>
      <c r="BU27" s="8">
        <f t="shared" si="29"/>
        <v>610960</v>
      </c>
      <c r="BV27" s="7">
        <v>75</v>
      </c>
      <c r="BW27" s="8">
        <v>6840740</v>
      </c>
      <c r="BX27" s="8">
        <v>6156666</v>
      </c>
      <c r="BY27" s="8">
        <v>237581</v>
      </c>
      <c r="BZ27" s="8">
        <v>332560</v>
      </c>
      <c r="CA27" s="8">
        <v>113933</v>
      </c>
      <c r="CB27" s="8">
        <f t="shared" si="30"/>
        <v>37727</v>
      </c>
      <c r="CC27" s="8">
        <f t="shared" si="31"/>
        <v>1458573275</v>
      </c>
      <c r="CD27" s="8">
        <f t="shared" si="32"/>
        <v>1295887177</v>
      </c>
      <c r="CE27" s="8">
        <f t="shared" si="33"/>
        <v>51945448</v>
      </c>
      <c r="CF27" s="8">
        <f t="shared" si="34"/>
        <v>102330357</v>
      </c>
      <c r="CG27" s="8">
        <f t="shared" si="35"/>
        <v>8410293</v>
      </c>
      <c r="CH27" s="17">
        <v>255</v>
      </c>
      <c r="CI27" s="8">
        <v>1504553</v>
      </c>
      <c r="CJ27" s="8">
        <v>1354073</v>
      </c>
      <c r="CK27" s="8">
        <v>0</v>
      </c>
      <c r="CL27" s="8">
        <v>150480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7">
        <f t="shared" si="36"/>
        <v>255</v>
      </c>
      <c r="DA27" s="8">
        <f t="shared" si="37"/>
        <v>1504553</v>
      </c>
      <c r="DB27" s="8">
        <f t="shared" si="38"/>
        <v>1354073</v>
      </c>
      <c r="DC27" s="8">
        <f t="shared" si="39"/>
        <v>0</v>
      </c>
      <c r="DD27" s="8">
        <f t="shared" si="40"/>
        <v>150480</v>
      </c>
      <c r="DE27" s="8">
        <f t="shared" si="41"/>
        <v>0</v>
      </c>
      <c r="DF27" s="8">
        <f t="shared" si="42"/>
        <v>37982</v>
      </c>
      <c r="DG27" s="8">
        <f t="shared" si="43"/>
        <v>1460077828</v>
      </c>
      <c r="DH27" s="8">
        <f t="shared" si="44"/>
        <v>1297241250</v>
      </c>
      <c r="DI27" s="8">
        <f t="shared" si="45"/>
        <v>51945448</v>
      </c>
      <c r="DJ27" s="8">
        <f t="shared" si="46"/>
        <v>102480837</v>
      </c>
      <c r="DK27" s="8">
        <f t="shared" si="47"/>
        <v>8410293</v>
      </c>
      <c r="DL27" s="8">
        <v>925</v>
      </c>
      <c r="DM27" s="8">
        <v>400</v>
      </c>
      <c r="DN27" s="8">
        <v>1325</v>
      </c>
      <c r="DO27" s="8">
        <v>150</v>
      </c>
      <c r="DP27" s="8">
        <v>46</v>
      </c>
      <c r="DR27" s="21">
        <f>INDEX(現金給付!F:F,MATCH($A27,現金給付!$C:$C,0),1)</f>
        <v>255</v>
      </c>
      <c r="DS27" s="21">
        <f>INDEX(現金給付!G:G,MATCH($A27,現金給付!$C:$C,0),1)</f>
        <v>1354073</v>
      </c>
      <c r="DT27" s="21">
        <f>INDEX(現金給付!J:J,MATCH($A27,現金給付!$C:$C,0),1)</f>
        <v>20</v>
      </c>
      <c r="DU27" s="21">
        <f>INDEX(現金給付!K:K,MATCH($A27,現金給付!$C:$C,0),1)</f>
        <v>494748</v>
      </c>
      <c r="DV27" s="21">
        <f>INDEX(現金給付!N:N,MATCH($A27,現金給付!$C:$C,0),1)</f>
        <v>45</v>
      </c>
      <c r="DW27" s="21">
        <f>INDEX(現金給付!O:O,MATCH($A27,現金給付!$C:$C,0),1)</f>
        <v>1272708</v>
      </c>
      <c r="DX27" s="21">
        <f>INDEX(現金給付!V:V,MATCH($A27,現金給付!$C:$C,0),1)</f>
        <v>60</v>
      </c>
      <c r="DY27" s="21">
        <f>INDEX(現金給付!W:W,MATCH($A27,現金給付!$C:$C,0),1)</f>
        <v>2404441</v>
      </c>
      <c r="DZ27" s="21">
        <f>INDEX(現金給付!Z:Z,MATCH($A27,現金給付!$C:$C,0),1)</f>
        <v>3</v>
      </c>
      <c r="EA27" s="21">
        <f>INDEX(現金給付!AA:AA,MATCH($A27,現金給付!$C:$C,0),1)</f>
        <v>65439</v>
      </c>
      <c r="EB27" s="21">
        <f>INDEX(現金給付!AD:AD,MATCH($A27,現金給付!$C:$C,0),1)</f>
        <v>0</v>
      </c>
      <c r="EC27" s="21">
        <f>INDEX(現金給付!AE:AE,MATCH($A27,現金給付!$C:$C,0),1)</f>
        <v>0</v>
      </c>
      <c r="ED27" s="21">
        <f>INDEX(現金給付!AL:AL,MATCH($A27,現金給付!$C:$C,0),1)</f>
        <v>0</v>
      </c>
      <c r="EE27" s="21">
        <f>INDEX(現金給付!AM:AM,MATCH($A27,現金給付!$C:$C,0),1)</f>
        <v>0</v>
      </c>
      <c r="EF27" s="21">
        <f>INDEX(現金給付!AN:AN,MATCH($A27,現金給付!$C:$C,0),1)</f>
        <v>0</v>
      </c>
      <c r="EG27" s="21">
        <f>INDEX(現金給付!AO:AO,MATCH($A27,現金給付!$C:$C,0),1)</f>
        <v>0</v>
      </c>
      <c r="EH27" s="21">
        <f t="shared" si="48"/>
        <v>383</v>
      </c>
      <c r="EI27" s="21">
        <f t="shared" si="49"/>
        <v>5591409</v>
      </c>
      <c r="EK27" s="8">
        <f t="shared" si="53"/>
        <v>38110</v>
      </c>
      <c r="EL27" s="8">
        <f t="shared" si="54"/>
        <v>1464164684</v>
      </c>
      <c r="EN27" s="75">
        <f>ROUND(EL27/INDEX(被保険者数!O:O,MATCH(A27,被保険者数!A:A,0),1),0)</f>
        <v>768994</v>
      </c>
      <c r="EO27" s="1">
        <f t="shared" si="55"/>
        <v>34</v>
      </c>
      <c r="EP27" s="75">
        <f t="shared" si="50"/>
        <v>863047480</v>
      </c>
      <c r="EQ27" s="75">
        <f t="shared" si="51"/>
        <v>366858120</v>
      </c>
      <c r="ER27" s="75">
        <f t="shared" si="52"/>
        <v>234259084</v>
      </c>
      <c r="ES27" s="75">
        <f>ROUND(EP27/INDEX(被保険者数!O:O,MATCH(A27,被保険者数!A:A,0),1),0)</f>
        <v>453281</v>
      </c>
      <c r="ET27" s="75">
        <f t="shared" si="56"/>
        <v>33</v>
      </c>
      <c r="EU27" s="75">
        <f>ROUND(EQ27/INDEX(被保険者数!O:O,MATCH(A27,被保険者数!A:A,0),1),0)</f>
        <v>192678</v>
      </c>
      <c r="EV27" s="1">
        <f t="shared" si="57"/>
        <v>33</v>
      </c>
    </row>
    <row r="28" spans="1:152" s="6" customFormat="1" ht="15.95" customHeight="1" x14ac:dyDescent="0.15">
      <c r="A28" s="2" t="s">
        <v>48</v>
      </c>
      <c r="B28" s="7">
        <v>1624</v>
      </c>
      <c r="C28" s="8">
        <v>999105230</v>
      </c>
      <c r="D28" s="8">
        <v>899194796</v>
      </c>
      <c r="E28" s="8">
        <v>52142138</v>
      </c>
      <c r="F28" s="8">
        <v>44174746</v>
      </c>
      <c r="G28" s="8">
        <v>3593550</v>
      </c>
      <c r="H28" s="8">
        <v>22065</v>
      </c>
      <c r="I28" s="8">
        <v>370686870</v>
      </c>
      <c r="J28" s="8">
        <v>333618185</v>
      </c>
      <c r="K28" s="8">
        <v>7579014</v>
      </c>
      <c r="L28" s="8">
        <v>26173206</v>
      </c>
      <c r="M28" s="8">
        <v>3316465</v>
      </c>
      <c r="N28" s="8">
        <f t="shared" si="0"/>
        <v>23689</v>
      </c>
      <c r="O28" s="8">
        <f t="shared" si="1"/>
        <v>1369792100</v>
      </c>
      <c r="P28" s="8">
        <f t="shared" si="2"/>
        <v>1232812981</v>
      </c>
      <c r="Q28" s="8">
        <f t="shared" si="3"/>
        <v>59721152</v>
      </c>
      <c r="R28" s="8">
        <f t="shared" si="4"/>
        <v>70347952</v>
      </c>
      <c r="S28" s="8">
        <f t="shared" si="5"/>
        <v>6910015</v>
      </c>
      <c r="T28" s="7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2298</v>
      </c>
      <c r="AA28" s="8">
        <v>33696390</v>
      </c>
      <c r="AB28" s="8">
        <v>30326751</v>
      </c>
      <c r="AC28" s="8">
        <v>16975</v>
      </c>
      <c r="AD28" s="8">
        <v>3352664</v>
      </c>
      <c r="AE28" s="8">
        <v>0</v>
      </c>
      <c r="AF28" s="8">
        <f t="shared" si="6"/>
        <v>2298</v>
      </c>
      <c r="AG28" s="8">
        <f t="shared" si="7"/>
        <v>33696390</v>
      </c>
      <c r="AH28" s="8">
        <f t="shared" si="8"/>
        <v>30326751</v>
      </c>
      <c r="AI28" s="8">
        <f t="shared" si="9"/>
        <v>16975</v>
      </c>
      <c r="AJ28" s="8">
        <f t="shared" si="10"/>
        <v>3352664</v>
      </c>
      <c r="AK28" s="8">
        <f t="shared" si="11"/>
        <v>0</v>
      </c>
      <c r="AL28" s="7">
        <f t="shared" si="12"/>
        <v>25987</v>
      </c>
      <c r="AM28" s="8">
        <f t="shared" si="13"/>
        <v>1403488490</v>
      </c>
      <c r="AN28" s="8">
        <f t="shared" si="14"/>
        <v>1263139732</v>
      </c>
      <c r="AO28" s="8">
        <f t="shared" si="15"/>
        <v>59738127</v>
      </c>
      <c r="AP28" s="8">
        <f t="shared" si="16"/>
        <v>73700616</v>
      </c>
      <c r="AQ28" s="8">
        <f t="shared" si="17"/>
        <v>6910015</v>
      </c>
      <c r="AR28" s="8">
        <v>17562</v>
      </c>
      <c r="AS28" s="8">
        <v>251828100</v>
      </c>
      <c r="AT28" s="8">
        <v>226645283</v>
      </c>
      <c r="AU28" s="8">
        <v>2116423</v>
      </c>
      <c r="AV28" s="8">
        <v>21777806</v>
      </c>
      <c r="AW28" s="8">
        <v>1288588</v>
      </c>
      <c r="AX28" s="8">
        <f t="shared" si="18"/>
        <v>43549</v>
      </c>
      <c r="AY28" s="8">
        <f t="shared" si="19"/>
        <v>1655316590</v>
      </c>
      <c r="AZ28" s="8">
        <f t="shared" si="20"/>
        <v>1489785015</v>
      </c>
      <c r="BA28" s="8">
        <f t="shared" si="21"/>
        <v>61854550</v>
      </c>
      <c r="BB28" s="8">
        <f t="shared" si="22"/>
        <v>95478422</v>
      </c>
      <c r="BC28" s="8">
        <f t="shared" si="23"/>
        <v>8198603</v>
      </c>
      <c r="BD28" s="7">
        <v>1536</v>
      </c>
      <c r="BE28" s="8">
        <v>47088775</v>
      </c>
      <c r="BF28" s="8">
        <v>24473255</v>
      </c>
      <c r="BG28" s="8">
        <v>0</v>
      </c>
      <c r="BH28" s="8">
        <v>22411420</v>
      </c>
      <c r="BI28" s="8">
        <v>204100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f t="shared" si="24"/>
        <v>1536</v>
      </c>
      <c r="BQ28" s="8">
        <f t="shared" si="25"/>
        <v>47088775</v>
      </c>
      <c r="BR28" s="8">
        <f t="shared" si="26"/>
        <v>24473255</v>
      </c>
      <c r="BS28" s="8">
        <f t="shared" si="27"/>
        <v>0</v>
      </c>
      <c r="BT28" s="8">
        <f t="shared" si="28"/>
        <v>22411420</v>
      </c>
      <c r="BU28" s="8">
        <f t="shared" si="29"/>
        <v>204100</v>
      </c>
      <c r="BV28" s="7">
        <v>88</v>
      </c>
      <c r="BW28" s="8">
        <v>6770710</v>
      </c>
      <c r="BX28" s="8">
        <v>6093639</v>
      </c>
      <c r="BY28" s="8">
        <v>125421</v>
      </c>
      <c r="BZ28" s="8">
        <v>447465</v>
      </c>
      <c r="CA28" s="8">
        <v>104185</v>
      </c>
      <c r="CB28" s="8">
        <f t="shared" si="30"/>
        <v>43637</v>
      </c>
      <c r="CC28" s="8">
        <f t="shared" si="31"/>
        <v>1709176075</v>
      </c>
      <c r="CD28" s="8">
        <f t="shared" si="32"/>
        <v>1520351909</v>
      </c>
      <c r="CE28" s="8">
        <f t="shared" si="33"/>
        <v>61979971</v>
      </c>
      <c r="CF28" s="8">
        <f t="shared" si="34"/>
        <v>118337307</v>
      </c>
      <c r="CG28" s="8">
        <f t="shared" si="35"/>
        <v>8506888</v>
      </c>
      <c r="CH28" s="17">
        <v>265</v>
      </c>
      <c r="CI28" s="8">
        <v>2054416</v>
      </c>
      <c r="CJ28" s="8">
        <v>1848945</v>
      </c>
      <c r="CK28" s="8">
        <v>0</v>
      </c>
      <c r="CL28" s="8">
        <v>205471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7">
        <f t="shared" si="36"/>
        <v>265</v>
      </c>
      <c r="DA28" s="8">
        <f t="shared" si="37"/>
        <v>2054416</v>
      </c>
      <c r="DB28" s="8">
        <f t="shared" si="38"/>
        <v>1848945</v>
      </c>
      <c r="DC28" s="8">
        <f t="shared" si="39"/>
        <v>0</v>
      </c>
      <c r="DD28" s="8">
        <f t="shared" si="40"/>
        <v>205471</v>
      </c>
      <c r="DE28" s="8">
        <f t="shared" si="41"/>
        <v>0</v>
      </c>
      <c r="DF28" s="8">
        <f t="shared" si="42"/>
        <v>43902</v>
      </c>
      <c r="DG28" s="8">
        <f t="shared" si="43"/>
        <v>1711230491</v>
      </c>
      <c r="DH28" s="8">
        <f t="shared" si="44"/>
        <v>1522200854</v>
      </c>
      <c r="DI28" s="8">
        <f t="shared" si="45"/>
        <v>61979971</v>
      </c>
      <c r="DJ28" s="8">
        <f t="shared" si="46"/>
        <v>118542778</v>
      </c>
      <c r="DK28" s="8">
        <f t="shared" si="47"/>
        <v>8506888</v>
      </c>
      <c r="DL28" s="8">
        <v>1099</v>
      </c>
      <c r="DM28" s="8">
        <v>495</v>
      </c>
      <c r="DN28" s="8">
        <v>1594</v>
      </c>
      <c r="DO28" s="8">
        <v>188</v>
      </c>
      <c r="DP28" s="8">
        <v>76</v>
      </c>
      <c r="DR28" s="21">
        <f>INDEX(現金給付!F:F,MATCH($A28,現金給付!$C:$C,0),1)</f>
        <v>265</v>
      </c>
      <c r="DS28" s="21">
        <f>INDEX(現金給付!G:G,MATCH($A28,現金給付!$C:$C,0),1)</f>
        <v>1848945</v>
      </c>
      <c r="DT28" s="21">
        <f>INDEX(現金給付!J:J,MATCH($A28,現金給付!$C:$C,0),1)</f>
        <v>69</v>
      </c>
      <c r="DU28" s="21">
        <f>INDEX(現金給付!K:K,MATCH($A28,現金給付!$C:$C,0),1)</f>
        <v>1168245</v>
      </c>
      <c r="DV28" s="21">
        <f>INDEX(現金給付!N:N,MATCH($A28,現金給付!$C:$C,0),1)</f>
        <v>47</v>
      </c>
      <c r="DW28" s="21">
        <f>INDEX(現金給付!O:O,MATCH($A28,現金給付!$C:$C,0),1)</f>
        <v>1588878</v>
      </c>
      <c r="DX28" s="21">
        <f>INDEX(現金給付!V:V,MATCH($A28,現金給付!$C:$C,0),1)</f>
        <v>46</v>
      </c>
      <c r="DY28" s="21">
        <f>INDEX(現金給付!W:W,MATCH($A28,現金給付!$C:$C,0),1)</f>
        <v>1282915</v>
      </c>
      <c r="DZ28" s="21">
        <f>INDEX(現金給付!Z:Z,MATCH($A28,現金給付!$C:$C,0),1)</f>
        <v>1</v>
      </c>
      <c r="EA28" s="21">
        <f>INDEX(現金給付!AA:AA,MATCH($A28,現金給付!$C:$C,0),1)</f>
        <v>26172</v>
      </c>
      <c r="EB28" s="21">
        <f>INDEX(現金給付!AD:AD,MATCH($A28,現金給付!$C:$C,0),1)</f>
        <v>0</v>
      </c>
      <c r="EC28" s="21">
        <f>INDEX(現金給付!AE:AE,MATCH($A28,現金給付!$C:$C,0),1)</f>
        <v>0</v>
      </c>
      <c r="ED28" s="21">
        <f>INDEX(現金給付!AL:AL,MATCH($A28,現金給付!$C:$C,0),1)</f>
        <v>0</v>
      </c>
      <c r="EE28" s="21">
        <f>INDEX(現金給付!AM:AM,MATCH($A28,現金給付!$C:$C,0),1)</f>
        <v>0</v>
      </c>
      <c r="EF28" s="21">
        <f>INDEX(現金給付!AN:AN,MATCH($A28,現金給付!$C:$C,0),1)</f>
        <v>0</v>
      </c>
      <c r="EG28" s="21">
        <f>INDEX(現金給付!AO:AO,MATCH($A28,現金給付!$C:$C,0),1)</f>
        <v>0</v>
      </c>
      <c r="EH28" s="21">
        <f t="shared" si="48"/>
        <v>428</v>
      </c>
      <c r="EI28" s="21">
        <f t="shared" si="49"/>
        <v>5915155</v>
      </c>
      <c r="EK28" s="8">
        <f t="shared" si="53"/>
        <v>44065</v>
      </c>
      <c r="EL28" s="8">
        <f t="shared" si="54"/>
        <v>1715091230</v>
      </c>
      <c r="EN28" s="75">
        <f>ROUND(EL28/INDEX(被保険者数!O:O,MATCH(A28,被保険者数!A:A,0),1),0)</f>
        <v>910346</v>
      </c>
      <c r="EO28" s="1">
        <f t="shared" si="55"/>
        <v>23</v>
      </c>
      <c r="EP28" s="75">
        <f t="shared" si="50"/>
        <v>999105230</v>
      </c>
      <c r="EQ28" s="75">
        <f t="shared" si="51"/>
        <v>404383260</v>
      </c>
      <c r="ER28" s="75">
        <f t="shared" si="52"/>
        <v>311602740</v>
      </c>
      <c r="ES28" s="75">
        <f>ROUND(EP28/INDEX(被保険者数!O:O,MATCH(A28,被保険者数!A:A,0),1),0)</f>
        <v>530311</v>
      </c>
      <c r="ET28" s="75">
        <f t="shared" si="56"/>
        <v>20</v>
      </c>
      <c r="EU28" s="75">
        <f>ROUND(EQ28/INDEX(被保険者数!O:O,MATCH(A28,被保険者数!A:A,0),1),0)</f>
        <v>214641</v>
      </c>
      <c r="EV28" s="1">
        <f t="shared" si="57"/>
        <v>27</v>
      </c>
    </row>
    <row r="29" spans="1:152" s="6" customFormat="1" ht="15.95" customHeight="1" x14ac:dyDescent="0.15">
      <c r="A29" s="2" t="s">
        <v>49</v>
      </c>
      <c r="B29" s="7">
        <v>2603</v>
      </c>
      <c r="C29" s="8">
        <v>1629452290</v>
      </c>
      <c r="D29" s="8">
        <v>1466507117</v>
      </c>
      <c r="E29" s="8">
        <v>81859491</v>
      </c>
      <c r="F29" s="8">
        <v>74090076</v>
      </c>
      <c r="G29" s="8">
        <v>6993366</v>
      </c>
      <c r="H29" s="8">
        <v>40538</v>
      </c>
      <c r="I29" s="8">
        <v>632495070</v>
      </c>
      <c r="J29" s="8">
        <v>569245567</v>
      </c>
      <c r="K29" s="8">
        <v>10495013</v>
      </c>
      <c r="L29" s="8">
        <v>47887324</v>
      </c>
      <c r="M29" s="8">
        <v>4867166</v>
      </c>
      <c r="N29" s="8">
        <f t="shared" si="0"/>
        <v>43141</v>
      </c>
      <c r="O29" s="8">
        <f t="shared" si="1"/>
        <v>2261947360</v>
      </c>
      <c r="P29" s="8">
        <f t="shared" si="2"/>
        <v>2035752684</v>
      </c>
      <c r="Q29" s="8">
        <f t="shared" si="3"/>
        <v>92354504</v>
      </c>
      <c r="R29" s="8">
        <f t="shared" si="4"/>
        <v>121977400</v>
      </c>
      <c r="S29" s="8">
        <f t="shared" si="5"/>
        <v>11860532</v>
      </c>
      <c r="T29" s="7">
        <v>8</v>
      </c>
      <c r="U29" s="8">
        <v>2168760</v>
      </c>
      <c r="V29" s="8">
        <v>1951872</v>
      </c>
      <c r="W29" s="8">
        <v>52048</v>
      </c>
      <c r="X29" s="8">
        <v>124140</v>
      </c>
      <c r="Y29" s="8">
        <v>40700</v>
      </c>
      <c r="Z29" s="8">
        <v>5135</v>
      </c>
      <c r="AA29" s="8">
        <v>75292390</v>
      </c>
      <c r="AB29" s="8">
        <v>67763151</v>
      </c>
      <c r="AC29" s="8">
        <v>27754</v>
      </c>
      <c r="AD29" s="8">
        <v>7472324</v>
      </c>
      <c r="AE29" s="8">
        <v>29161</v>
      </c>
      <c r="AF29" s="8">
        <f t="shared" si="6"/>
        <v>5143</v>
      </c>
      <c r="AG29" s="8">
        <f t="shared" si="7"/>
        <v>77461150</v>
      </c>
      <c r="AH29" s="8">
        <f t="shared" si="8"/>
        <v>69715023</v>
      </c>
      <c r="AI29" s="8">
        <f t="shared" si="9"/>
        <v>79802</v>
      </c>
      <c r="AJ29" s="8">
        <f t="shared" si="10"/>
        <v>7596464</v>
      </c>
      <c r="AK29" s="8">
        <f t="shared" si="11"/>
        <v>69861</v>
      </c>
      <c r="AL29" s="7">
        <f t="shared" si="12"/>
        <v>48284</v>
      </c>
      <c r="AM29" s="8">
        <f t="shared" si="13"/>
        <v>2339408510</v>
      </c>
      <c r="AN29" s="8">
        <f t="shared" si="14"/>
        <v>2105467707</v>
      </c>
      <c r="AO29" s="8">
        <f t="shared" si="15"/>
        <v>92434306</v>
      </c>
      <c r="AP29" s="8">
        <f t="shared" si="16"/>
        <v>129573864</v>
      </c>
      <c r="AQ29" s="8">
        <f t="shared" si="17"/>
        <v>11930393</v>
      </c>
      <c r="AR29" s="8">
        <v>32717</v>
      </c>
      <c r="AS29" s="8">
        <v>408236740</v>
      </c>
      <c r="AT29" s="8">
        <v>367413060</v>
      </c>
      <c r="AU29" s="8">
        <v>1938492</v>
      </c>
      <c r="AV29" s="8">
        <v>36685546</v>
      </c>
      <c r="AW29" s="8">
        <v>2199642</v>
      </c>
      <c r="AX29" s="8">
        <f t="shared" si="18"/>
        <v>81001</v>
      </c>
      <c r="AY29" s="8">
        <f t="shared" si="19"/>
        <v>2747645250</v>
      </c>
      <c r="AZ29" s="8">
        <f t="shared" si="20"/>
        <v>2472880767</v>
      </c>
      <c r="BA29" s="8">
        <f t="shared" si="21"/>
        <v>94372798</v>
      </c>
      <c r="BB29" s="8">
        <f t="shared" si="22"/>
        <v>166259410</v>
      </c>
      <c r="BC29" s="8">
        <f t="shared" si="23"/>
        <v>14130035</v>
      </c>
      <c r="BD29" s="7">
        <v>2456</v>
      </c>
      <c r="BE29" s="8">
        <v>82818746</v>
      </c>
      <c r="BF29" s="8">
        <v>40394776</v>
      </c>
      <c r="BG29" s="8">
        <v>0</v>
      </c>
      <c r="BH29" s="8">
        <v>41999540</v>
      </c>
      <c r="BI29" s="8">
        <v>424430</v>
      </c>
      <c r="BJ29" s="8">
        <v>8</v>
      </c>
      <c r="BK29" s="8">
        <v>78460</v>
      </c>
      <c r="BL29" s="8">
        <v>38220</v>
      </c>
      <c r="BM29" s="8">
        <v>0</v>
      </c>
      <c r="BN29" s="8">
        <v>40240</v>
      </c>
      <c r="BO29" s="8">
        <v>0</v>
      </c>
      <c r="BP29" s="8">
        <f t="shared" si="24"/>
        <v>2464</v>
      </c>
      <c r="BQ29" s="8">
        <f t="shared" si="25"/>
        <v>82897206</v>
      </c>
      <c r="BR29" s="8">
        <f t="shared" si="26"/>
        <v>40432996</v>
      </c>
      <c r="BS29" s="8">
        <f t="shared" si="27"/>
        <v>0</v>
      </c>
      <c r="BT29" s="8">
        <f t="shared" si="28"/>
        <v>42039780</v>
      </c>
      <c r="BU29" s="8">
        <f t="shared" si="29"/>
        <v>424430</v>
      </c>
      <c r="BV29" s="7">
        <v>236</v>
      </c>
      <c r="BW29" s="8">
        <v>40892890</v>
      </c>
      <c r="BX29" s="8">
        <v>36803601</v>
      </c>
      <c r="BY29" s="8">
        <v>1744614</v>
      </c>
      <c r="BZ29" s="8">
        <v>1386407</v>
      </c>
      <c r="CA29" s="8">
        <v>958268</v>
      </c>
      <c r="CB29" s="8">
        <f t="shared" si="30"/>
        <v>81237</v>
      </c>
      <c r="CC29" s="8">
        <f t="shared" si="31"/>
        <v>2871435346</v>
      </c>
      <c r="CD29" s="8">
        <f t="shared" si="32"/>
        <v>2550117364</v>
      </c>
      <c r="CE29" s="8">
        <f t="shared" si="33"/>
        <v>96117412</v>
      </c>
      <c r="CF29" s="8">
        <f t="shared" si="34"/>
        <v>209685597</v>
      </c>
      <c r="CG29" s="8">
        <f t="shared" si="35"/>
        <v>15512733</v>
      </c>
      <c r="CH29" s="17">
        <v>429</v>
      </c>
      <c r="CI29" s="8">
        <v>3139577</v>
      </c>
      <c r="CJ29" s="8">
        <v>2825564</v>
      </c>
      <c r="CK29" s="8">
        <v>0</v>
      </c>
      <c r="CL29" s="8">
        <v>314013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7">
        <f t="shared" si="36"/>
        <v>429</v>
      </c>
      <c r="DA29" s="8">
        <f t="shared" si="37"/>
        <v>3139577</v>
      </c>
      <c r="DB29" s="8">
        <f t="shared" si="38"/>
        <v>2825564</v>
      </c>
      <c r="DC29" s="8">
        <f t="shared" si="39"/>
        <v>0</v>
      </c>
      <c r="DD29" s="8">
        <f t="shared" si="40"/>
        <v>314013</v>
      </c>
      <c r="DE29" s="8">
        <f t="shared" si="41"/>
        <v>0</v>
      </c>
      <c r="DF29" s="8">
        <f t="shared" si="42"/>
        <v>81666</v>
      </c>
      <c r="DG29" s="8">
        <f t="shared" si="43"/>
        <v>2874574923</v>
      </c>
      <c r="DH29" s="8">
        <f t="shared" si="44"/>
        <v>2552942928</v>
      </c>
      <c r="DI29" s="8">
        <f t="shared" si="45"/>
        <v>96117412</v>
      </c>
      <c r="DJ29" s="8">
        <f t="shared" si="46"/>
        <v>209999610</v>
      </c>
      <c r="DK29" s="8">
        <f t="shared" si="47"/>
        <v>15512733</v>
      </c>
      <c r="DL29" s="8">
        <v>1684</v>
      </c>
      <c r="DM29" s="8">
        <v>896</v>
      </c>
      <c r="DN29" s="8">
        <v>2580</v>
      </c>
      <c r="DO29" s="8">
        <v>357</v>
      </c>
      <c r="DP29" s="8">
        <v>181</v>
      </c>
      <c r="DR29" s="21">
        <f>INDEX(現金給付!F:F,MATCH($A29,現金給付!$C:$C,0),1)</f>
        <v>429</v>
      </c>
      <c r="DS29" s="21">
        <f>INDEX(現金給付!G:G,MATCH($A29,現金給付!$C:$C,0),1)</f>
        <v>2825564</v>
      </c>
      <c r="DT29" s="21">
        <f>INDEX(現金給付!J:J,MATCH($A29,現金給付!$C:$C,0),1)</f>
        <v>187</v>
      </c>
      <c r="DU29" s="21">
        <f>INDEX(現金給付!K:K,MATCH($A29,現金給付!$C:$C,0),1)</f>
        <v>5659128</v>
      </c>
      <c r="DV29" s="21">
        <f>INDEX(現金給付!N:N,MATCH($A29,現金給付!$C:$C,0),1)</f>
        <v>187</v>
      </c>
      <c r="DW29" s="21">
        <f>INDEX(現金給付!O:O,MATCH($A29,現金給付!$C:$C,0),1)</f>
        <v>6257223</v>
      </c>
      <c r="DX29" s="21">
        <f>INDEX(現金給付!V:V,MATCH($A29,現金給付!$C:$C,0),1)</f>
        <v>77</v>
      </c>
      <c r="DY29" s="21">
        <f>INDEX(現金給付!W:W,MATCH($A29,現金給付!$C:$C,0),1)</f>
        <v>2143834</v>
      </c>
      <c r="DZ29" s="21">
        <f>INDEX(現金給付!Z:Z,MATCH($A29,現金給付!$C:$C,0),1)</f>
        <v>0</v>
      </c>
      <c r="EA29" s="21">
        <f>INDEX(現金給付!AA:AA,MATCH($A29,現金給付!$C:$C,0),1)</f>
        <v>0</v>
      </c>
      <c r="EB29" s="21">
        <f>INDEX(現金給付!AD:AD,MATCH($A29,現金給付!$C:$C,0),1)</f>
        <v>0</v>
      </c>
      <c r="EC29" s="21">
        <f>INDEX(現金給付!AE:AE,MATCH($A29,現金給付!$C:$C,0),1)</f>
        <v>0</v>
      </c>
      <c r="ED29" s="21">
        <f>INDEX(現金給付!AL:AL,MATCH($A29,現金給付!$C:$C,0),1)</f>
        <v>0</v>
      </c>
      <c r="EE29" s="21">
        <f>INDEX(現金給付!AM:AM,MATCH($A29,現金給付!$C:$C,0),1)</f>
        <v>0</v>
      </c>
      <c r="EF29" s="21">
        <f>INDEX(現金給付!AN:AN,MATCH($A29,現金給付!$C:$C,0),1)</f>
        <v>0</v>
      </c>
      <c r="EG29" s="21">
        <f>INDEX(現金給付!AO:AO,MATCH($A29,現金給付!$C:$C,0),1)</f>
        <v>0</v>
      </c>
      <c r="EH29" s="21">
        <f t="shared" si="48"/>
        <v>880</v>
      </c>
      <c r="EI29" s="21">
        <f t="shared" si="49"/>
        <v>16885749</v>
      </c>
      <c r="EK29" s="8">
        <f t="shared" si="53"/>
        <v>82117</v>
      </c>
      <c r="EL29" s="8">
        <f t="shared" si="54"/>
        <v>2888321095</v>
      </c>
      <c r="EN29" s="75">
        <f>ROUND(EL29/INDEX(被保険者数!O:O,MATCH(A29,被保険者数!A:A,0),1),0)</f>
        <v>914026</v>
      </c>
      <c r="EO29" s="1">
        <f t="shared" si="55"/>
        <v>22</v>
      </c>
      <c r="EP29" s="75">
        <f t="shared" si="50"/>
        <v>1631621050</v>
      </c>
      <c r="EQ29" s="75">
        <f t="shared" si="51"/>
        <v>707787460</v>
      </c>
      <c r="ER29" s="75">
        <f t="shared" si="52"/>
        <v>548912585</v>
      </c>
      <c r="ES29" s="75">
        <f>ROUND(EP29/INDEX(被保険者数!O:O,MATCH(A29,被保険者数!A:A,0),1),0)</f>
        <v>516336</v>
      </c>
      <c r="ET29" s="75">
        <f t="shared" si="56"/>
        <v>24</v>
      </c>
      <c r="EU29" s="75">
        <f>ROUND(EQ29/INDEX(被保険者数!O:O,MATCH(A29,被保険者数!A:A,0),1),0)</f>
        <v>223983</v>
      </c>
      <c r="EV29" s="1">
        <f t="shared" si="57"/>
        <v>21</v>
      </c>
    </row>
    <row r="30" spans="1:152" s="6" customFormat="1" ht="15.95" customHeight="1" x14ac:dyDescent="0.15">
      <c r="A30" s="2" t="s">
        <v>62</v>
      </c>
      <c r="B30" s="7">
        <v>1570</v>
      </c>
      <c r="C30" s="8">
        <v>935721580</v>
      </c>
      <c r="D30" s="8">
        <v>842149736</v>
      </c>
      <c r="E30" s="8">
        <v>49094158</v>
      </c>
      <c r="F30" s="8">
        <v>40575456</v>
      </c>
      <c r="G30" s="8">
        <v>3902230</v>
      </c>
      <c r="H30" s="8">
        <v>20303</v>
      </c>
      <c r="I30" s="8">
        <v>369482960</v>
      </c>
      <c r="J30" s="8">
        <v>332534672</v>
      </c>
      <c r="K30" s="8">
        <v>8142645</v>
      </c>
      <c r="L30" s="8">
        <v>25781622</v>
      </c>
      <c r="M30" s="8">
        <v>3024021</v>
      </c>
      <c r="N30" s="8">
        <f t="shared" si="0"/>
        <v>21873</v>
      </c>
      <c r="O30" s="8">
        <f t="shared" si="1"/>
        <v>1305204540</v>
      </c>
      <c r="P30" s="8">
        <f t="shared" si="2"/>
        <v>1174684408</v>
      </c>
      <c r="Q30" s="8">
        <f t="shared" si="3"/>
        <v>57236803</v>
      </c>
      <c r="R30" s="8">
        <f t="shared" si="4"/>
        <v>66357078</v>
      </c>
      <c r="S30" s="8">
        <f t="shared" si="5"/>
        <v>6926251</v>
      </c>
      <c r="T30" s="7">
        <v>0</v>
      </c>
      <c r="U30" s="8">
        <v>-1250</v>
      </c>
      <c r="V30" s="8">
        <v>-1125</v>
      </c>
      <c r="W30" s="8">
        <v>-125</v>
      </c>
      <c r="X30" s="8">
        <v>0</v>
      </c>
      <c r="Y30" s="8">
        <v>0</v>
      </c>
      <c r="Z30" s="8">
        <v>2577</v>
      </c>
      <c r="AA30" s="8">
        <v>39710090</v>
      </c>
      <c r="AB30" s="8">
        <v>35739081</v>
      </c>
      <c r="AC30" s="8">
        <v>11436</v>
      </c>
      <c r="AD30" s="8">
        <v>3959573</v>
      </c>
      <c r="AE30" s="8">
        <v>0</v>
      </c>
      <c r="AF30" s="8">
        <f t="shared" si="6"/>
        <v>2577</v>
      </c>
      <c r="AG30" s="8">
        <f t="shared" si="7"/>
        <v>39708840</v>
      </c>
      <c r="AH30" s="8">
        <f t="shared" si="8"/>
        <v>35737956</v>
      </c>
      <c r="AI30" s="8">
        <f t="shared" si="9"/>
        <v>11311</v>
      </c>
      <c r="AJ30" s="8">
        <f t="shared" si="10"/>
        <v>3959573</v>
      </c>
      <c r="AK30" s="8">
        <f t="shared" si="11"/>
        <v>0</v>
      </c>
      <c r="AL30" s="7">
        <f t="shared" si="12"/>
        <v>24450</v>
      </c>
      <c r="AM30" s="8">
        <f t="shared" si="13"/>
        <v>1344913380</v>
      </c>
      <c r="AN30" s="8">
        <f t="shared" si="14"/>
        <v>1210422364</v>
      </c>
      <c r="AO30" s="8">
        <f t="shared" si="15"/>
        <v>57248114</v>
      </c>
      <c r="AP30" s="8">
        <f t="shared" si="16"/>
        <v>70316651</v>
      </c>
      <c r="AQ30" s="8">
        <f t="shared" si="17"/>
        <v>6926251</v>
      </c>
      <c r="AR30" s="8">
        <v>15735</v>
      </c>
      <c r="AS30" s="8">
        <v>220587010</v>
      </c>
      <c r="AT30" s="8">
        <v>198528307</v>
      </c>
      <c r="AU30" s="8">
        <v>932056</v>
      </c>
      <c r="AV30" s="8">
        <v>20224127</v>
      </c>
      <c r="AW30" s="8">
        <v>902520</v>
      </c>
      <c r="AX30" s="8">
        <f t="shared" si="18"/>
        <v>40185</v>
      </c>
      <c r="AY30" s="8">
        <f t="shared" si="19"/>
        <v>1565500390</v>
      </c>
      <c r="AZ30" s="8">
        <f t="shared" si="20"/>
        <v>1408950671</v>
      </c>
      <c r="BA30" s="8">
        <f t="shared" si="21"/>
        <v>58180170</v>
      </c>
      <c r="BB30" s="8">
        <f t="shared" si="22"/>
        <v>90540778</v>
      </c>
      <c r="BC30" s="8">
        <f t="shared" si="23"/>
        <v>7828771</v>
      </c>
      <c r="BD30" s="7">
        <v>1406</v>
      </c>
      <c r="BE30" s="8">
        <v>48985755</v>
      </c>
      <c r="BF30" s="8">
        <v>25708965</v>
      </c>
      <c r="BG30" s="8">
        <v>0</v>
      </c>
      <c r="BH30" s="8">
        <v>23143970</v>
      </c>
      <c r="BI30" s="8">
        <v>132820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f t="shared" si="24"/>
        <v>1406</v>
      </c>
      <c r="BQ30" s="8">
        <f t="shared" si="25"/>
        <v>48985755</v>
      </c>
      <c r="BR30" s="8">
        <f t="shared" si="26"/>
        <v>25708965</v>
      </c>
      <c r="BS30" s="8">
        <f t="shared" si="27"/>
        <v>0</v>
      </c>
      <c r="BT30" s="8">
        <f t="shared" si="28"/>
        <v>23143970</v>
      </c>
      <c r="BU30" s="8">
        <f t="shared" si="29"/>
        <v>132820</v>
      </c>
      <c r="BV30" s="7">
        <v>88</v>
      </c>
      <c r="BW30" s="8">
        <v>14286970</v>
      </c>
      <c r="BX30" s="8">
        <v>12858273</v>
      </c>
      <c r="BY30" s="8">
        <v>385371</v>
      </c>
      <c r="BZ30" s="8">
        <v>677988</v>
      </c>
      <c r="CA30" s="8">
        <v>365338</v>
      </c>
      <c r="CB30" s="8">
        <f t="shared" si="30"/>
        <v>40273</v>
      </c>
      <c r="CC30" s="8">
        <f t="shared" si="31"/>
        <v>1628773115</v>
      </c>
      <c r="CD30" s="8">
        <f t="shared" si="32"/>
        <v>1447517909</v>
      </c>
      <c r="CE30" s="8">
        <f t="shared" si="33"/>
        <v>58565541</v>
      </c>
      <c r="CF30" s="8">
        <f t="shared" si="34"/>
        <v>114362736</v>
      </c>
      <c r="CG30" s="8">
        <f t="shared" si="35"/>
        <v>8326929</v>
      </c>
      <c r="CH30" s="17">
        <v>288</v>
      </c>
      <c r="CI30" s="8">
        <v>2228962</v>
      </c>
      <c r="CJ30" s="8">
        <v>2006023</v>
      </c>
      <c r="CK30" s="8">
        <v>0</v>
      </c>
      <c r="CL30" s="8">
        <v>222939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7">
        <f t="shared" si="36"/>
        <v>288</v>
      </c>
      <c r="DA30" s="8">
        <f t="shared" si="37"/>
        <v>2228962</v>
      </c>
      <c r="DB30" s="8">
        <f t="shared" si="38"/>
        <v>2006023</v>
      </c>
      <c r="DC30" s="8">
        <f t="shared" si="39"/>
        <v>0</v>
      </c>
      <c r="DD30" s="8">
        <f t="shared" si="40"/>
        <v>222939</v>
      </c>
      <c r="DE30" s="8">
        <f t="shared" si="41"/>
        <v>0</v>
      </c>
      <c r="DF30" s="8">
        <f t="shared" si="42"/>
        <v>40561</v>
      </c>
      <c r="DG30" s="8">
        <f t="shared" si="43"/>
        <v>1631002077</v>
      </c>
      <c r="DH30" s="8">
        <f t="shared" si="44"/>
        <v>1449523932</v>
      </c>
      <c r="DI30" s="8">
        <f t="shared" si="45"/>
        <v>58565541</v>
      </c>
      <c r="DJ30" s="8">
        <f t="shared" si="46"/>
        <v>114585675</v>
      </c>
      <c r="DK30" s="8">
        <f t="shared" si="47"/>
        <v>8326929</v>
      </c>
      <c r="DL30" s="8">
        <v>994</v>
      </c>
      <c r="DM30" s="8">
        <v>510</v>
      </c>
      <c r="DN30" s="8">
        <v>1504</v>
      </c>
      <c r="DO30" s="8">
        <v>245</v>
      </c>
      <c r="DP30" s="8">
        <v>71</v>
      </c>
      <c r="DR30" s="21">
        <f>INDEX(現金給付!F:F,MATCH($A30,現金給付!$C:$C,0),1)</f>
        <v>288</v>
      </c>
      <c r="DS30" s="21">
        <f>INDEX(現金給付!G:G,MATCH($A30,現金給付!$C:$C,0),1)</f>
        <v>2006023</v>
      </c>
      <c r="DT30" s="21">
        <f>INDEX(現金給付!J:J,MATCH($A30,現金給付!$C:$C,0),1)</f>
        <v>39</v>
      </c>
      <c r="DU30" s="21">
        <f>INDEX(現金給付!K:K,MATCH($A30,現金給付!$C:$C,0),1)</f>
        <v>604098</v>
      </c>
      <c r="DV30" s="21">
        <f>INDEX(現金給付!N:N,MATCH($A30,現金給付!$C:$C,0),1)</f>
        <v>37</v>
      </c>
      <c r="DW30" s="21">
        <f>INDEX(現金給付!O:O,MATCH($A30,現金給付!$C:$C,0),1)</f>
        <v>1073358</v>
      </c>
      <c r="DX30" s="21">
        <f>INDEX(現金給付!V:V,MATCH($A30,現金給付!$C:$C,0),1)</f>
        <v>53</v>
      </c>
      <c r="DY30" s="21">
        <f>INDEX(現金給付!W:W,MATCH($A30,現金給付!$C:$C,0),1)</f>
        <v>1335733</v>
      </c>
      <c r="DZ30" s="21">
        <f>INDEX(現金給付!Z:Z,MATCH($A30,現金給付!$C:$C,0),1)</f>
        <v>0</v>
      </c>
      <c r="EA30" s="21">
        <f>INDEX(現金給付!AA:AA,MATCH($A30,現金給付!$C:$C,0),1)</f>
        <v>0</v>
      </c>
      <c r="EB30" s="21">
        <f>INDEX(現金給付!AD:AD,MATCH($A30,現金給付!$C:$C,0),1)</f>
        <v>0</v>
      </c>
      <c r="EC30" s="21">
        <f>INDEX(現金給付!AE:AE,MATCH($A30,現金給付!$C:$C,0),1)</f>
        <v>0</v>
      </c>
      <c r="ED30" s="21">
        <f>INDEX(現金給付!AL:AL,MATCH($A30,現金給付!$C:$C,0),1)</f>
        <v>0</v>
      </c>
      <c r="EE30" s="21">
        <f>INDEX(現金給付!AM:AM,MATCH($A30,現金給付!$C:$C,0),1)</f>
        <v>0</v>
      </c>
      <c r="EF30" s="21">
        <f>INDEX(現金給付!AN:AN,MATCH($A30,現金給付!$C:$C,0),1)</f>
        <v>0</v>
      </c>
      <c r="EG30" s="21">
        <f>INDEX(現金給付!AO:AO,MATCH($A30,現金給付!$C:$C,0),1)</f>
        <v>0</v>
      </c>
      <c r="EH30" s="21">
        <f t="shared" si="48"/>
        <v>417</v>
      </c>
      <c r="EI30" s="21">
        <f t="shared" si="49"/>
        <v>5019212</v>
      </c>
      <c r="EK30" s="8">
        <f t="shared" si="53"/>
        <v>40690</v>
      </c>
      <c r="EL30" s="8">
        <f t="shared" si="54"/>
        <v>1633792327</v>
      </c>
      <c r="EN30" s="75">
        <f>ROUND(EL30/INDEX(被保険者数!O:O,MATCH(A30,被保険者数!A:A,0),1),0)</f>
        <v>947675</v>
      </c>
      <c r="EO30" s="1">
        <f t="shared" si="55"/>
        <v>14</v>
      </c>
      <c r="EP30" s="75">
        <f t="shared" si="50"/>
        <v>935720330</v>
      </c>
      <c r="EQ30" s="75">
        <f t="shared" si="51"/>
        <v>409193050</v>
      </c>
      <c r="ER30" s="75">
        <f t="shared" si="52"/>
        <v>288878947</v>
      </c>
      <c r="ES30" s="75">
        <f>ROUND(EP30/INDEX(被保険者数!O:O,MATCH(A30,被保険者数!A:A,0),1),0)</f>
        <v>542761</v>
      </c>
      <c r="ET30" s="75">
        <f t="shared" si="56"/>
        <v>16</v>
      </c>
      <c r="EU30" s="75">
        <f>ROUND(EQ30/INDEX(被保険者数!O:O,MATCH(A30,被保険者数!A:A,0),1),0)</f>
        <v>237351</v>
      </c>
      <c r="EV30" s="1">
        <f t="shared" si="57"/>
        <v>15</v>
      </c>
    </row>
    <row r="31" spans="1:152" s="6" customFormat="1" ht="15.95" customHeight="1" x14ac:dyDescent="0.15">
      <c r="A31" s="2" t="s">
        <v>50</v>
      </c>
      <c r="B31" s="7">
        <v>2856</v>
      </c>
      <c r="C31" s="8">
        <v>1725801460</v>
      </c>
      <c r="D31" s="8">
        <v>1553235749</v>
      </c>
      <c r="E31" s="8">
        <v>91182577</v>
      </c>
      <c r="F31" s="8">
        <v>71765006</v>
      </c>
      <c r="G31" s="8">
        <v>9618128</v>
      </c>
      <c r="H31" s="8">
        <v>37035</v>
      </c>
      <c r="I31" s="8">
        <v>693498920</v>
      </c>
      <c r="J31" s="8">
        <v>624149044</v>
      </c>
      <c r="K31" s="8">
        <v>13935540</v>
      </c>
      <c r="L31" s="8">
        <v>48030706</v>
      </c>
      <c r="M31" s="8">
        <v>7381933.5</v>
      </c>
      <c r="N31" s="8">
        <f t="shared" si="0"/>
        <v>39891</v>
      </c>
      <c r="O31" s="8">
        <f t="shared" si="1"/>
        <v>2419300380</v>
      </c>
      <c r="P31" s="8">
        <f t="shared" si="2"/>
        <v>2177384793</v>
      </c>
      <c r="Q31" s="8">
        <f t="shared" si="3"/>
        <v>105118117</v>
      </c>
      <c r="R31" s="8">
        <f t="shared" si="4"/>
        <v>119795712</v>
      </c>
      <c r="S31" s="8">
        <f t="shared" si="5"/>
        <v>17000061.5</v>
      </c>
      <c r="T31" s="7">
        <v>6</v>
      </c>
      <c r="U31" s="8">
        <v>3976370</v>
      </c>
      <c r="V31" s="8">
        <v>3578727</v>
      </c>
      <c r="W31" s="8">
        <v>265303</v>
      </c>
      <c r="X31" s="8">
        <v>132340</v>
      </c>
      <c r="Y31" s="8">
        <v>0</v>
      </c>
      <c r="Z31" s="8">
        <v>4295</v>
      </c>
      <c r="AA31" s="8">
        <v>62756870</v>
      </c>
      <c r="AB31" s="8">
        <v>56481183</v>
      </c>
      <c r="AC31" s="8">
        <v>21698</v>
      </c>
      <c r="AD31" s="8">
        <v>6252639</v>
      </c>
      <c r="AE31" s="8">
        <v>1350</v>
      </c>
      <c r="AF31" s="8">
        <f t="shared" si="6"/>
        <v>4301</v>
      </c>
      <c r="AG31" s="8">
        <f t="shared" si="7"/>
        <v>66733240</v>
      </c>
      <c r="AH31" s="8">
        <f t="shared" si="8"/>
        <v>60059910</v>
      </c>
      <c r="AI31" s="8">
        <f t="shared" si="9"/>
        <v>287001</v>
      </c>
      <c r="AJ31" s="8">
        <f t="shared" si="10"/>
        <v>6384979</v>
      </c>
      <c r="AK31" s="8">
        <f t="shared" si="11"/>
        <v>1350</v>
      </c>
      <c r="AL31" s="7">
        <f t="shared" si="12"/>
        <v>44192</v>
      </c>
      <c r="AM31" s="8">
        <f t="shared" si="13"/>
        <v>2486033620</v>
      </c>
      <c r="AN31" s="8">
        <f t="shared" si="14"/>
        <v>2237444703</v>
      </c>
      <c r="AO31" s="8">
        <f t="shared" si="15"/>
        <v>105405118</v>
      </c>
      <c r="AP31" s="8">
        <f t="shared" si="16"/>
        <v>126180691</v>
      </c>
      <c r="AQ31" s="8">
        <f t="shared" si="17"/>
        <v>17001411.5</v>
      </c>
      <c r="AR31" s="8">
        <v>26257</v>
      </c>
      <c r="AS31" s="8">
        <v>364109190</v>
      </c>
      <c r="AT31" s="8">
        <v>327698258</v>
      </c>
      <c r="AU31" s="8">
        <v>2384034</v>
      </c>
      <c r="AV31" s="8">
        <v>32622171</v>
      </c>
      <c r="AW31" s="8">
        <v>1404727</v>
      </c>
      <c r="AX31" s="8">
        <f t="shared" si="18"/>
        <v>70449</v>
      </c>
      <c r="AY31" s="8">
        <f t="shared" si="19"/>
        <v>2850142810</v>
      </c>
      <c r="AZ31" s="8">
        <f t="shared" si="20"/>
        <v>2565142961</v>
      </c>
      <c r="BA31" s="8">
        <f t="shared" si="21"/>
        <v>107789152</v>
      </c>
      <c r="BB31" s="8">
        <f t="shared" si="22"/>
        <v>158802862</v>
      </c>
      <c r="BC31" s="8">
        <f t="shared" si="23"/>
        <v>18406138.5</v>
      </c>
      <c r="BD31" s="7">
        <v>2701</v>
      </c>
      <c r="BE31" s="8">
        <v>100470072</v>
      </c>
      <c r="BF31" s="8">
        <v>55533632</v>
      </c>
      <c r="BG31" s="8">
        <v>0</v>
      </c>
      <c r="BH31" s="8">
        <v>44642130</v>
      </c>
      <c r="BI31" s="8">
        <v>294310</v>
      </c>
      <c r="BJ31" s="8">
        <v>6</v>
      </c>
      <c r="BK31" s="8">
        <v>206515</v>
      </c>
      <c r="BL31" s="8">
        <v>147435</v>
      </c>
      <c r="BM31" s="8">
        <v>0</v>
      </c>
      <c r="BN31" s="8">
        <v>59080</v>
      </c>
      <c r="BO31" s="8">
        <v>0</v>
      </c>
      <c r="BP31" s="8">
        <f t="shared" si="24"/>
        <v>2707</v>
      </c>
      <c r="BQ31" s="8">
        <f t="shared" si="25"/>
        <v>100676587</v>
      </c>
      <c r="BR31" s="8">
        <f t="shared" si="26"/>
        <v>55681067</v>
      </c>
      <c r="BS31" s="8">
        <f t="shared" si="27"/>
        <v>0</v>
      </c>
      <c r="BT31" s="8">
        <f t="shared" si="28"/>
        <v>44701210</v>
      </c>
      <c r="BU31" s="8">
        <f t="shared" si="29"/>
        <v>294310</v>
      </c>
      <c r="BV31" s="7">
        <v>209</v>
      </c>
      <c r="BW31" s="8">
        <v>31612180</v>
      </c>
      <c r="BX31" s="8">
        <v>28450962</v>
      </c>
      <c r="BY31" s="8">
        <v>1261328</v>
      </c>
      <c r="BZ31" s="8">
        <v>1556719</v>
      </c>
      <c r="CA31" s="8">
        <v>343171</v>
      </c>
      <c r="CB31" s="8">
        <f t="shared" si="30"/>
        <v>70658</v>
      </c>
      <c r="CC31" s="8">
        <f t="shared" si="31"/>
        <v>2982431577</v>
      </c>
      <c r="CD31" s="8">
        <f t="shared" si="32"/>
        <v>2649274990</v>
      </c>
      <c r="CE31" s="8">
        <f t="shared" si="33"/>
        <v>109050480</v>
      </c>
      <c r="CF31" s="8">
        <f t="shared" si="34"/>
        <v>205060791</v>
      </c>
      <c r="CG31" s="8">
        <f t="shared" si="35"/>
        <v>19043619.5</v>
      </c>
      <c r="CH31" s="17">
        <v>250</v>
      </c>
      <c r="CI31" s="8">
        <v>1484467</v>
      </c>
      <c r="CJ31" s="8">
        <v>1335999</v>
      </c>
      <c r="CK31" s="8">
        <v>0</v>
      </c>
      <c r="CL31" s="8">
        <v>148468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7">
        <f t="shared" si="36"/>
        <v>250</v>
      </c>
      <c r="DA31" s="8">
        <f t="shared" si="37"/>
        <v>1484467</v>
      </c>
      <c r="DB31" s="8">
        <f t="shared" si="38"/>
        <v>1335999</v>
      </c>
      <c r="DC31" s="8">
        <f t="shared" si="39"/>
        <v>0</v>
      </c>
      <c r="DD31" s="8">
        <f t="shared" si="40"/>
        <v>148468</v>
      </c>
      <c r="DE31" s="8">
        <f t="shared" si="41"/>
        <v>0</v>
      </c>
      <c r="DF31" s="8">
        <f t="shared" si="42"/>
        <v>70908</v>
      </c>
      <c r="DG31" s="8">
        <f t="shared" si="43"/>
        <v>2983916044</v>
      </c>
      <c r="DH31" s="8">
        <f t="shared" si="44"/>
        <v>2650610989</v>
      </c>
      <c r="DI31" s="8">
        <f t="shared" si="45"/>
        <v>109050480</v>
      </c>
      <c r="DJ31" s="8">
        <f t="shared" si="46"/>
        <v>205209259</v>
      </c>
      <c r="DK31" s="8">
        <f t="shared" si="47"/>
        <v>19043619.5</v>
      </c>
      <c r="DL31" s="8">
        <v>1911</v>
      </c>
      <c r="DM31" s="8">
        <v>971</v>
      </c>
      <c r="DN31" s="8">
        <v>2882</v>
      </c>
      <c r="DO31" s="8">
        <v>434</v>
      </c>
      <c r="DP31" s="8">
        <v>171</v>
      </c>
      <c r="DR31" s="21">
        <f>INDEX(現金給付!F:F,MATCH($A31,現金給付!$C:$C,0),1)</f>
        <v>250</v>
      </c>
      <c r="DS31" s="21">
        <f>INDEX(現金給付!G:G,MATCH($A31,現金給付!$C:$C,0),1)</f>
        <v>1335999</v>
      </c>
      <c r="DT31" s="21">
        <f>INDEX(現金給付!J:J,MATCH($A31,現金給付!$C:$C,0),1)</f>
        <v>65</v>
      </c>
      <c r="DU31" s="21">
        <f>INDEX(現金給付!K:K,MATCH($A31,現金給付!$C:$C,0),1)</f>
        <v>1338327</v>
      </c>
      <c r="DV31" s="21">
        <f>INDEX(現金給付!N:N,MATCH($A31,現金給付!$C:$C,0),1)</f>
        <v>81</v>
      </c>
      <c r="DW31" s="21">
        <f>INDEX(現金給付!O:O,MATCH($A31,現金給付!$C:$C,0),1)</f>
        <v>3264372</v>
      </c>
      <c r="DX31" s="21">
        <f>INDEX(現金給付!V:V,MATCH($A31,現金給付!$C:$C,0),1)</f>
        <v>97</v>
      </c>
      <c r="DY31" s="21">
        <f>INDEX(現金給付!W:W,MATCH($A31,現金給付!$C:$C,0),1)</f>
        <v>2508406</v>
      </c>
      <c r="DZ31" s="21">
        <f>INDEX(現金給付!Z:Z,MATCH($A31,現金給付!$C:$C,0),1)</f>
        <v>0</v>
      </c>
      <c r="EA31" s="21">
        <f>INDEX(現金給付!AA:AA,MATCH($A31,現金給付!$C:$C,0),1)</f>
        <v>0</v>
      </c>
      <c r="EB31" s="21">
        <f>INDEX(現金給付!AD:AD,MATCH($A31,現金給付!$C:$C,0),1)</f>
        <v>0</v>
      </c>
      <c r="EC31" s="21">
        <f>INDEX(現金給付!AE:AE,MATCH($A31,現金給付!$C:$C,0),1)</f>
        <v>0</v>
      </c>
      <c r="ED31" s="21">
        <f>INDEX(現金給付!AL:AL,MATCH($A31,現金給付!$C:$C,0),1)</f>
        <v>0</v>
      </c>
      <c r="EE31" s="21">
        <f>INDEX(現金給付!AM:AM,MATCH($A31,現金給付!$C:$C,0),1)</f>
        <v>0</v>
      </c>
      <c r="EF31" s="21">
        <f>INDEX(現金給付!AN:AN,MATCH($A31,現金給付!$C:$C,0),1)</f>
        <v>0</v>
      </c>
      <c r="EG31" s="21">
        <f>INDEX(現金給付!AO:AO,MATCH($A31,現金給付!$C:$C,0),1)</f>
        <v>0</v>
      </c>
      <c r="EH31" s="21">
        <f t="shared" si="48"/>
        <v>493</v>
      </c>
      <c r="EI31" s="21">
        <f t="shared" si="49"/>
        <v>8447104</v>
      </c>
      <c r="EK31" s="8">
        <f t="shared" si="53"/>
        <v>71151</v>
      </c>
      <c r="EL31" s="8">
        <f t="shared" si="54"/>
        <v>2990878681</v>
      </c>
      <c r="EN31" s="75">
        <f>ROUND(EL31/INDEX(被保険者数!O:O,MATCH(A31,被保険者数!A:A,0),1),0)</f>
        <v>928268</v>
      </c>
      <c r="EO31" s="1">
        <f t="shared" si="55"/>
        <v>18</v>
      </c>
      <c r="EP31" s="75">
        <f t="shared" si="50"/>
        <v>1729777830</v>
      </c>
      <c r="EQ31" s="75">
        <f t="shared" si="51"/>
        <v>756255790</v>
      </c>
      <c r="ER31" s="75">
        <f t="shared" si="52"/>
        <v>504845061</v>
      </c>
      <c r="ES31" s="75">
        <f>ROUND(EP31/INDEX(被保険者数!O:O,MATCH(A31,被保険者数!A:A,0),1),0)</f>
        <v>536865</v>
      </c>
      <c r="ET31" s="75">
        <f t="shared" si="56"/>
        <v>17</v>
      </c>
      <c r="EU31" s="75">
        <f>ROUND(EQ31/INDEX(被保険者数!O:O,MATCH(A31,被保険者数!A:A,0),1),0)</f>
        <v>234716</v>
      </c>
      <c r="EV31" s="1">
        <f t="shared" si="57"/>
        <v>16</v>
      </c>
    </row>
    <row r="32" spans="1:152" s="6" customFormat="1" ht="15.95" customHeight="1" x14ac:dyDescent="0.15">
      <c r="A32" s="2" t="s">
        <v>51</v>
      </c>
      <c r="B32" s="7">
        <v>61</v>
      </c>
      <c r="C32" s="8">
        <v>36889100</v>
      </c>
      <c r="D32" s="8">
        <v>33200202</v>
      </c>
      <c r="E32" s="8">
        <v>2475488</v>
      </c>
      <c r="F32" s="8">
        <v>1142110</v>
      </c>
      <c r="G32" s="8">
        <v>71300</v>
      </c>
      <c r="H32" s="8">
        <v>958</v>
      </c>
      <c r="I32" s="8">
        <v>14397670</v>
      </c>
      <c r="J32" s="8">
        <v>12957903</v>
      </c>
      <c r="K32" s="8">
        <v>152345</v>
      </c>
      <c r="L32" s="8">
        <v>1264790</v>
      </c>
      <c r="M32" s="8">
        <v>22632</v>
      </c>
      <c r="N32" s="8">
        <f t="shared" si="0"/>
        <v>1019</v>
      </c>
      <c r="O32" s="8">
        <f t="shared" si="1"/>
        <v>51286770</v>
      </c>
      <c r="P32" s="8">
        <f t="shared" si="2"/>
        <v>46158105</v>
      </c>
      <c r="Q32" s="8">
        <f t="shared" si="3"/>
        <v>2627833</v>
      </c>
      <c r="R32" s="8">
        <f t="shared" si="4"/>
        <v>2406900</v>
      </c>
      <c r="S32" s="8">
        <f t="shared" si="5"/>
        <v>93932</v>
      </c>
      <c r="T32" s="7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73</v>
      </c>
      <c r="AA32" s="8">
        <v>1299110</v>
      </c>
      <c r="AB32" s="8">
        <v>1169199</v>
      </c>
      <c r="AC32" s="8">
        <v>0</v>
      </c>
      <c r="AD32" s="8">
        <v>129911</v>
      </c>
      <c r="AE32" s="8">
        <v>0</v>
      </c>
      <c r="AF32" s="8">
        <f t="shared" si="6"/>
        <v>73</v>
      </c>
      <c r="AG32" s="8">
        <f t="shared" si="7"/>
        <v>1299110</v>
      </c>
      <c r="AH32" s="8">
        <f t="shared" si="8"/>
        <v>1169199</v>
      </c>
      <c r="AI32" s="8">
        <f t="shared" si="9"/>
        <v>0</v>
      </c>
      <c r="AJ32" s="8">
        <f t="shared" si="10"/>
        <v>129911</v>
      </c>
      <c r="AK32" s="8">
        <f t="shared" si="11"/>
        <v>0</v>
      </c>
      <c r="AL32" s="7">
        <f t="shared" si="12"/>
        <v>1092</v>
      </c>
      <c r="AM32" s="8">
        <f t="shared" si="13"/>
        <v>52585880</v>
      </c>
      <c r="AN32" s="8">
        <f t="shared" si="14"/>
        <v>47327304</v>
      </c>
      <c r="AO32" s="8">
        <f t="shared" si="15"/>
        <v>2627833</v>
      </c>
      <c r="AP32" s="8">
        <f t="shared" si="16"/>
        <v>2536811</v>
      </c>
      <c r="AQ32" s="8">
        <f t="shared" si="17"/>
        <v>93932</v>
      </c>
      <c r="AR32" s="8">
        <v>244</v>
      </c>
      <c r="AS32" s="8">
        <v>3213990</v>
      </c>
      <c r="AT32" s="8">
        <v>2892591</v>
      </c>
      <c r="AU32" s="8">
        <v>0</v>
      </c>
      <c r="AV32" s="8">
        <v>321399</v>
      </c>
      <c r="AW32" s="8">
        <v>0</v>
      </c>
      <c r="AX32" s="8">
        <f t="shared" si="18"/>
        <v>1336</v>
      </c>
      <c r="AY32" s="8">
        <f t="shared" si="19"/>
        <v>55799870</v>
      </c>
      <c r="AZ32" s="8">
        <f t="shared" si="20"/>
        <v>50219895</v>
      </c>
      <c r="BA32" s="8">
        <f t="shared" si="21"/>
        <v>2627833</v>
      </c>
      <c r="BB32" s="8">
        <f t="shared" si="22"/>
        <v>2858210</v>
      </c>
      <c r="BC32" s="8">
        <f t="shared" si="23"/>
        <v>93932</v>
      </c>
      <c r="BD32" s="7">
        <v>60</v>
      </c>
      <c r="BE32" s="8">
        <v>2367931</v>
      </c>
      <c r="BF32" s="8">
        <v>1718051</v>
      </c>
      <c r="BG32" s="8">
        <v>0</v>
      </c>
      <c r="BH32" s="8">
        <v>646660</v>
      </c>
      <c r="BI32" s="8">
        <v>3220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f t="shared" si="24"/>
        <v>60</v>
      </c>
      <c r="BQ32" s="8">
        <f t="shared" si="25"/>
        <v>2367931</v>
      </c>
      <c r="BR32" s="8">
        <f t="shared" si="26"/>
        <v>1718051</v>
      </c>
      <c r="BS32" s="8">
        <f t="shared" si="27"/>
        <v>0</v>
      </c>
      <c r="BT32" s="8">
        <f t="shared" si="28"/>
        <v>646660</v>
      </c>
      <c r="BU32" s="8">
        <f t="shared" si="29"/>
        <v>3220</v>
      </c>
      <c r="BV32" s="7">
        <v>2</v>
      </c>
      <c r="BW32" s="8">
        <v>206930</v>
      </c>
      <c r="BX32" s="8">
        <v>186237</v>
      </c>
      <c r="BY32" s="8">
        <v>6664</v>
      </c>
      <c r="BZ32" s="8">
        <v>14029</v>
      </c>
      <c r="CA32" s="8">
        <v>0</v>
      </c>
      <c r="CB32" s="8">
        <f t="shared" si="30"/>
        <v>1338</v>
      </c>
      <c r="CC32" s="8">
        <f t="shared" si="31"/>
        <v>58374731</v>
      </c>
      <c r="CD32" s="8">
        <f t="shared" si="32"/>
        <v>52124183</v>
      </c>
      <c r="CE32" s="8">
        <f t="shared" si="33"/>
        <v>2634497</v>
      </c>
      <c r="CF32" s="8">
        <f t="shared" si="34"/>
        <v>3518899</v>
      </c>
      <c r="CG32" s="8">
        <f t="shared" si="35"/>
        <v>97152</v>
      </c>
      <c r="CH32" s="17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7">
        <f t="shared" si="36"/>
        <v>0</v>
      </c>
      <c r="DA32" s="8">
        <f t="shared" si="37"/>
        <v>0</v>
      </c>
      <c r="DB32" s="8">
        <f t="shared" si="38"/>
        <v>0</v>
      </c>
      <c r="DC32" s="8">
        <f t="shared" si="39"/>
        <v>0</v>
      </c>
      <c r="DD32" s="8">
        <f t="shared" si="40"/>
        <v>0</v>
      </c>
      <c r="DE32" s="8">
        <f t="shared" si="41"/>
        <v>0</v>
      </c>
      <c r="DF32" s="8">
        <f t="shared" si="42"/>
        <v>1338</v>
      </c>
      <c r="DG32" s="8">
        <f t="shared" si="43"/>
        <v>58374731</v>
      </c>
      <c r="DH32" s="8">
        <f t="shared" si="44"/>
        <v>52124183</v>
      </c>
      <c r="DI32" s="8">
        <f t="shared" si="45"/>
        <v>2634497</v>
      </c>
      <c r="DJ32" s="8">
        <f t="shared" si="46"/>
        <v>3518899</v>
      </c>
      <c r="DK32" s="8">
        <f t="shared" si="47"/>
        <v>97152</v>
      </c>
      <c r="DL32" s="8">
        <v>54</v>
      </c>
      <c r="DM32" s="8">
        <v>12</v>
      </c>
      <c r="DN32" s="8">
        <v>66</v>
      </c>
      <c r="DO32" s="8">
        <v>5</v>
      </c>
      <c r="DP32" s="8">
        <v>0</v>
      </c>
      <c r="DR32" s="21">
        <f>INDEX(現金給付!F:F,MATCH($A32,現金給付!$C:$C,0),1)</f>
        <v>0</v>
      </c>
      <c r="DS32" s="21">
        <f>INDEX(現金給付!G:G,MATCH($A32,現金給付!$C:$C,0),1)</f>
        <v>0</v>
      </c>
      <c r="DT32" s="21">
        <f>INDEX(現金給付!J:J,MATCH($A32,現金給付!$C:$C,0),1)</f>
        <v>0</v>
      </c>
      <c r="DU32" s="21">
        <f>INDEX(現金給付!K:K,MATCH($A32,現金給付!$C:$C,0),1)</f>
        <v>0</v>
      </c>
      <c r="DV32" s="21">
        <f>INDEX(現金給付!N:N,MATCH($A32,現金給付!$C:$C,0),1)</f>
        <v>0</v>
      </c>
      <c r="DW32" s="21">
        <f>INDEX(現金給付!O:O,MATCH($A32,現金給付!$C:$C,0),1)</f>
        <v>0</v>
      </c>
      <c r="DX32" s="21">
        <f>INDEX(現金給付!V:V,MATCH($A32,現金給付!$C:$C,0),1)</f>
        <v>5</v>
      </c>
      <c r="DY32" s="21">
        <f>INDEX(現金給付!W:W,MATCH($A32,現金給付!$C:$C,0),1)</f>
        <v>157550</v>
      </c>
      <c r="DZ32" s="21">
        <f>INDEX(現金給付!Z:Z,MATCH($A32,現金給付!$C:$C,0),1)</f>
        <v>0</v>
      </c>
      <c r="EA32" s="21">
        <f>INDEX(現金給付!AA:AA,MATCH($A32,現金給付!$C:$C,0),1)</f>
        <v>0</v>
      </c>
      <c r="EB32" s="21">
        <f>INDEX(現金給付!AD:AD,MATCH($A32,現金給付!$C:$C,0),1)</f>
        <v>0</v>
      </c>
      <c r="EC32" s="21">
        <f>INDEX(現金給付!AE:AE,MATCH($A32,現金給付!$C:$C,0),1)</f>
        <v>0</v>
      </c>
      <c r="ED32" s="21">
        <f>INDEX(現金給付!AL:AL,MATCH($A32,現金給付!$C:$C,0),1)</f>
        <v>0</v>
      </c>
      <c r="EE32" s="21">
        <f>INDEX(現金給付!AM:AM,MATCH($A32,現金給付!$C:$C,0),1)</f>
        <v>0</v>
      </c>
      <c r="EF32" s="21">
        <f>INDEX(現金給付!AN:AN,MATCH($A32,現金給付!$C:$C,0),1)</f>
        <v>0</v>
      </c>
      <c r="EG32" s="21">
        <f>INDEX(現金給付!AO:AO,MATCH($A32,現金給付!$C:$C,0),1)</f>
        <v>0</v>
      </c>
      <c r="EH32" s="21">
        <f t="shared" si="48"/>
        <v>5</v>
      </c>
      <c r="EI32" s="21">
        <f t="shared" si="49"/>
        <v>157550</v>
      </c>
      <c r="EK32" s="8">
        <f t="shared" si="53"/>
        <v>1343</v>
      </c>
      <c r="EL32" s="8">
        <f t="shared" si="54"/>
        <v>58532281</v>
      </c>
      <c r="EN32" s="75">
        <f>ROUND(EL32/INDEX(被保険者数!O:O,MATCH(A32,被保険者数!A:A,0),1),0)</f>
        <v>740915</v>
      </c>
      <c r="EO32" s="1">
        <f t="shared" si="55"/>
        <v>38</v>
      </c>
      <c r="EP32" s="75">
        <f t="shared" si="50"/>
        <v>36889100</v>
      </c>
      <c r="EQ32" s="75">
        <f t="shared" si="51"/>
        <v>15696780</v>
      </c>
      <c r="ER32" s="75">
        <f t="shared" si="52"/>
        <v>5946401</v>
      </c>
      <c r="ES32" s="75">
        <f>ROUND(EP32/INDEX(被保険者数!O:O,MATCH(A32,被保険者数!A:A,0),1),0)</f>
        <v>466951</v>
      </c>
      <c r="ET32" s="75">
        <f t="shared" si="56"/>
        <v>32</v>
      </c>
      <c r="EU32" s="75">
        <f>ROUND(EQ32/INDEX(被保険者数!O:O,MATCH(A32,被保険者数!A:A,0),1),0)</f>
        <v>198693</v>
      </c>
      <c r="EV32" s="1">
        <f t="shared" si="57"/>
        <v>32</v>
      </c>
    </row>
    <row r="33" spans="1:152" s="6" customFormat="1" ht="15.95" customHeight="1" x14ac:dyDescent="0.15">
      <c r="A33" s="2" t="s">
        <v>52</v>
      </c>
      <c r="B33" s="7">
        <v>105</v>
      </c>
      <c r="C33" s="8">
        <v>60872670</v>
      </c>
      <c r="D33" s="8">
        <v>54785415</v>
      </c>
      <c r="E33" s="8">
        <v>3688504</v>
      </c>
      <c r="F33" s="8">
        <v>2298451</v>
      </c>
      <c r="G33" s="8">
        <v>100300</v>
      </c>
      <c r="H33" s="8">
        <v>1220</v>
      </c>
      <c r="I33" s="8">
        <v>19746410</v>
      </c>
      <c r="J33" s="8">
        <v>17771769</v>
      </c>
      <c r="K33" s="8">
        <v>102069</v>
      </c>
      <c r="L33" s="8">
        <v>1824758</v>
      </c>
      <c r="M33" s="8">
        <v>47814</v>
      </c>
      <c r="N33" s="8">
        <f t="shared" si="0"/>
        <v>1325</v>
      </c>
      <c r="O33" s="8">
        <f t="shared" si="1"/>
        <v>80619080</v>
      </c>
      <c r="P33" s="8">
        <f t="shared" si="2"/>
        <v>72557184</v>
      </c>
      <c r="Q33" s="8">
        <f t="shared" si="3"/>
        <v>3790573</v>
      </c>
      <c r="R33" s="8">
        <f t="shared" si="4"/>
        <v>4123209</v>
      </c>
      <c r="S33" s="8">
        <f t="shared" si="5"/>
        <v>148114</v>
      </c>
      <c r="T33" s="7">
        <v>1</v>
      </c>
      <c r="U33" s="8">
        <v>473770</v>
      </c>
      <c r="V33" s="8">
        <v>426390</v>
      </c>
      <c r="W33" s="8">
        <v>0</v>
      </c>
      <c r="X33" s="8">
        <v>47380</v>
      </c>
      <c r="Y33" s="8">
        <v>0</v>
      </c>
      <c r="Z33" s="8">
        <v>88</v>
      </c>
      <c r="AA33" s="8">
        <v>1251830</v>
      </c>
      <c r="AB33" s="8">
        <v>1126647</v>
      </c>
      <c r="AC33" s="8">
        <v>0</v>
      </c>
      <c r="AD33" s="8">
        <v>123683</v>
      </c>
      <c r="AE33" s="8">
        <v>1500</v>
      </c>
      <c r="AF33" s="8">
        <f t="shared" si="6"/>
        <v>89</v>
      </c>
      <c r="AG33" s="8">
        <f t="shared" si="7"/>
        <v>1725600</v>
      </c>
      <c r="AH33" s="8">
        <f t="shared" si="8"/>
        <v>1553037</v>
      </c>
      <c r="AI33" s="8">
        <f t="shared" si="9"/>
        <v>0</v>
      </c>
      <c r="AJ33" s="8">
        <f t="shared" si="10"/>
        <v>171063</v>
      </c>
      <c r="AK33" s="8">
        <f t="shared" si="11"/>
        <v>1500</v>
      </c>
      <c r="AL33" s="7">
        <f t="shared" si="12"/>
        <v>1414</v>
      </c>
      <c r="AM33" s="8">
        <f t="shared" si="13"/>
        <v>82344680</v>
      </c>
      <c r="AN33" s="8">
        <f t="shared" si="14"/>
        <v>74110221</v>
      </c>
      <c r="AO33" s="8">
        <f t="shared" si="15"/>
        <v>3790573</v>
      </c>
      <c r="AP33" s="8">
        <f t="shared" si="16"/>
        <v>4294272</v>
      </c>
      <c r="AQ33" s="8">
        <f t="shared" si="17"/>
        <v>149614</v>
      </c>
      <c r="AR33" s="8">
        <v>318</v>
      </c>
      <c r="AS33" s="8">
        <v>4413300</v>
      </c>
      <c r="AT33" s="8">
        <v>3971970</v>
      </c>
      <c r="AU33" s="8">
        <v>0</v>
      </c>
      <c r="AV33" s="8">
        <v>399875</v>
      </c>
      <c r="AW33" s="8">
        <v>41455</v>
      </c>
      <c r="AX33" s="8">
        <f t="shared" si="18"/>
        <v>1732</v>
      </c>
      <c r="AY33" s="8">
        <f t="shared" si="19"/>
        <v>86757980</v>
      </c>
      <c r="AZ33" s="8">
        <f t="shared" si="20"/>
        <v>78082191</v>
      </c>
      <c r="BA33" s="8">
        <f t="shared" si="21"/>
        <v>3790573</v>
      </c>
      <c r="BB33" s="8">
        <f t="shared" si="22"/>
        <v>4694147</v>
      </c>
      <c r="BC33" s="8">
        <f t="shared" si="23"/>
        <v>191069</v>
      </c>
      <c r="BD33" s="7">
        <v>98</v>
      </c>
      <c r="BE33" s="8">
        <v>3177784</v>
      </c>
      <c r="BF33" s="8">
        <v>2067914</v>
      </c>
      <c r="BG33" s="8">
        <v>0</v>
      </c>
      <c r="BH33" s="8">
        <v>1084570</v>
      </c>
      <c r="BI33" s="8">
        <v>25300</v>
      </c>
      <c r="BJ33" s="8">
        <v>1</v>
      </c>
      <c r="BK33" s="8">
        <v>13890</v>
      </c>
      <c r="BL33" s="8">
        <v>4230</v>
      </c>
      <c r="BM33" s="8">
        <v>0</v>
      </c>
      <c r="BN33" s="8">
        <v>9660</v>
      </c>
      <c r="BO33" s="8">
        <v>0</v>
      </c>
      <c r="BP33" s="8">
        <f t="shared" si="24"/>
        <v>99</v>
      </c>
      <c r="BQ33" s="8">
        <f t="shared" si="25"/>
        <v>3191674</v>
      </c>
      <c r="BR33" s="8">
        <f t="shared" si="26"/>
        <v>2072144</v>
      </c>
      <c r="BS33" s="8">
        <f t="shared" si="27"/>
        <v>0</v>
      </c>
      <c r="BT33" s="8">
        <f t="shared" si="28"/>
        <v>1094230</v>
      </c>
      <c r="BU33" s="8">
        <f t="shared" si="29"/>
        <v>25300</v>
      </c>
      <c r="BV33" s="7">
        <v>4</v>
      </c>
      <c r="BW33" s="8">
        <v>414730</v>
      </c>
      <c r="BX33" s="8">
        <v>373257</v>
      </c>
      <c r="BY33" s="8">
        <v>5278</v>
      </c>
      <c r="BZ33" s="8">
        <v>8712</v>
      </c>
      <c r="CA33" s="8">
        <v>27483</v>
      </c>
      <c r="CB33" s="8">
        <f t="shared" si="30"/>
        <v>1736</v>
      </c>
      <c r="CC33" s="8">
        <f t="shared" si="31"/>
        <v>90364384</v>
      </c>
      <c r="CD33" s="8">
        <f t="shared" si="32"/>
        <v>80527592</v>
      </c>
      <c r="CE33" s="8">
        <f t="shared" si="33"/>
        <v>3795851</v>
      </c>
      <c r="CF33" s="8">
        <f t="shared" si="34"/>
        <v>5797089</v>
      </c>
      <c r="CG33" s="8">
        <f t="shared" si="35"/>
        <v>243852</v>
      </c>
      <c r="CH33" s="17">
        <v>9</v>
      </c>
      <c r="CI33" s="8">
        <v>48410</v>
      </c>
      <c r="CJ33" s="8">
        <v>43569</v>
      </c>
      <c r="CK33" s="8">
        <v>0</v>
      </c>
      <c r="CL33" s="8">
        <v>4841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7">
        <f t="shared" si="36"/>
        <v>9</v>
      </c>
      <c r="DA33" s="8">
        <f t="shared" si="37"/>
        <v>48410</v>
      </c>
      <c r="DB33" s="8">
        <f t="shared" si="38"/>
        <v>43569</v>
      </c>
      <c r="DC33" s="8">
        <f t="shared" si="39"/>
        <v>0</v>
      </c>
      <c r="DD33" s="8">
        <f t="shared" si="40"/>
        <v>4841</v>
      </c>
      <c r="DE33" s="8">
        <f t="shared" si="41"/>
        <v>0</v>
      </c>
      <c r="DF33" s="8">
        <f t="shared" si="42"/>
        <v>1745</v>
      </c>
      <c r="DG33" s="8">
        <f t="shared" si="43"/>
        <v>90412794</v>
      </c>
      <c r="DH33" s="8">
        <f t="shared" si="44"/>
        <v>80571161</v>
      </c>
      <c r="DI33" s="8">
        <f t="shared" si="45"/>
        <v>3795851</v>
      </c>
      <c r="DJ33" s="8">
        <f t="shared" si="46"/>
        <v>5801930</v>
      </c>
      <c r="DK33" s="8">
        <f t="shared" si="47"/>
        <v>243852</v>
      </c>
      <c r="DL33" s="8">
        <v>72</v>
      </c>
      <c r="DM33" s="8">
        <v>24</v>
      </c>
      <c r="DN33" s="8">
        <v>96</v>
      </c>
      <c r="DO33" s="8">
        <v>0</v>
      </c>
      <c r="DP33" s="8">
        <v>0</v>
      </c>
      <c r="DR33" s="21">
        <f>INDEX(現金給付!F:F,MATCH($A33,現金給付!$C:$C,0),1)</f>
        <v>9</v>
      </c>
      <c r="DS33" s="21">
        <f>INDEX(現金給付!G:G,MATCH($A33,現金給付!$C:$C,0),1)</f>
        <v>43569</v>
      </c>
      <c r="DT33" s="21">
        <f>INDEX(現金給付!J:J,MATCH($A33,現金給付!$C:$C,0),1)</f>
        <v>0</v>
      </c>
      <c r="DU33" s="21">
        <f>INDEX(現金給付!K:K,MATCH($A33,現金給付!$C:$C,0),1)</f>
        <v>0</v>
      </c>
      <c r="DV33" s="21">
        <f>INDEX(現金給付!N:N,MATCH($A33,現金給付!$C:$C,0),1)</f>
        <v>0</v>
      </c>
      <c r="DW33" s="21">
        <f>INDEX(現金給付!O:O,MATCH($A33,現金給付!$C:$C,0),1)</f>
        <v>0</v>
      </c>
      <c r="DX33" s="21">
        <f>INDEX(現金給付!V:V,MATCH($A33,現金給付!$C:$C,0),1)</f>
        <v>1</v>
      </c>
      <c r="DY33" s="21">
        <f>INDEX(現金給付!W:W,MATCH($A33,現金給付!$C:$C,0),1)</f>
        <v>15359</v>
      </c>
      <c r="DZ33" s="21">
        <f>INDEX(現金給付!Z:Z,MATCH($A33,現金給付!$C:$C,0),1)</f>
        <v>0</v>
      </c>
      <c r="EA33" s="21">
        <f>INDEX(現金給付!AA:AA,MATCH($A33,現金給付!$C:$C,0),1)</f>
        <v>0</v>
      </c>
      <c r="EB33" s="21">
        <f>INDEX(現金給付!AD:AD,MATCH($A33,現金給付!$C:$C,0),1)</f>
        <v>0</v>
      </c>
      <c r="EC33" s="21">
        <f>INDEX(現金給付!AE:AE,MATCH($A33,現金給付!$C:$C,0),1)</f>
        <v>0</v>
      </c>
      <c r="ED33" s="21">
        <f>INDEX(現金給付!AL:AL,MATCH($A33,現金給付!$C:$C,0),1)</f>
        <v>0</v>
      </c>
      <c r="EE33" s="21">
        <f>INDEX(現金給付!AM:AM,MATCH($A33,現金給付!$C:$C,0),1)</f>
        <v>0</v>
      </c>
      <c r="EF33" s="21">
        <f>INDEX(現金給付!AN:AN,MATCH($A33,現金給付!$C:$C,0),1)</f>
        <v>0</v>
      </c>
      <c r="EG33" s="21">
        <f>INDEX(現金給付!AO:AO,MATCH($A33,現金給付!$C:$C,0),1)</f>
        <v>0</v>
      </c>
      <c r="EH33" s="21">
        <f t="shared" si="48"/>
        <v>10</v>
      </c>
      <c r="EI33" s="21">
        <f t="shared" si="49"/>
        <v>58928</v>
      </c>
      <c r="EK33" s="8">
        <f t="shared" si="53"/>
        <v>1746</v>
      </c>
      <c r="EL33" s="8">
        <f t="shared" si="54"/>
        <v>90423312</v>
      </c>
      <c r="EN33" s="75">
        <f>ROUND(EL33/INDEX(被保険者数!O:O,MATCH(A33,被保険者数!A:A,0),1),0)</f>
        <v>972294</v>
      </c>
      <c r="EO33" s="1">
        <f t="shared" si="55"/>
        <v>11</v>
      </c>
      <c r="EP33" s="75">
        <f t="shared" si="50"/>
        <v>61346440</v>
      </c>
      <c r="EQ33" s="75">
        <f t="shared" si="51"/>
        <v>20998240</v>
      </c>
      <c r="ER33" s="75">
        <f t="shared" si="52"/>
        <v>8078632</v>
      </c>
      <c r="ES33" s="75">
        <f>ROUND(EP33/INDEX(被保険者数!O:O,MATCH(A33,被保険者数!A:A,0),1),0)</f>
        <v>659639</v>
      </c>
      <c r="ET33" s="75">
        <f t="shared" si="56"/>
        <v>5</v>
      </c>
      <c r="EU33" s="75">
        <f>ROUND(EQ33/INDEX(被保険者数!O:O,MATCH(A33,被保険者数!A:A,0),1),0)</f>
        <v>225788</v>
      </c>
      <c r="EV33" s="1">
        <f t="shared" si="57"/>
        <v>20</v>
      </c>
    </row>
    <row r="34" spans="1:152" s="6" customFormat="1" ht="15.95" customHeight="1" x14ac:dyDescent="0.15">
      <c r="A34" s="2" t="s">
        <v>53</v>
      </c>
      <c r="B34" s="7">
        <v>110</v>
      </c>
      <c r="C34" s="8">
        <v>91265490</v>
      </c>
      <c r="D34" s="8">
        <v>82138983</v>
      </c>
      <c r="E34" s="8">
        <v>6564385</v>
      </c>
      <c r="F34" s="8">
        <v>2482742</v>
      </c>
      <c r="G34" s="8">
        <v>79380</v>
      </c>
      <c r="H34" s="8">
        <v>1402</v>
      </c>
      <c r="I34" s="8">
        <v>39581620</v>
      </c>
      <c r="J34" s="8">
        <v>35623458</v>
      </c>
      <c r="K34" s="8">
        <v>1893749</v>
      </c>
      <c r="L34" s="8">
        <v>2022970</v>
      </c>
      <c r="M34" s="8">
        <v>41443</v>
      </c>
      <c r="N34" s="8">
        <f t="shared" si="0"/>
        <v>1512</v>
      </c>
      <c r="O34" s="8">
        <f t="shared" si="1"/>
        <v>130847110</v>
      </c>
      <c r="P34" s="8">
        <f t="shared" si="2"/>
        <v>117762441</v>
      </c>
      <c r="Q34" s="8">
        <f t="shared" si="3"/>
        <v>8458134</v>
      </c>
      <c r="R34" s="8">
        <f t="shared" si="4"/>
        <v>4505712</v>
      </c>
      <c r="S34" s="8">
        <f t="shared" si="5"/>
        <v>120823</v>
      </c>
      <c r="T34" s="7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89</v>
      </c>
      <c r="AA34" s="8">
        <v>1376490</v>
      </c>
      <c r="AB34" s="8">
        <v>1238841</v>
      </c>
      <c r="AC34" s="8">
        <v>0</v>
      </c>
      <c r="AD34" s="8">
        <v>137649</v>
      </c>
      <c r="AE34" s="8">
        <v>0</v>
      </c>
      <c r="AF34" s="8">
        <f t="shared" si="6"/>
        <v>89</v>
      </c>
      <c r="AG34" s="8">
        <f t="shared" si="7"/>
        <v>1376490</v>
      </c>
      <c r="AH34" s="8">
        <f t="shared" si="8"/>
        <v>1238841</v>
      </c>
      <c r="AI34" s="8">
        <f t="shared" si="9"/>
        <v>0</v>
      </c>
      <c r="AJ34" s="8">
        <f t="shared" si="10"/>
        <v>137649</v>
      </c>
      <c r="AK34" s="8">
        <f t="shared" si="11"/>
        <v>0</v>
      </c>
      <c r="AL34" s="7">
        <f t="shared" si="12"/>
        <v>1601</v>
      </c>
      <c r="AM34" s="8">
        <f t="shared" si="13"/>
        <v>132223600</v>
      </c>
      <c r="AN34" s="8">
        <f t="shared" si="14"/>
        <v>119001282</v>
      </c>
      <c r="AO34" s="8">
        <f t="shared" si="15"/>
        <v>8458134</v>
      </c>
      <c r="AP34" s="8">
        <f t="shared" si="16"/>
        <v>4643361</v>
      </c>
      <c r="AQ34" s="8">
        <f t="shared" si="17"/>
        <v>120823</v>
      </c>
      <c r="AR34" s="8">
        <v>535</v>
      </c>
      <c r="AS34" s="8">
        <v>6501050</v>
      </c>
      <c r="AT34" s="8">
        <v>5850945</v>
      </c>
      <c r="AU34" s="8">
        <v>0</v>
      </c>
      <c r="AV34" s="8">
        <v>605252</v>
      </c>
      <c r="AW34" s="8">
        <v>44853</v>
      </c>
      <c r="AX34" s="8">
        <f t="shared" si="18"/>
        <v>2136</v>
      </c>
      <c r="AY34" s="8">
        <f t="shared" si="19"/>
        <v>138724650</v>
      </c>
      <c r="AZ34" s="8">
        <f t="shared" si="20"/>
        <v>124852227</v>
      </c>
      <c r="BA34" s="8">
        <f t="shared" si="21"/>
        <v>8458134</v>
      </c>
      <c r="BB34" s="8">
        <f t="shared" si="22"/>
        <v>5248613</v>
      </c>
      <c r="BC34" s="8">
        <f t="shared" si="23"/>
        <v>165676</v>
      </c>
      <c r="BD34" s="7">
        <v>108</v>
      </c>
      <c r="BE34" s="8">
        <v>4200960</v>
      </c>
      <c r="BF34" s="8">
        <v>2778620</v>
      </c>
      <c r="BG34" s="8">
        <v>0</v>
      </c>
      <c r="BH34" s="8">
        <v>1422340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f t="shared" si="24"/>
        <v>108</v>
      </c>
      <c r="BQ34" s="8">
        <f t="shared" si="25"/>
        <v>4200960</v>
      </c>
      <c r="BR34" s="8">
        <f t="shared" si="26"/>
        <v>2778620</v>
      </c>
      <c r="BS34" s="8">
        <f t="shared" si="27"/>
        <v>0</v>
      </c>
      <c r="BT34" s="8">
        <f t="shared" si="28"/>
        <v>1422340</v>
      </c>
      <c r="BU34" s="8">
        <f t="shared" si="29"/>
        <v>0</v>
      </c>
      <c r="BV34" s="7">
        <v>2</v>
      </c>
      <c r="BW34" s="8">
        <v>296280</v>
      </c>
      <c r="BX34" s="8">
        <v>266652</v>
      </c>
      <c r="BY34" s="8">
        <v>18139</v>
      </c>
      <c r="BZ34" s="8">
        <v>11489</v>
      </c>
      <c r="CA34" s="8">
        <v>0</v>
      </c>
      <c r="CB34" s="8">
        <f t="shared" si="30"/>
        <v>2138</v>
      </c>
      <c r="CC34" s="8">
        <f t="shared" si="31"/>
        <v>143221890</v>
      </c>
      <c r="CD34" s="8">
        <f t="shared" si="32"/>
        <v>127897499</v>
      </c>
      <c r="CE34" s="8">
        <f t="shared" si="33"/>
        <v>8476273</v>
      </c>
      <c r="CF34" s="8">
        <f t="shared" si="34"/>
        <v>6682442</v>
      </c>
      <c r="CG34" s="8">
        <f t="shared" si="35"/>
        <v>165676</v>
      </c>
      <c r="CH34" s="17">
        <v>8</v>
      </c>
      <c r="CI34" s="8">
        <v>36597</v>
      </c>
      <c r="CJ34" s="8">
        <v>32937</v>
      </c>
      <c r="CK34" s="8">
        <v>0</v>
      </c>
      <c r="CL34" s="8">
        <v>3660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7">
        <f t="shared" si="36"/>
        <v>8</v>
      </c>
      <c r="DA34" s="8">
        <f t="shared" si="37"/>
        <v>36597</v>
      </c>
      <c r="DB34" s="8">
        <f t="shared" si="38"/>
        <v>32937</v>
      </c>
      <c r="DC34" s="8">
        <f t="shared" si="39"/>
        <v>0</v>
      </c>
      <c r="DD34" s="8">
        <f t="shared" si="40"/>
        <v>3660</v>
      </c>
      <c r="DE34" s="8">
        <f t="shared" si="41"/>
        <v>0</v>
      </c>
      <c r="DF34" s="8">
        <f t="shared" si="42"/>
        <v>2146</v>
      </c>
      <c r="DG34" s="8">
        <f t="shared" si="43"/>
        <v>143258487</v>
      </c>
      <c r="DH34" s="8">
        <f t="shared" si="44"/>
        <v>127930436</v>
      </c>
      <c r="DI34" s="8">
        <f t="shared" si="45"/>
        <v>8476273</v>
      </c>
      <c r="DJ34" s="8">
        <f t="shared" si="46"/>
        <v>6686102</v>
      </c>
      <c r="DK34" s="8">
        <f t="shared" si="47"/>
        <v>165676</v>
      </c>
      <c r="DL34" s="8">
        <v>96</v>
      </c>
      <c r="DM34" s="8">
        <v>26</v>
      </c>
      <c r="DN34" s="8">
        <v>122</v>
      </c>
      <c r="DO34" s="8">
        <v>0</v>
      </c>
      <c r="DP34" s="8">
        <v>2</v>
      </c>
      <c r="DR34" s="21">
        <f>INDEX(現金給付!F:F,MATCH($A34,現金給付!$C:$C,0),1)</f>
        <v>8</v>
      </c>
      <c r="DS34" s="21">
        <f>INDEX(現金給付!G:G,MATCH($A34,現金給付!$C:$C,0),1)</f>
        <v>32937</v>
      </c>
      <c r="DT34" s="21">
        <f>INDEX(現金給付!J:J,MATCH($A34,現金給付!$C:$C,0),1)</f>
        <v>0</v>
      </c>
      <c r="DU34" s="21">
        <f>INDEX(現金給付!K:K,MATCH($A34,現金給付!$C:$C,0),1)</f>
        <v>0</v>
      </c>
      <c r="DV34" s="21">
        <f>INDEX(現金給付!N:N,MATCH($A34,現金給付!$C:$C,0),1)</f>
        <v>0</v>
      </c>
      <c r="DW34" s="21">
        <f>INDEX(現金給付!O:O,MATCH($A34,現金給付!$C:$C,0),1)</f>
        <v>0</v>
      </c>
      <c r="DX34" s="21">
        <f>INDEX(現金給付!V:V,MATCH($A34,現金給付!$C:$C,0),1)</f>
        <v>4</v>
      </c>
      <c r="DY34" s="21">
        <f>INDEX(現金給付!W:W,MATCH($A34,現金給付!$C:$C,0),1)</f>
        <v>74315</v>
      </c>
      <c r="DZ34" s="21">
        <f>INDEX(現金給付!Z:Z,MATCH($A34,現金給付!$C:$C,0),1)</f>
        <v>0</v>
      </c>
      <c r="EA34" s="21">
        <f>INDEX(現金給付!AA:AA,MATCH($A34,現金給付!$C:$C,0),1)</f>
        <v>0</v>
      </c>
      <c r="EB34" s="21">
        <f>INDEX(現金給付!AD:AD,MATCH($A34,現金給付!$C:$C,0),1)</f>
        <v>0</v>
      </c>
      <c r="EC34" s="21">
        <f>INDEX(現金給付!AE:AE,MATCH($A34,現金給付!$C:$C,0),1)</f>
        <v>0</v>
      </c>
      <c r="ED34" s="21">
        <f>INDEX(現金給付!AL:AL,MATCH($A34,現金給付!$C:$C,0),1)</f>
        <v>0</v>
      </c>
      <c r="EE34" s="21">
        <f>INDEX(現金給付!AM:AM,MATCH($A34,現金給付!$C:$C,0),1)</f>
        <v>0</v>
      </c>
      <c r="EF34" s="21">
        <f>INDEX(現金給付!AN:AN,MATCH($A34,現金給付!$C:$C,0),1)</f>
        <v>0</v>
      </c>
      <c r="EG34" s="21">
        <f>INDEX(現金給付!AO:AO,MATCH($A34,現金給付!$C:$C,0),1)</f>
        <v>0</v>
      </c>
      <c r="EH34" s="21">
        <f t="shared" si="48"/>
        <v>12</v>
      </c>
      <c r="EI34" s="21">
        <f t="shared" si="49"/>
        <v>107252</v>
      </c>
      <c r="EK34" s="8">
        <f t="shared" si="53"/>
        <v>2150</v>
      </c>
      <c r="EL34" s="8">
        <f t="shared" si="54"/>
        <v>143329142</v>
      </c>
      <c r="EN34" s="75">
        <f>ROUND(EL34/INDEX(被保険者数!O:O,MATCH(A34,被保険者数!A:A,0),1),0)</f>
        <v>1102532</v>
      </c>
      <c r="EO34" s="1">
        <f t="shared" si="55"/>
        <v>2</v>
      </c>
      <c r="EP34" s="75">
        <f t="shared" si="50"/>
        <v>91265490</v>
      </c>
      <c r="EQ34" s="75">
        <f t="shared" si="51"/>
        <v>40958110</v>
      </c>
      <c r="ER34" s="75">
        <f t="shared" si="52"/>
        <v>11105542</v>
      </c>
      <c r="ES34" s="75">
        <f>ROUND(EP34/INDEX(被保険者数!O:O,MATCH(A34,被保険者数!A:A,0),1),0)</f>
        <v>702042</v>
      </c>
      <c r="ET34" s="75">
        <f t="shared" si="56"/>
        <v>3</v>
      </c>
      <c r="EU34" s="75">
        <f>ROUND(EQ34/INDEX(被保険者数!O:O,MATCH(A34,被保険者数!A:A,0),1),0)</f>
        <v>315062</v>
      </c>
      <c r="EV34" s="1">
        <f t="shared" si="57"/>
        <v>1</v>
      </c>
    </row>
    <row r="35" spans="1:152" s="6" customFormat="1" ht="15.95" customHeight="1" x14ac:dyDescent="0.15">
      <c r="A35" s="2" t="s">
        <v>54</v>
      </c>
      <c r="B35" s="7">
        <v>98</v>
      </c>
      <c r="C35" s="8">
        <v>62497790</v>
      </c>
      <c r="D35" s="8">
        <v>56248019</v>
      </c>
      <c r="E35" s="8">
        <v>3841489</v>
      </c>
      <c r="F35" s="8">
        <v>2179492</v>
      </c>
      <c r="G35" s="8">
        <v>228790</v>
      </c>
      <c r="H35" s="8">
        <v>1213</v>
      </c>
      <c r="I35" s="8">
        <v>16987550</v>
      </c>
      <c r="J35" s="8">
        <v>15288795</v>
      </c>
      <c r="K35" s="8">
        <v>26155</v>
      </c>
      <c r="L35" s="8">
        <v>1654328</v>
      </c>
      <c r="M35" s="8">
        <v>18272</v>
      </c>
      <c r="N35" s="8">
        <f t="shared" si="0"/>
        <v>1311</v>
      </c>
      <c r="O35" s="8">
        <f t="shared" si="1"/>
        <v>79485340</v>
      </c>
      <c r="P35" s="8">
        <f t="shared" si="2"/>
        <v>71536814</v>
      </c>
      <c r="Q35" s="8">
        <f t="shared" si="3"/>
        <v>3867644</v>
      </c>
      <c r="R35" s="8">
        <f t="shared" si="4"/>
        <v>3833820</v>
      </c>
      <c r="S35" s="8">
        <f t="shared" si="5"/>
        <v>247062</v>
      </c>
      <c r="T35" s="7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90</v>
      </c>
      <c r="AA35" s="8">
        <v>1084600</v>
      </c>
      <c r="AB35" s="8">
        <v>976140</v>
      </c>
      <c r="AC35" s="8">
        <v>0</v>
      </c>
      <c r="AD35" s="8">
        <v>108460</v>
      </c>
      <c r="AE35" s="8">
        <v>0</v>
      </c>
      <c r="AF35" s="8">
        <f t="shared" si="6"/>
        <v>90</v>
      </c>
      <c r="AG35" s="8">
        <f t="shared" si="7"/>
        <v>1084600</v>
      </c>
      <c r="AH35" s="8">
        <f t="shared" si="8"/>
        <v>976140</v>
      </c>
      <c r="AI35" s="8">
        <f t="shared" si="9"/>
        <v>0</v>
      </c>
      <c r="AJ35" s="8">
        <f t="shared" si="10"/>
        <v>108460</v>
      </c>
      <c r="AK35" s="8">
        <f t="shared" si="11"/>
        <v>0</v>
      </c>
      <c r="AL35" s="7">
        <f t="shared" si="12"/>
        <v>1401</v>
      </c>
      <c r="AM35" s="8">
        <f t="shared" si="13"/>
        <v>80569940</v>
      </c>
      <c r="AN35" s="8">
        <f t="shared" si="14"/>
        <v>72512954</v>
      </c>
      <c r="AO35" s="8">
        <f t="shared" si="15"/>
        <v>3867644</v>
      </c>
      <c r="AP35" s="8">
        <f t="shared" si="16"/>
        <v>3942280</v>
      </c>
      <c r="AQ35" s="8">
        <f t="shared" si="17"/>
        <v>247062</v>
      </c>
      <c r="AR35" s="8">
        <v>450</v>
      </c>
      <c r="AS35" s="8">
        <v>5238390</v>
      </c>
      <c r="AT35" s="8">
        <v>4714551</v>
      </c>
      <c r="AU35" s="8">
        <v>0</v>
      </c>
      <c r="AV35" s="8">
        <v>523839</v>
      </c>
      <c r="AW35" s="8">
        <v>0</v>
      </c>
      <c r="AX35" s="8">
        <f t="shared" si="18"/>
        <v>1851</v>
      </c>
      <c r="AY35" s="8">
        <f t="shared" si="19"/>
        <v>85808330</v>
      </c>
      <c r="AZ35" s="8">
        <f t="shared" si="20"/>
        <v>77227505</v>
      </c>
      <c r="BA35" s="8">
        <f t="shared" si="21"/>
        <v>3867644</v>
      </c>
      <c r="BB35" s="8">
        <f t="shared" si="22"/>
        <v>4466119</v>
      </c>
      <c r="BC35" s="8">
        <f t="shared" si="23"/>
        <v>247062</v>
      </c>
      <c r="BD35" s="7">
        <v>93</v>
      </c>
      <c r="BE35" s="8">
        <v>3591671</v>
      </c>
      <c r="BF35" s="8">
        <v>2589181</v>
      </c>
      <c r="BG35" s="8">
        <v>0</v>
      </c>
      <c r="BH35" s="8">
        <v>997170</v>
      </c>
      <c r="BI35" s="8">
        <v>5320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f t="shared" si="24"/>
        <v>93</v>
      </c>
      <c r="BQ35" s="8">
        <f t="shared" si="25"/>
        <v>3591671</v>
      </c>
      <c r="BR35" s="8">
        <f t="shared" si="26"/>
        <v>2589181</v>
      </c>
      <c r="BS35" s="8">
        <f t="shared" si="27"/>
        <v>0</v>
      </c>
      <c r="BT35" s="8">
        <f t="shared" si="28"/>
        <v>997170</v>
      </c>
      <c r="BU35" s="8">
        <f t="shared" si="29"/>
        <v>5320</v>
      </c>
      <c r="BV35" s="7">
        <v>9</v>
      </c>
      <c r="BW35" s="8">
        <v>2356810</v>
      </c>
      <c r="BX35" s="8">
        <v>2121129</v>
      </c>
      <c r="BY35" s="8">
        <v>163762</v>
      </c>
      <c r="BZ35" s="8">
        <v>71919</v>
      </c>
      <c r="CA35" s="8">
        <v>0</v>
      </c>
      <c r="CB35" s="8">
        <f t="shared" si="30"/>
        <v>1860</v>
      </c>
      <c r="CC35" s="8">
        <f t="shared" si="31"/>
        <v>91756811</v>
      </c>
      <c r="CD35" s="8">
        <f t="shared" si="32"/>
        <v>81937815</v>
      </c>
      <c r="CE35" s="8">
        <f t="shared" si="33"/>
        <v>4031406</v>
      </c>
      <c r="CF35" s="8">
        <f t="shared" si="34"/>
        <v>5535208</v>
      </c>
      <c r="CG35" s="8">
        <f t="shared" si="35"/>
        <v>252382</v>
      </c>
      <c r="CH35" s="17">
        <v>3</v>
      </c>
      <c r="CI35" s="8">
        <v>14445</v>
      </c>
      <c r="CJ35" s="8">
        <v>13000</v>
      </c>
      <c r="CK35" s="8">
        <v>0</v>
      </c>
      <c r="CL35" s="8">
        <v>1445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7">
        <f t="shared" si="36"/>
        <v>3</v>
      </c>
      <c r="DA35" s="8">
        <f t="shared" si="37"/>
        <v>14445</v>
      </c>
      <c r="DB35" s="8">
        <f t="shared" si="38"/>
        <v>13000</v>
      </c>
      <c r="DC35" s="8">
        <f t="shared" si="39"/>
        <v>0</v>
      </c>
      <c r="DD35" s="8">
        <f t="shared" si="40"/>
        <v>1445</v>
      </c>
      <c r="DE35" s="8">
        <f t="shared" si="41"/>
        <v>0</v>
      </c>
      <c r="DF35" s="8">
        <f t="shared" si="42"/>
        <v>1863</v>
      </c>
      <c r="DG35" s="8">
        <f t="shared" si="43"/>
        <v>91771256</v>
      </c>
      <c r="DH35" s="8">
        <f t="shared" si="44"/>
        <v>81950815</v>
      </c>
      <c r="DI35" s="8">
        <f t="shared" si="45"/>
        <v>4031406</v>
      </c>
      <c r="DJ35" s="8">
        <f t="shared" si="46"/>
        <v>5536653</v>
      </c>
      <c r="DK35" s="8">
        <f t="shared" si="47"/>
        <v>252382</v>
      </c>
      <c r="DL35" s="8">
        <v>72</v>
      </c>
      <c r="DM35" s="8">
        <v>16</v>
      </c>
      <c r="DN35" s="8">
        <v>88</v>
      </c>
      <c r="DO35" s="8">
        <v>0</v>
      </c>
      <c r="DP35" s="8">
        <v>0</v>
      </c>
      <c r="DR35" s="21">
        <f>INDEX(現金給付!F:F,MATCH($A35,現金給付!$C:$C,0),1)</f>
        <v>3</v>
      </c>
      <c r="DS35" s="21">
        <f>INDEX(現金給付!G:G,MATCH($A35,現金給付!$C:$C,0),1)</f>
        <v>13000</v>
      </c>
      <c r="DT35" s="21">
        <f>INDEX(現金給付!J:J,MATCH($A35,現金給付!$C:$C,0),1)</f>
        <v>0</v>
      </c>
      <c r="DU35" s="21">
        <f>INDEX(現金給付!K:K,MATCH($A35,現金給付!$C:$C,0),1)</f>
        <v>0</v>
      </c>
      <c r="DV35" s="21">
        <f>INDEX(現金給付!N:N,MATCH($A35,現金給付!$C:$C,0),1)</f>
        <v>0</v>
      </c>
      <c r="DW35" s="21">
        <f>INDEX(現金給付!O:O,MATCH($A35,現金給付!$C:$C,0),1)</f>
        <v>0</v>
      </c>
      <c r="DX35" s="21">
        <f>INDEX(現金給付!V:V,MATCH($A35,現金給付!$C:$C,0),1)</f>
        <v>3</v>
      </c>
      <c r="DY35" s="21">
        <f>INDEX(現金給付!W:W,MATCH($A35,現金給付!$C:$C,0),1)</f>
        <v>88005</v>
      </c>
      <c r="DZ35" s="21">
        <f>INDEX(現金給付!Z:Z,MATCH($A35,現金給付!$C:$C,0),1)</f>
        <v>0</v>
      </c>
      <c r="EA35" s="21">
        <f>INDEX(現金給付!AA:AA,MATCH($A35,現金給付!$C:$C,0),1)</f>
        <v>0</v>
      </c>
      <c r="EB35" s="21">
        <f>INDEX(現金給付!AD:AD,MATCH($A35,現金給付!$C:$C,0),1)</f>
        <v>0</v>
      </c>
      <c r="EC35" s="21">
        <f>INDEX(現金給付!AE:AE,MATCH($A35,現金給付!$C:$C,0),1)</f>
        <v>0</v>
      </c>
      <c r="ED35" s="21">
        <f>INDEX(現金給付!AL:AL,MATCH($A35,現金給付!$C:$C,0),1)</f>
        <v>0</v>
      </c>
      <c r="EE35" s="21">
        <f>INDEX(現金給付!AM:AM,MATCH($A35,現金給付!$C:$C,0),1)</f>
        <v>0</v>
      </c>
      <c r="EF35" s="21">
        <f>INDEX(現金給付!AN:AN,MATCH($A35,現金給付!$C:$C,0),1)</f>
        <v>0</v>
      </c>
      <c r="EG35" s="21">
        <f>INDEX(現金給付!AO:AO,MATCH($A35,現金給付!$C:$C,0),1)</f>
        <v>0</v>
      </c>
      <c r="EH35" s="21">
        <f t="shared" si="48"/>
        <v>6</v>
      </c>
      <c r="EI35" s="21">
        <f t="shared" si="49"/>
        <v>101005</v>
      </c>
      <c r="EK35" s="8">
        <f t="shared" si="53"/>
        <v>1866</v>
      </c>
      <c r="EL35" s="8">
        <f t="shared" si="54"/>
        <v>91857816</v>
      </c>
      <c r="EN35" s="75">
        <f>ROUND(EL35/INDEX(被保険者数!O:O,MATCH(A35,被保険者数!A:A,0),1),0)</f>
        <v>1093545</v>
      </c>
      <c r="EO35" s="1">
        <f t="shared" si="55"/>
        <v>3</v>
      </c>
      <c r="EP35" s="75">
        <f t="shared" si="50"/>
        <v>62497790</v>
      </c>
      <c r="EQ35" s="75">
        <f t="shared" si="51"/>
        <v>18072150</v>
      </c>
      <c r="ER35" s="75">
        <f t="shared" si="52"/>
        <v>11287876</v>
      </c>
      <c r="ES35" s="75">
        <f>ROUND(EP35/INDEX(被保険者数!O:O,MATCH(A35,被保険者数!A:A,0),1),0)</f>
        <v>744021</v>
      </c>
      <c r="ET35" s="75">
        <f t="shared" si="56"/>
        <v>1</v>
      </c>
      <c r="EU35" s="75">
        <f>ROUND(EQ35/INDEX(被保険者数!O:O,MATCH(A35,被保険者数!A:A,0),1),0)</f>
        <v>215145</v>
      </c>
      <c r="EV35" s="1">
        <f t="shared" si="57"/>
        <v>26</v>
      </c>
    </row>
    <row r="36" spans="1:152" s="6" customFormat="1" ht="15.95" customHeight="1" x14ac:dyDescent="0.15">
      <c r="A36" s="2" t="s">
        <v>55</v>
      </c>
      <c r="B36" s="7">
        <v>94</v>
      </c>
      <c r="C36" s="8">
        <v>64047450</v>
      </c>
      <c r="D36" s="8">
        <v>57642718</v>
      </c>
      <c r="E36" s="8">
        <v>4084097</v>
      </c>
      <c r="F36" s="8">
        <v>2174885</v>
      </c>
      <c r="G36" s="8">
        <v>145750</v>
      </c>
      <c r="H36" s="8">
        <v>1349</v>
      </c>
      <c r="I36" s="8">
        <v>23968090</v>
      </c>
      <c r="J36" s="8">
        <v>21571281</v>
      </c>
      <c r="K36" s="8">
        <v>742417</v>
      </c>
      <c r="L36" s="8">
        <v>1613533</v>
      </c>
      <c r="M36" s="8">
        <v>40859</v>
      </c>
      <c r="N36" s="8">
        <f t="shared" si="0"/>
        <v>1443</v>
      </c>
      <c r="O36" s="8">
        <f t="shared" si="1"/>
        <v>88015540</v>
      </c>
      <c r="P36" s="8">
        <f t="shared" si="2"/>
        <v>79213999</v>
      </c>
      <c r="Q36" s="8">
        <f t="shared" si="3"/>
        <v>4826514</v>
      </c>
      <c r="R36" s="8">
        <f t="shared" si="4"/>
        <v>3788418</v>
      </c>
      <c r="S36" s="8">
        <f t="shared" si="5"/>
        <v>186609</v>
      </c>
      <c r="T36" s="7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132</v>
      </c>
      <c r="AA36" s="8">
        <v>2353350</v>
      </c>
      <c r="AB36" s="8">
        <v>2118015</v>
      </c>
      <c r="AC36" s="8">
        <v>3270</v>
      </c>
      <c r="AD36" s="8">
        <v>232065</v>
      </c>
      <c r="AE36" s="8">
        <v>0</v>
      </c>
      <c r="AF36" s="8">
        <f t="shared" si="6"/>
        <v>132</v>
      </c>
      <c r="AG36" s="8">
        <f t="shared" si="7"/>
        <v>2353350</v>
      </c>
      <c r="AH36" s="8">
        <f t="shared" si="8"/>
        <v>2118015</v>
      </c>
      <c r="AI36" s="8">
        <f t="shared" si="9"/>
        <v>3270</v>
      </c>
      <c r="AJ36" s="8">
        <f t="shared" si="10"/>
        <v>232065</v>
      </c>
      <c r="AK36" s="8">
        <f t="shared" si="11"/>
        <v>0</v>
      </c>
      <c r="AL36" s="7">
        <f t="shared" si="12"/>
        <v>1575</v>
      </c>
      <c r="AM36" s="8">
        <f t="shared" si="13"/>
        <v>90368890</v>
      </c>
      <c r="AN36" s="8">
        <f t="shared" si="14"/>
        <v>81332014</v>
      </c>
      <c r="AO36" s="8">
        <f t="shared" si="15"/>
        <v>4829784</v>
      </c>
      <c r="AP36" s="8">
        <f t="shared" si="16"/>
        <v>4020483</v>
      </c>
      <c r="AQ36" s="8">
        <f t="shared" si="17"/>
        <v>186609</v>
      </c>
      <c r="AR36" s="8">
        <v>1182</v>
      </c>
      <c r="AS36" s="8">
        <v>13546700</v>
      </c>
      <c r="AT36" s="8">
        <v>12192030</v>
      </c>
      <c r="AU36" s="8">
        <v>0</v>
      </c>
      <c r="AV36" s="8">
        <v>1319580</v>
      </c>
      <c r="AW36" s="8">
        <v>35090</v>
      </c>
      <c r="AX36" s="8">
        <f t="shared" si="18"/>
        <v>2757</v>
      </c>
      <c r="AY36" s="8">
        <f t="shared" si="19"/>
        <v>103915590</v>
      </c>
      <c r="AZ36" s="8">
        <f t="shared" si="20"/>
        <v>93524044</v>
      </c>
      <c r="BA36" s="8">
        <f t="shared" si="21"/>
        <v>4829784</v>
      </c>
      <c r="BB36" s="8">
        <f t="shared" si="22"/>
        <v>5340063</v>
      </c>
      <c r="BC36" s="8">
        <f t="shared" si="23"/>
        <v>221699</v>
      </c>
      <c r="BD36" s="7">
        <v>92</v>
      </c>
      <c r="BE36" s="8">
        <v>2855343</v>
      </c>
      <c r="BF36" s="8">
        <v>1675653</v>
      </c>
      <c r="BG36" s="8">
        <v>0</v>
      </c>
      <c r="BH36" s="8">
        <v>1179690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f t="shared" si="24"/>
        <v>92</v>
      </c>
      <c r="BQ36" s="8">
        <f t="shared" si="25"/>
        <v>2855343</v>
      </c>
      <c r="BR36" s="8">
        <f t="shared" si="26"/>
        <v>1675653</v>
      </c>
      <c r="BS36" s="8">
        <f t="shared" si="27"/>
        <v>0</v>
      </c>
      <c r="BT36" s="8">
        <f t="shared" si="28"/>
        <v>1179690</v>
      </c>
      <c r="BU36" s="8">
        <f t="shared" si="29"/>
        <v>0</v>
      </c>
      <c r="BV36" s="7">
        <v>11</v>
      </c>
      <c r="BW36" s="8">
        <v>2088880</v>
      </c>
      <c r="BX36" s="8">
        <v>1879992</v>
      </c>
      <c r="BY36" s="8">
        <v>125392</v>
      </c>
      <c r="BZ36" s="8">
        <v>83496</v>
      </c>
      <c r="CA36" s="8">
        <v>0</v>
      </c>
      <c r="CB36" s="8">
        <f t="shared" si="30"/>
        <v>2768</v>
      </c>
      <c r="CC36" s="8">
        <f t="shared" si="31"/>
        <v>108859813</v>
      </c>
      <c r="CD36" s="8">
        <f t="shared" si="32"/>
        <v>97079689</v>
      </c>
      <c r="CE36" s="8">
        <f t="shared" si="33"/>
        <v>4955176</v>
      </c>
      <c r="CF36" s="8">
        <f t="shared" si="34"/>
        <v>6603249</v>
      </c>
      <c r="CG36" s="8">
        <f t="shared" si="35"/>
        <v>221699</v>
      </c>
      <c r="CH36" s="17">
        <v>6</v>
      </c>
      <c r="CI36" s="8">
        <v>30225</v>
      </c>
      <c r="CJ36" s="8">
        <v>27202</v>
      </c>
      <c r="CK36" s="8">
        <v>0</v>
      </c>
      <c r="CL36" s="8">
        <v>3023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7">
        <f t="shared" si="36"/>
        <v>6</v>
      </c>
      <c r="DA36" s="8">
        <f t="shared" si="37"/>
        <v>30225</v>
      </c>
      <c r="DB36" s="8">
        <f t="shared" si="38"/>
        <v>27202</v>
      </c>
      <c r="DC36" s="8">
        <f t="shared" si="39"/>
        <v>0</v>
      </c>
      <c r="DD36" s="8">
        <f t="shared" si="40"/>
        <v>3023</v>
      </c>
      <c r="DE36" s="8">
        <f t="shared" si="41"/>
        <v>0</v>
      </c>
      <c r="DF36" s="8">
        <f t="shared" si="42"/>
        <v>2774</v>
      </c>
      <c r="DG36" s="8">
        <f t="shared" si="43"/>
        <v>108890038</v>
      </c>
      <c r="DH36" s="8">
        <f t="shared" si="44"/>
        <v>97106891</v>
      </c>
      <c r="DI36" s="8">
        <f t="shared" si="45"/>
        <v>4955176</v>
      </c>
      <c r="DJ36" s="8">
        <f t="shared" si="46"/>
        <v>6606272</v>
      </c>
      <c r="DK36" s="8">
        <f t="shared" si="47"/>
        <v>221699</v>
      </c>
      <c r="DL36" s="8">
        <v>68</v>
      </c>
      <c r="DM36" s="8">
        <v>31</v>
      </c>
      <c r="DN36" s="8">
        <v>99</v>
      </c>
      <c r="DO36" s="8">
        <v>0</v>
      </c>
      <c r="DP36" s="8">
        <v>0</v>
      </c>
      <c r="DR36" s="21">
        <f>INDEX(現金給付!F:F,MATCH($A36,現金給付!$C:$C,0),1)</f>
        <v>6</v>
      </c>
      <c r="DS36" s="21">
        <f>INDEX(現金給付!G:G,MATCH($A36,現金給付!$C:$C,0),1)</f>
        <v>27202</v>
      </c>
      <c r="DT36" s="21">
        <f>INDEX(現金給付!J:J,MATCH($A36,現金給付!$C:$C,0),1)</f>
        <v>0</v>
      </c>
      <c r="DU36" s="21">
        <f>INDEX(現金給付!K:K,MATCH($A36,現金給付!$C:$C,0),1)</f>
        <v>0</v>
      </c>
      <c r="DV36" s="21">
        <f>INDEX(現金給付!N:N,MATCH($A36,現金給付!$C:$C,0),1)</f>
        <v>9</v>
      </c>
      <c r="DW36" s="21">
        <f>INDEX(現金給付!O:O,MATCH($A36,現金給付!$C:$C,0),1)</f>
        <v>144675</v>
      </c>
      <c r="DX36" s="21">
        <f>INDEX(現金給付!V:V,MATCH($A36,現金給付!$C:$C,0),1)</f>
        <v>4</v>
      </c>
      <c r="DY36" s="21">
        <f>INDEX(現金給付!W:W,MATCH($A36,現金給付!$C:$C,0),1)</f>
        <v>98594</v>
      </c>
      <c r="DZ36" s="21">
        <f>INDEX(現金給付!Z:Z,MATCH($A36,現金給付!$C:$C,0),1)</f>
        <v>0</v>
      </c>
      <c r="EA36" s="21">
        <f>INDEX(現金給付!AA:AA,MATCH($A36,現金給付!$C:$C,0),1)</f>
        <v>0</v>
      </c>
      <c r="EB36" s="21">
        <f>INDEX(現金給付!AD:AD,MATCH($A36,現金給付!$C:$C,0),1)</f>
        <v>0</v>
      </c>
      <c r="EC36" s="21">
        <f>INDEX(現金給付!AE:AE,MATCH($A36,現金給付!$C:$C,0),1)</f>
        <v>0</v>
      </c>
      <c r="ED36" s="21">
        <f>INDEX(現金給付!AL:AL,MATCH($A36,現金給付!$C:$C,0),1)</f>
        <v>0</v>
      </c>
      <c r="EE36" s="21">
        <f>INDEX(現金給付!AM:AM,MATCH($A36,現金給付!$C:$C,0),1)</f>
        <v>0</v>
      </c>
      <c r="EF36" s="21">
        <f>INDEX(現金給付!AN:AN,MATCH($A36,現金給付!$C:$C,0),1)</f>
        <v>0</v>
      </c>
      <c r="EG36" s="21">
        <f>INDEX(現金給付!AO:AO,MATCH($A36,現金給付!$C:$C,0),1)</f>
        <v>0</v>
      </c>
      <c r="EH36" s="21">
        <f t="shared" si="48"/>
        <v>19</v>
      </c>
      <c r="EI36" s="21">
        <f t="shared" si="49"/>
        <v>270471</v>
      </c>
      <c r="EK36" s="8">
        <f t="shared" si="53"/>
        <v>2787</v>
      </c>
      <c r="EL36" s="8">
        <f t="shared" si="54"/>
        <v>109130284</v>
      </c>
      <c r="EN36" s="75">
        <f>ROUND(EL36/INDEX(被保険者数!O:O,MATCH(A36,被保険者数!A:A,0),1),0)</f>
        <v>727535</v>
      </c>
      <c r="EO36" s="1">
        <f t="shared" si="55"/>
        <v>39</v>
      </c>
      <c r="EP36" s="75">
        <f t="shared" si="50"/>
        <v>64047450</v>
      </c>
      <c r="EQ36" s="75">
        <f t="shared" si="51"/>
        <v>26321440</v>
      </c>
      <c r="ER36" s="75">
        <f t="shared" si="52"/>
        <v>18761394</v>
      </c>
      <c r="ES36" s="75">
        <f>ROUND(EP36/INDEX(被保険者数!O:O,MATCH(A36,被保険者数!A:A,0),1),0)</f>
        <v>426983</v>
      </c>
      <c r="ET36" s="75">
        <f t="shared" si="56"/>
        <v>37</v>
      </c>
      <c r="EU36" s="75">
        <f>ROUND(EQ36/INDEX(被保険者数!O:O,MATCH(A36,被保険者数!A:A,0),1),0)</f>
        <v>175476</v>
      </c>
      <c r="EV36" s="1">
        <f t="shared" si="57"/>
        <v>39</v>
      </c>
    </row>
    <row r="37" spans="1:152" s="6" customFormat="1" ht="15.95" customHeight="1" x14ac:dyDescent="0.15">
      <c r="A37" s="2" t="s">
        <v>56</v>
      </c>
      <c r="B37" s="7">
        <v>22</v>
      </c>
      <c r="C37" s="8">
        <v>10823740</v>
      </c>
      <c r="D37" s="8">
        <v>9741371</v>
      </c>
      <c r="E37" s="8">
        <v>547179</v>
      </c>
      <c r="F37" s="8">
        <v>454160</v>
      </c>
      <c r="G37" s="8">
        <v>81030</v>
      </c>
      <c r="H37" s="8">
        <v>493</v>
      </c>
      <c r="I37" s="8">
        <v>7422950</v>
      </c>
      <c r="J37" s="8">
        <v>6680655</v>
      </c>
      <c r="K37" s="8">
        <v>24992</v>
      </c>
      <c r="L37" s="8">
        <v>710766</v>
      </c>
      <c r="M37" s="8">
        <v>6537</v>
      </c>
      <c r="N37" s="8">
        <f t="shared" si="0"/>
        <v>515</v>
      </c>
      <c r="O37" s="8">
        <f t="shared" si="1"/>
        <v>18246690</v>
      </c>
      <c r="P37" s="8">
        <f t="shared" si="2"/>
        <v>16422026</v>
      </c>
      <c r="Q37" s="8">
        <f t="shared" si="3"/>
        <v>572171</v>
      </c>
      <c r="R37" s="8">
        <f t="shared" si="4"/>
        <v>1164926</v>
      </c>
      <c r="S37" s="8">
        <f t="shared" si="5"/>
        <v>87567</v>
      </c>
      <c r="T37" s="7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43</v>
      </c>
      <c r="AA37" s="8">
        <v>607990</v>
      </c>
      <c r="AB37" s="8">
        <v>547191</v>
      </c>
      <c r="AC37" s="8">
        <v>0</v>
      </c>
      <c r="AD37" s="8">
        <v>60799</v>
      </c>
      <c r="AE37" s="8">
        <v>0</v>
      </c>
      <c r="AF37" s="8">
        <f t="shared" si="6"/>
        <v>43</v>
      </c>
      <c r="AG37" s="8">
        <f t="shared" si="7"/>
        <v>607990</v>
      </c>
      <c r="AH37" s="8">
        <f t="shared" si="8"/>
        <v>547191</v>
      </c>
      <c r="AI37" s="8">
        <f t="shared" si="9"/>
        <v>0</v>
      </c>
      <c r="AJ37" s="8">
        <f t="shared" si="10"/>
        <v>60799</v>
      </c>
      <c r="AK37" s="8">
        <f t="shared" si="11"/>
        <v>0</v>
      </c>
      <c r="AL37" s="7">
        <f t="shared" si="12"/>
        <v>558</v>
      </c>
      <c r="AM37" s="8">
        <f t="shared" si="13"/>
        <v>18854680</v>
      </c>
      <c r="AN37" s="8">
        <f t="shared" si="14"/>
        <v>16969217</v>
      </c>
      <c r="AO37" s="8">
        <f t="shared" si="15"/>
        <v>572171</v>
      </c>
      <c r="AP37" s="8">
        <f t="shared" si="16"/>
        <v>1225725</v>
      </c>
      <c r="AQ37" s="8">
        <f t="shared" si="17"/>
        <v>87567</v>
      </c>
      <c r="AR37" s="8">
        <v>113</v>
      </c>
      <c r="AS37" s="8">
        <v>2262300</v>
      </c>
      <c r="AT37" s="8">
        <v>2036070</v>
      </c>
      <c r="AU37" s="8">
        <v>14004</v>
      </c>
      <c r="AV37" s="8">
        <v>208115</v>
      </c>
      <c r="AW37" s="8">
        <v>4111</v>
      </c>
      <c r="AX37" s="8">
        <f t="shared" si="18"/>
        <v>671</v>
      </c>
      <c r="AY37" s="8">
        <f t="shared" si="19"/>
        <v>21116980</v>
      </c>
      <c r="AZ37" s="8">
        <f t="shared" si="20"/>
        <v>19005287</v>
      </c>
      <c r="BA37" s="8">
        <f t="shared" si="21"/>
        <v>586175</v>
      </c>
      <c r="BB37" s="8">
        <f t="shared" si="22"/>
        <v>1433840</v>
      </c>
      <c r="BC37" s="8">
        <f t="shared" si="23"/>
        <v>91678</v>
      </c>
      <c r="BD37" s="7">
        <v>19</v>
      </c>
      <c r="BE37" s="8">
        <v>489862</v>
      </c>
      <c r="BF37" s="8">
        <v>314272</v>
      </c>
      <c r="BG37" s="8">
        <v>0</v>
      </c>
      <c r="BH37" s="8">
        <v>175590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f t="shared" si="24"/>
        <v>19</v>
      </c>
      <c r="BQ37" s="8">
        <f t="shared" si="25"/>
        <v>489862</v>
      </c>
      <c r="BR37" s="8">
        <f t="shared" si="26"/>
        <v>314272</v>
      </c>
      <c r="BS37" s="8">
        <f t="shared" si="27"/>
        <v>0</v>
      </c>
      <c r="BT37" s="8">
        <f t="shared" si="28"/>
        <v>175590</v>
      </c>
      <c r="BU37" s="8">
        <f t="shared" si="29"/>
        <v>0</v>
      </c>
      <c r="BV37" s="7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f t="shared" si="30"/>
        <v>671</v>
      </c>
      <c r="CC37" s="8">
        <f t="shared" si="31"/>
        <v>21606842</v>
      </c>
      <c r="CD37" s="8">
        <f t="shared" si="32"/>
        <v>19319559</v>
      </c>
      <c r="CE37" s="8">
        <f t="shared" si="33"/>
        <v>586175</v>
      </c>
      <c r="CF37" s="8">
        <f t="shared" si="34"/>
        <v>1609430</v>
      </c>
      <c r="CG37" s="8">
        <f t="shared" si="35"/>
        <v>91678</v>
      </c>
      <c r="CH37" s="17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7">
        <f t="shared" si="36"/>
        <v>0</v>
      </c>
      <c r="DA37" s="8">
        <f t="shared" si="37"/>
        <v>0</v>
      </c>
      <c r="DB37" s="8">
        <f t="shared" si="38"/>
        <v>0</v>
      </c>
      <c r="DC37" s="8">
        <f t="shared" si="39"/>
        <v>0</v>
      </c>
      <c r="DD37" s="8">
        <f t="shared" si="40"/>
        <v>0</v>
      </c>
      <c r="DE37" s="8">
        <f t="shared" si="41"/>
        <v>0</v>
      </c>
      <c r="DF37" s="8">
        <f t="shared" si="42"/>
        <v>671</v>
      </c>
      <c r="DG37" s="8">
        <f t="shared" si="43"/>
        <v>21606842</v>
      </c>
      <c r="DH37" s="8">
        <f t="shared" si="44"/>
        <v>19319559</v>
      </c>
      <c r="DI37" s="8">
        <f t="shared" si="45"/>
        <v>586175</v>
      </c>
      <c r="DJ37" s="8">
        <f t="shared" si="46"/>
        <v>1609430</v>
      </c>
      <c r="DK37" s="8">
        <f t="shared" si="47"/>
        <v>91678</v>
      </c>
      <c r="DL37" s="8">
        <v>11</v>
      </c>
      <c r="DM37" s="8">
        <v>11</v>
      </c>
      <c r="DN37" s="8">
        <v>22</v>
      </c>
      <c r="DO37" s="8">
        <v>0</v>
      </c>
      <c r="DP37" s="8">
        <v>0</v>
      </c>
      <c r="DR37" s="21">
        <f>INDEX(現金給付!F:F,MATCH($A37,現金給付!$C:$C,0),1)</f>
        <v>0</v>
      </c>
      <c r="DS37" s="21">
        <f>INDEX(現金給付!G:G,MATCH($A37,現金給付!$C:$C,0),1)</f>
        <v>0</v>
      </c>
      <c r="DT37" s="21">
        <f>INDEX(現金給付!J:J,MATCH($A37,現金給付!$C:$C,0),1)</f>
        <v>0</v>
      </c>
      <c r="DU37" s="21">
        <f>INDEX(現金給付!K:K,MATCH($A37,現金給付!$C:$C,0),1)</f>
        <v>0</v>
      </c>
      <c r="DV37" s="21">
        <f>INDEX(現金給付!N:N,MATCH($A37,現金給付!$C:$C,0),1)</f>
        <v>0</v>
      </c>
      <c r="DW37" s="21">
        <f>INDEX(現金給付!O:O,MATCH($A37,現金給付!$C:$C,0),1)</f>
        <v>0</v>
      </c>
      <c r="DX37" s="21">
        <f>INDEX(現金給付!V:V,MATCH($A37,現金給付!$C:$C,0),1)</f>
        <v>0</v>
      </c>
      <c r="DY37" s="21">
        <f>INDEX(現金給付!W:W,MATCH($A37,現金給付!$C:$C,0),1)</f>
        <v>0</v>
      </c>
      <c r="DZ37" s="21">
        <f>INDEX(現金給付!Z:Z,MATCH($A37,現金給付!$C:$C,0),1)</f>
        <v>0</v>
      </c>
      <c r="EA37" s="21">
        <f>INDEX(現金給付!AA:AA,MATCH($A37,現金給付!$C:$C,0),1)</f>
        <v>0</v>
      </c>
      <c r="EB37" s="21">
        <f>INDEX(現金給付!AD:AD,MATCH($A37,現金給付!$C:$C,0),1)</f>
        <v>0</v>
      </c>
      <c r="EC37" s="21">
        <f>INDEX(現金給付!AE:AE,MATCH($A37,現金給付!$C:$C,0),1)</f>
        <v>0</v>
      </c>
      <c r="ED37" s="21">
        <f>INDEX(現金給付!AL:AL,MATCH($A37,現金給付!$C:$C,0),1)</f>
        <v>0</v>
      </c>
      <c r="EE37" s="21">
        <f>INDEX(現金給付!AM:AM,MATCH($A37,現金給付!$C:$C,0),1)</f>
        <v>0</v>
      </c>
      <c r="EF37" s="21">
        <f>INDEX(現金給付!AN:AN,MATCH($A37,現金給付!$C:$C,0),1)</f>
        <v>0</v>
      </c>
      <c r="EG37" s="21">
        <f>INDEX(現金給付!AO:AO,MATCH($A37,現金給付!$C:$C,0),1)</f>
        <v>0</v>
      </c>
      <c r="EH37" s="21">
        <f t="shared" si="48"/>
        <v>0</v>
      </c>
      <c r="EI37" s="21">
        <f t="shared" si="49"/>
        <v>0</v>
      </c>
      <c r="EK37" s="8">
        <f t="shared" si="53"/>
        <v>671</v>
      </c>
      <c r="EL37" s="8">
        <f t="shared" si="54"/>
        <v>21606842</v>
      </c>
      <c r="EN37" s="75">
        <f>ROUND(EL37/INDEX(被保険者数!O:O,MATCH(A37,被保険者数!A:A,0),1),0)</f>
        <v>385836</v>
      </c>
      <c r="EO37" s="1">
        <f t="shared" si="55"/>
        <v>42</v>
      </c>
      <c r="EP37" s="75">
        <f t="shared" si="50"/>
        <v>10823740</v>
      </c>
      <c r="EQ37" s="75">
        <f t="shared" si="51"/>
        <v>8030940</v>
      </c>
      <c r="ER37" s="75">
        <f t="shared" si="52"/>
        <v>2752162</v>
      </c>
      <c r="ES37" s="75">
        <f>ROUND(EP37/INDEX(被保険者数!O:O,MATCH(A37,被保険者数!A:A,0),1),0)</f>
        <v>193281</v>
      </c>
      <c r="ET37" s="75">
        <f t="shared" si="56"/>
        <v>42</v>
      </c>
      <c r="EU37" s="75">
        <f>ROUND(EQ37/INDEX(被保険者数!O:O,MATCH(A37,被保険者数!A:A,0),1),0)</f>
        <v>143410</v>
      </c>
      <c r="EV37" s="1">
        <f t="shared" si="57"/>
        <v>42</v>
      </c>
    </row>
    <row r="38" spans="1:152" s="6" customFormat="1" ht="15.95" customHeight="1" x14ac:dyDescent="0.15">
      <c r="A38" s="2" t="s">
        <v>63</v>
      </c>
      <c r="B38" s="7">
        <v>131</v>
      </c>
      <c r="C38" s="8">
        <v>84666680</v>
      </c>
      <c r="D38" s="8">
        <v>76200020</v>
      </c>
      <c r="E38" s="8">
        <v>5110695</v>
      </c>
      <c r="F38" s="8">
        <v>3273705</v>
      </c>
      <c r="G38" s="8">
        <v>82260</v>
      </c>
      <c r="H38" s="8">
        <v>1760</v>
      </c>
      <c r="I38" s="8">
        <v>32702780</v>
      </c>
      <c r="J38" s="8">
        <v>29432502</v>
      </c>
      <c r="K38" s="8">
        <v>241776</v>
      </c>
      <c r="L38" s="8">
        <v>2987534</v>
      </c>
      <c r="M38" s="8">
        <v>40968</v>
      </c>
      <c r="N38" s="8">
        <f t="shared" si="0"/>
        <v>1891</v>
      </c>
      <c r="O38" s="8">
        <f t="shared" si="1"/>
        <v>117369460</v>
      </c>
      <c r="P38" s="8">
        <f t="shared" si="2"/>
        <v>105632522</v>
      </c>
      <c r="Q38" s="8">
        <f t="shared" si="3"/>
        <v>5352471</v>
      </c>
      <c r="R38" s="8">
        <f t="shared" si="4"/>
        <v>6261239</v>
      </c>
      <c r="S38" s="8">
        <f t="shared" si="5"/>
        <v>123228</v>
      </c>
      <c r="T38" s="7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146</v>
      </c>
      <c r="AA38" s="8">
        <v>1738010</v>
      </c>
      <c r="AB38" s="8">
        <v>1564209</v>
      </c>
      <c r="AC38" s="8">
        <v>0</v>
      </c>
      <c r="AD38" s="8">
        <v>173801</v>
      </c>
      <c r="AE38" s="8">
        <v>0</v>
      </c>
      <c r="AF38" s="8">
        <f t="shared" si="6"/>
        <v>146</v>
      </c>
      <c r="AG38" s="8">
        <f t="shared" si="7"/>
        <v>1738010</v>
      </c>
      <c r="AH38" s="8">
        <f t="shared" si="8"/>
        <v>1564209</v>
      </c>
      <c r="AI38" s="8">
        <f t="shared" si="9"/>
        <v>0</v>
      </c>
      <c r="AJ38" s="8">
        <f t="shared" si="10"/>
        <v>173801</v>
      </c>
      <c r="AK38" s="8">
        <f t="shared" si="11"/>
        <v>0</v>
      </c>
      <c r="AL38" s="7">
        <f t="shared" si="12"/>
        <v>2037</v>
      </c>
      <c r="AM38" s="8">
        <f t="shared" si="13"/>
        <v>119107470</v>
      </c>
      <c r="AN38" s="8">
        <f t="shared" si="14"/>
        <v>107196731</v>
      </c>
      <c r="AO38" s="8">
        <f t="shared" si="15"/>
        <v>5352471</v>
      </c>
      <c r="AP38" s="8">
        <f t="shared" si="16"/>
        <v>6435040</v>
      </c>
      <c r="AQ38" s="8">
        <f t="shared" si="17"/>
        <v>123228</v>
      </c>
      <c r="AR38" s="8">
        <v>413</v>
      </c>
      <c r="AS38" s="8">
        <v>6218670</v>
      </c>
      <c r="AT38" s="8">
        <v>5596803</v>
      </c>
      <c r="AU38" s="8">
        <v>15937</v>
      </c>
      <c r="AV38" s="8">
        <v>594366</v>
      </c>
      <c r="AW38" s="8">
        <v>11564</v>
      </c>
      <c r="AX38" s="8">
        <f t="shared" si="18"/>
        <v>2450</v>
      </c>
      <c r="AY38" s="8">
        <f t="shared" si="19"/>
        <v>125326140</v>
      </c>
      <c r="AZ38" s="8">
        <f t="shared" si="20"/>
        <v>112793534</v>
      </c>
      <c r="BA38" s="8">
        <f t="shared" si="21"/>
        <v>5368408</v>
      </c>
      <c r="BB38" s="8">
        <f t="shared" si="22"/>
        <v>7029406</v>
      </c>
      <c r="BC38" s="8">
        <f t="shared" si="23"/>
        <v>134792</v>
      </c>
      <c r="BD38" s="7">
        <v>127</v>
      </c>
      <c r="BE38" s="8">
        <v>4619718</v>
      </c>
      <c r="BF38" s="8">
        <v>2781708</v>
      </c>
      <c r="BG38" s="8">
        <v>0</v>
      </c>
      <c r="BH38" s="8">
        <v>1838010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f t="shared" si="24"/>
        <v>127</v>
      </c>
      <c r="BQ38" s="8">
        <f t="shared" si="25"/>
        <v>4619718</v>
      </c>
      <c r="BR38" s="8">
        <f t="shared" si="26"/>
        <v>2781708</v>
      </c>
      <c r="BS38" s="8">
        <f t="shared" si="27"/>
        <v>0</v>
      </c>
      <c r="BT38" s="8">
        <f t="shared" si="28"/>
        <v>1838010</v>
      </c>
      <c r="BU38" s="8">
        <f t="shared" si="29"/>
        <v>0</v>
      </c>
      <c r="BV38" s="7">
        <v>2</v>
      </c>
      <c r="BW38" s="8">
        <v>146580</v>
      </c>
      <c r="BX38" s="8">
        <v>131922</v>
      </c>
      <c r="BY38" s="8">
        <v>0</v>
      </c>
      <c r="BZ38" s="8">
        <v>14658</v>
      </c>
      <c r="CA38" s="8">
        <v>0</v>
      </c>
      <c r="CB38" s="8">
        <f t="shared" si="30"/>
        <v>2452</v>
      </c>
      <c r="CC38" s="8">
        <f t="shared" si="31"/>
        <v>130092438</v>
      </c>
      <c r="CD38" s="8">
        <f t="shared" si="32"/>
        <v>115707164</v>
      </c>
      <c r="CE38" s="8">
        <f t="shared" si="33"/>
        <v>5368408</v>
      </c>
      <c r="CF38" s="8">
        <f t="shared" si="34"/>
        <v>8882074</v>
      </c>
      <c r="CG38" s="8">
        <f t="shared" si="35"/>
        <v>134792</v>
      </c>
      <c r="CH38" s="17">
        <v>2</v>
      </c>
      <c r="CI38" s="8">
        <v>8040</v>
      </c>
      <c r="CJ38" s="8">
        <v>7236</v>
      </c>
      <c r="CK38" s="8">
        <v>0</v>
      </c>
      <c r="CL38" s="8">
        <v>804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7">
        <f t="shared" si="36"/>
        <v>2</v>
      </c>
      <c r="DA38" s="8">
        <f t="shared" si="37"/>
        <v>8040</v>
      </c>
      <c r="DB38" s="8">
        <f t="shared" si="38"/>
        <v>7236</v>
      </c>
      <c r="DC38" s="8">
        <f t="shared" si="39"/>
        <v>0</v>
      </c>
      <c r="DD38" s="8">
        <f t="shared" si="40"/>
        <v>804</v>
      </c>
      <c r="DE38" s="8">
        <f t="shared" si="41"/>
        <v>0</v>
      </c>
      <c r="DF38" s="8">
        <f t="shared" si="42"/>
        <v>2454</v>
      </c>
      <c r="DG38" s="8">
        <f t="shared" si="43"/>
        <v>130100478</v>
      </c>
      <c r="DH38" s="8">
        <f t="shared" si="44"/>
        <v>115714400</v>
      </c>
      <c r="DI38" s="8">
        <f t="shared" si="45"/>
        <v>5368408</v>
      </c>
      <c r="DJ38" s="8">
        <f t="shared" si="46"/>
        <v>8882878</v>
      </c>
      <c r="DK38" s="8">
        <f t="shared" si="47"/>
        <v>134792</v>
      </c>
      <c r="DL38" s="8">
        <v>99</v>
      </c>
      <c r="DM38" s="8">
        <v>17</v>
      </c>
      <c r="DN38" s="8">
        <v>116</v>
      </c>
      <c r="DO38" s="8">
        <v>2</v>
      </c>
      <c r="DP38" s="8">
        <v>10</v>
      </c>
      <c r="DR38" s="21">
        <f>INDEX(現金給付!F:F,MATCH($A38,現金給付!$C:$C,0),1)</f>
        <v>2</v>
      </c>
      <c r="DS38" s="21">
        <f>INDEX(現金給付!G:G,MATCH($A38,現金給付!$C:$C,0),1)</f>
        <v>7236</v>
      </c>
      <c r="DT38" s="21">
        <f>INDEX(現金給付!J:J,MATCH($A38,現金給付!$C:$C,0),1)</f>
        <v>0</v>
      </c>
      <c r="DU38" s="21">
        <f>INDEX(現金給付!K:K,MATCH($A38,現金給付!$C:$C,0),1)</f>
        <v>0</v>
      </c>
      <c r="DV38" s="21">
        <f>INDEX(現金給付!N:N,MATCH($A38,現金給付!$C:$C,0),1)</f>
        <v>0</v>
      </c>
      <c r="DW38" s="21">
        <f>INDEX(現金給付!O:O,MATCH($A38,現金給付!$C:$C,0),1)</f>
        <v>0</v>
      </c>
      <c r="DX38" s="21">
        <f>INDEX(現金給付!V:V,MATCH($A38,現金給付!$C:$C,0),1)</f>
        <v>4</v>
      </c>
      <c r="DY38" s="21">
        <f>INDEX(現金給付!W:W,MATCH($A38,現金給付!$C:$C,0),1)</f>
        <v>234777</v>
      </c>
      <c r="DZ38" s="21">
        <f>INDEX(現金給付!Z:Z,MATCH($A38,現金給付!$C:$C,0),1)</f>
        <v>0</v>
      </c>
      <c r="EA38" s="21">
        <f>INDEX(現金給付!AA:AA,MATCH($A38,現金給付!$C:$C,0),1)</f>
        <v>0</v>
      </c>
      <c r="EB38" s="21">
        <f>INDEX(現金給付!AD:AD,MATCH($A38,現金給付!$C:$C,0),1)</f>
        <v>0</v>
      </c>
      <c r="EC38" s="21">
        <f>INDEX(現金給付!AE:AE,MATCH($A38,現金給付!$C:$C,0),1)</f>
        <v>0</v>
      </c>
      <c r="ED38" s="21">
        <f>INDEX(現金給付!AL:AL,MATCH($A38,現金給付!$C:$C,0),1)</f>
        <v>0</v>
      </c>
      <c r="EE38" s="21">
        <f>INDEX(現金給付!AM:AM,MATCH($A38,現金給付!$C:$C,0),1)</f>
        <v>0</v>
      </c>
      <c r="EF38" s="21">
        <f>INDEX(現金給付!AN:AN,MATCH($A38,現金給付!$C:$C,0),1)</f>
        <v>0</v>
      </c>
      <c r="EG38" s="21">
        <f>INDEX(現金給付!AO:AO,MATCH($A38,現金給付!$C:$C,0),1)</f>
        <v>0</v>
      </c>
      <c r="EH38" s="21">
        <f t="shared" si="48"/>
        <v>6</v>
      </c>
      <c r="EI38" s="21">
        <f t="shared" si="49"/>
        <v>242013</v>
      </c>
      <c r="EK38" s="8">
        <f t="shared" si="53"/>
        <v>2458</v>
      </c>
      <c r="EL38" s="8">
        <f t="shared" si="54"/>
        <v>130334451</v>
      </c>
      <c r="EN38" s="75">
        <f>ROUND(EL38/INDEX(被保険者数!O:O,MATCH(A38,被保険者数!A:A,0),1),0)</f>
        <v>771210</v>
      </c>
      <c r="EO38" s="1">
        <f t="shared" si="55"/>
        <v>33</v>
      </c>
      <c r="EP38" s="75">
        <f t="shared" si="50"/>
        <v>84666680</v>
      </c>
      <c r="EQ38" s="75">
        <f t="shared" si="51"/>
        <v>34440790</v>
      </c>
      <c r="ER38" s="75">
        <f t="shared" si="52"/>
        <v>11226981</v>
      </c>
      <c r="ES38" s="75">
        <f>ROUND(EP38/INDEX(被保険者数!O:O,MATCH(A38,被保険者数!A:A,0),1),0)</f>
        <v>500986</v>
      </c>
      <c r="ET38" s="75">
        <f t="shared" si="56"/>
        <v>28</v>
      </c>
      <c r="EU38" s="75">
        <f>ROUND(EQ38/INDEX(被保険者数!O:O,MATCH(A38,被保険者数!A:A,0),1),0)</f>
        <v>203792</v>
      </c>
      <c r="EV38" s="1">
        <f t="shared" si="57"/>
        <v>31</v>
      </c>
    </row>
    <row r="39" spans="1:152" s="6" customFormat="1" ht="15.95" customHeight="1" x14ac:dyDescent="0.15">
      <c r="A39" s="2" t="s">
        <v>64</v>
      </c>
      <c r="B39" s="7">
        <v>174</v>
      </c>
      <c r="C39" s="8">
        <v>118051410</v>
      </c>
      <c r="D39" s="8">
        <v>106246304</v>
      </c>
      <c r="E39" s="8">
        <v>7252244</v>
      </c>
      <c r="F39" s="8">
        <v>3684422</v>
      </c>
      <c r="G39" s="8">
        <v>868440</v>
      </c>
      <c r="H39" s="8">
        <v>2048</v>
      </c>
      <c r="I39" s="8">
        <v>28812130</v>
      </c>
      <c r="J39" s="8">
        <v>25930925</v>
      </c>
      <c r="K39" s="8">
        <v>244177</v>
      </c>
      <c r="L39" s="8">
        <v>2593152</v>
      </c>
      <c r="M39" s="8">
        <v>43876</v>
      </c>
      <c r="N39" s="8">
        <f t="shared" si="0"/>
        <v>2222</v>
      </c>
      <c r="O39" s="8">
        <f t="shared" si="1"/>
        <v>146863540</v>
      </c>
      <c r="P39" s="8">
        <f t="shared" si="2"/>
        <v>132177229</v>
      </c>
      <c r="Q39" s="8">
        <f t="shared" si="3"/>
        <v>7496421</v>
      </c>
      <c r="R39" s="8">
        <f t="shared" si="4"/>
        <v>6277574</v>
      </c>
      <c r="S39" s="8">
        <f t="shared" si="5"/>
        <v>912316</v>
      </c>
      <c r="T39" s="7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166</v>
      </c>
      <c r="AA39" s="8">
        <v>2351360</v>
      </c>
      <c r="AB39" s="8">
        <v>2116224</v>
      </c>
      <c r="AC39" s="8">
        <v>0</v>
      </c>
      <c r="AD39" s="8">
        <v>235136</v>
      </c>
      <c r="AE39" s="8">
        <v>0</v>
      </c>
      <c r="AF39" s="8">
        <f t="shared" si="6"/>
        <v>166</v>
      </c>
      <c r="AG39" s="8">
        <f t="shared" si="7"/>
        <v>2351360</v>
      </c>
      <c r="AH39" s="8">
        <f t="shared" si="8"/>
        <v>2116224</v>
      </c>
      <c r="AI39" s="8">
        <f t="shared" si="9"/>
        <v>0</v>
      </c>
      <c r="AJ39" s="8">
        <f t="shared" si="10"/>
        <v>235136</v>
      </c>
      <c r="AK39" s="8">
        <f t="shared" si="11"/>
        <v>0</v>
      </c>
      <c r="AL39" s="7">
        <f t="shared" si="12"/>
        <v>2388</v>
      </c>
      <c r="AM39" s="8">
        <f t="shared" si="13"/>
        <v>149214900</v>
      </c>
      <c r="AN39" s="8">
        <f t="shared" si="14"/>
        <v>134293453</v>
      </c>
      <c r="AO39" s="8">
        <f t="shared" si="15"/>
        <v>7496421</v>
      </c>
      <c r="AP39" s="8">
        <f t="shared" si="16"/>
        <v>6512710</v>
      </c>
      <c r="AQ39" s="8">
        <f t="shared" si="17"/>
        <v>912316</v>
      </c>
      <c r="AR39" s="8">
        <v>564</v>
      </c>
      <c r="AS39" s="8">
        <v>7711480</v>
      </c>
      <c r="AT39" s="8">
        <v>6940332</v>
      </c>
      <c r="AU39" s="8">
        <v>6366</v>
      </c>
      <c r="AV39" s="8">
        <v>760421</v>
      </c>
      <c r="AW39" s="8">
        <v>4361</v>
      </c>
      <c r="AX39" s="8">
        <f t="shared" si="18"/>
        <v>2952</v>
      </c>
      <c r="AY39" s="8">
        <f t="shared" si="19"/>
        <v>156926380</v>
      </c>
      <c r="AZ39" s="8">
        <f t="shared" si="20"/>
        <v>141233785</v>
      </c>
      <c r="BA39" s="8">
        <f t="shared" si="21"/>
        <v>7502787</v>
      </c>
      <c r="BB39" s="8">
        <f t="shared" si="22"/>
        <v>7273131</v>
      </c>
      <c r="BC39" s="8">
        <f t="shared" si="23"/>
        <v>916677</v>
      </c>
      <c r="BD39" s="7">
        <v>173</v>
      </c>
      <c r="BE39" s="8">
        <v>6363110</v>
      </c>
      <c r="BF39" s="8">
        <v>4072650</v>
      </c>
      <c r="BG39" s="8">
        <v>0</v>
      </c>
      <c r="BH39" s="8">
        <v>2282090</v>
      </c>
      <c r="BI39" s="8">
        <v>8370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f t="shared" si="24"/>
        <v>173</v>
      </c>
      <c r="BQ39" s="8">
        <f t="shared" si="25"/>
        <v>6363110</v>
      </c>
      <c r="BR39" s="8">
        <f t="shared" si="26"/>
        <v>4072650</v>
      </c>
      <c r="BS39" s="8">
        <f t="shared" si="27"/>
        <v>0</v>
      </c>
      <c r="BT39" s="8">
        <f t="shared" si="28"/>
        <v>2282090</v>
      </c>
      <c r="BU39" s="8">
        <f t="shared" si="29"/>
        <v>8370</v>
      </c>
      <c r="BV39" s="7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f t="shared" si="30"/>
        <v>2952</v>
      </c>
      <c r="CC39" s="8">
        <f t="shared" si="31"/>
        <v>163289490</v>
      </c>
      <c r="CD39" s="8">
        <f t="shared" si="32"/>
        <v>145306435</v>
      </c>
      <c r="CE39" s="8">
        <f t="shared" si="33"/>
        <v>7502787</v>
      </c>
      <c r="CF39" s="8">
        <f t="shared" si="34"/>
        <v>9555221</v>
      </c>
      <c r="CG39" s="8">
        <f t="shared" si="35"/>
        <v>925047</v>
      </c>
      <c r="CH39" s="17">
        <v>1</v>
      </c>
      <c r="CI39" s="8">
        <v>3800</v>
      </c>
      <c r="CJ39" s="8">
        <v>3420</v>
      </c>
      <c r="CK39" s="8">
        <v>0</v>
      </c>
      <c r="CL39" s="8">
        <v>380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7">
        <f t="shared" si="36"/>
        <v>1</v>
      </c>
      <c r="DA39" s="8">
        <f t="shared" si="37"/>
        <v>3800</v>
      </c>
      <c r="DB39" s="8">
        <f t="shared" si="38"/>
        <v>3420</v>
      </c>
      <c r="DC39" s="8">
        <f t="shared" si="39"/>
        <v>0</v>
      </c>
      <c r="DD39" s="8">
        <f t="shared" si="40"/>
        <v>380</v>
      </c>
      <c r="DE39" s="8">
        <f t="shared" si="41"/>
        <v>0</v>
      </c>
      <c r="DF39" s="8">
        <f t="shared" si="42"/>
        <v>2953</v>
      </c>
      <c r="DG39" s="8">
        <f t="shared" si="43"/>
        <v>163293290</v>
      </c>
      <c r="DH39" s="8">
        <f t="shared" si="44"/>
        <v>145309855</v>
      </c>
      <c r="DI39" s="8">
        <f t="shared" si="45"/>
        <v>7502787</v>
      </c>
      <c r="DJ39" s="8">
        <f t="shared" si="46"/>
        <v>9555601</v>
      </c>
      <c r="DK39" s="8">
        <f t="shared" si="47"/>
        <v>925047</v>
      </c>
      <c r="DL39" s="8">
        <v>124</v>
      </c>
      <c r="DM39" s="8">
        <v>18</v>
      </c>
      <c r="DN39" s="8">
        <v>142</v>
      </c>
      <c r="DO39" s="8">
        <v>12</v>
      </c>
      <c r="DP39" s="8">
        <v>3</v>
      </c>
      <c r="DR39" s="21">
        <f>INDEX(現金給付!F:F,MATCH($A39,現金給付!$C:$C,0),1)</f>
        <v>1</v>
      </c>
      <c r="DS39" s="21">
        <f>INDEX(現金給付!G:G,MATCH($A39,現金給付!$C:$C,0),1)</f>
        <v>3420</v>
      </c>
      <c r="DT39" s="21">
        <f>INDEX(現金給付!J:J,MATCH($A39,現金給付!$C:$C,0),1)</f>
        <v>0</v>
      </c>
      <c r="DU39" s="21">
        <f>INDEX(現金給付!K:K,MATCH($A39,現金給付!$C:$C,0),1)</f>
        <v>0</v>
      </c>
      <c r="DV39" s="21">
        <f>INDEX(現金給付!N:N,MATCH($A39,現金給付!$C:$C,0),1)</f>
        <v>0</v>
      </c>
      <c r="DW39" s="21">
        <f>INDEX(現金給付!O:O,MATCH($A39,現金給付!$C:$C,0),1)</f>
        <v>0</v>
      </c>
      <c r="DX39" s="21">
        <f>INDEX(現金給付!V:V,MATCH($A39,現金給付!$C:$C,0),1)</f>
        <v>4</v>
      </c>
      <c r="DY39" s="21">
        <f>INDEX(現金給付!W:W,MATCH($A39,現金給付!$C:$C,0),1)</f>
        <v>117912</v>
      </c>
      <c r="DZ39" s="21">
        <f>INDEX(現金給付!Z:Z,MATCH($A39,現金給付!$C:$C,0),1)</f>
        <v>0</v>
      </c>
      <c r="EA39" s="21">
        <f>INDEX(現金給付!AA:AA,MATCH($A39,現金給付!$C:$C,0),1)</f>
        <v>0</v>
      </c>
      <c r="EB39" s="21">
        <f>INDEX(現金給付!AD:AD,MATCH($A39,現金給付!$C:$C,0),1)</f>
        <v>0</v>
      </c>
      <c r="EC39" s="21">
        <f>INDEX(現金給付!AE:AE,MATCH($A39,現金給付!$C:$C,0),1)</f>
        <v>0</v>
      </c>
      <c r="ED39" s="21">
        <f>INDEX(現金給付!AL:AL,MATCH($A39,現金給付!$C:$C,0),1)</f>
        <v>0</v>
      </c>
      <c r="EE39" s="21">
        <f>INDEX(現金給付!AM:AM,MATCH($A39,現金給付!$C:$C,0),1)</f>
        <v>0</v>
      </c>
      <c r="EF39" s="21">
        <f>INDEX(現金給付!AN:AN,MATCH($A39,現金給付!$C:$C,0),1)</f>
        <v>0</v>
      </c>
      <c r="EG39" s="21">
        <f>INDEX(現金給付!AO:AO,MATCH($A39,現金給付!$C:$C,0),1)</f>
        <v>0</v>
      </c>
      <c r="EH39" s="21">
        <f t="shared" si="48"/>
        <v>5</v>
      </c>
      <c r="EI39" s="21">
        <f t="shared" si="49"/>
        <v>121332</v>
      </c>
      <c r="EK39" s="8">
        <f t="shared" si="53"/>
        <v>2957</v>
      </c>
      <c r="EL39" s="8">
        <f t="shared" si="54"/>
        <v>163410822</v>
      </c>
      <c r="EN39" s="75">
        <f>ROUND(EL39/INDEX(被保険者数!O:O,MATCH(A39,被保険者数!A:A,0),1),0)</f>
        <v>829497</v>
      </c>
      <c r="EO39" s="1">
        <f t="shared" si="55"/>
        <v>30</v>
      </c>
      <c r="EP39" s="75">
        <f t="shared" si="50"/>
        <v>118051410</v>
      </c>
      <c r="EQ39" s="75">
        <f t="shared" si="51"/>
        <v>31163490</v>
      </c>
      <c r="ER39" s="75">
        <f t="shared" si="52"/>
        <v>14195922</v>
      </c>
      <c r="ES39" s="75">
        <f>ROUND(EP39/INDEX(被保険者数!O:O,MATCH(A39,被保険者数!A:A,0),1),0)</f>
        <v>599246</v>
      </c>
      <c r="ET39" s="75">
        <f t="shared" si="56"/>
        <v>8</v>
      </c>
      <c r="EU39" s="75">
        <f>ROUND(EQ39/INDEX(被保険者数!O:O,MATCH(A39,被保険者数!A:A,0),1),0)</f>
        <v>158190</v>
      </c>
      <c r="EV39" s="1">
        <f t="shared" si="57"/>
        <v>41</v>
      </c>
    </row>
    <row r="40" spans="1:152" s="6" customFormat="1" ht="15.95" customHeight="1" x14ac:dyDescent="0.15">
      <c r="A40" s="2" t="s">
        <v>57</v>
      </c>
      <c r="B40" s="7">
        <v>1071</v>
      </c>
      <c r="C40" s="8">
        <v>550587440</v>
      </c>
      <c r="D40" s="8">
        <v>495528711</v>
      </c>
      <c r="E40" s="8">
        <v>31482527</v>
      </c>
      <c r="F40" s="8">
        <v>22091699</v>
      </c>
      <c r="G40" s="8">
        <v>1484503</v>
      </c>
      <c r="H40" s="8">
        <v>9841</v>
      </c>
      <c r="I40" s="8">
        <v>188917340</v>
      </c>
      <c r="J40" s="8">
        <v>170025607</v>
      </c>
      <c r="K40" s="8">
        <v>4787173</v>
      </c>
      <c r="L40" s="8">
        <v>12761977</v>
      </c>
      <c r="M40" s="8">
        <v>1342583</v>
      </c>
      <c r="N40" s="8">
        <f t="shared" si="0"/>
        <v>10912</v>
      </c>
      <c r="O40" s="8">
        <f t="shared" si="1"/>
        <v>739504780</v>
      </c>
      <c r="P40" s="8">
        <f t="shared" si="2"/>
        <v>665554318</v>
      </c>
      <c r="Q40" s="8">
        <f t="shared" si="3"/>
        <v>36269700</v>
      </c>
      <c r="R40" s="8">
        <f t="shared" si="4"/>
        <v>34853676</v>
      </c>
      <c r="S40" s="8">
        <f t="shared" si="5"/>
        <v>2827086</v>
      </c>
      <c r="T40" s="7">
        <v>3</v>
      </c>
      <c r="U40" s="8">
        <v>553670</v>
      </c>
      <c r="V40" s="8">
        <v>498296</v>
      </c>
      <c r="W40" s="8">
        <v>0</v>
      </c>
      <c r="X40" s="8">
        <v>51024</v>
      </c>
      <c r="Y40" s="8">
        <v>4350</v>
      </c>
      <c r="Z40" s="8">
        <v>794</v>
      </c>
      <c r="AA40" s="8">
        <v>13088020</v>
      </c>
      <c r="AB40" s="8">
        <v>11779218</v>
      </c>
      <c r="AC40" s="8">
        <v>0</v>
      </c>
      <c r="AD40" s="8">
        <v>1308802</v>
      </c>
      <c r="AE40" s="8">
        <v>0</v>
      </c>
      <c r="AF40" s="8">
        <f t="shared" si="6"/>
        <v>797</v>
      </c>
      <c r="AG40" s="8">
        <f t="shared" si="7"/>
        <v>13641690</v>
      </c>
      <c r="AH40" s="8">
        <f t="shared" si="8"/>
        <v>12277514</v>
      </c>
      <c r="AI40" s="8">
        <f t="shared" si="9"/>
        <v>0</v>
      </c>
      <c r="AJ40" s="8">
        <f t="shared" si="10"/>
        <v>1359826</v>
      </c>
      <c r="AK40" s="8">
        <f t="shared" si="11"/>
        <v>4350</v>
      </c>
      <c r="AL40" s="7">
        <f t="shared" si="12"/>
        <v>11709</v>
      </c>
      <c r="AM40" s="8">
        <f t="shared" si="13"/>
        <v>753146470</v>
      </c>
      <c r="AN40" s="8">
        <f t="shared" si="14"/>
        <v>677831832</v>
      </c>
      <c r="AO40" s="8">
        <f t="shared" si="15"/>
        <v>36269700</v>
      </c>
      <c r="AP40" s="8">
        <f t="shared" si="16"/>
        <v>36213502</v>
      </c>
      <c r="AQ40" s="8">
        <f t="shared" si="17"/>
        <v>2831436</v>
      </c>
      <c r="AR40" s="8">
        <v>8617</v>
      </c>
      <c r="AS40" s="8">
        <v>135850020</v>
      </c>
      <c r="AT40" s="8">
        <v>122265016</v>
      </c>
      <c r="AU40" s="8">
        <v>1048029</v>
      </c>
      <c r="AV40" s="8">
        <v>11832321</v>
      </c>
      <c r="AW40" s="8">
        <v>704654</v>
      </c>
      <c r="AX40" s="8">
        <f t="shared" si="18"/>
        <v>20326</v>
      </c>
      <c r="AY40" s="8">
        <f t="shared" si="19"/>
        <v>888996490</v>
      </c>
      <c r="AZ40" s="8">
        <f t="shared" si="20"/>
        <v>800096848</v>
      </c>
      <c r="BA40" s="8">
        <f t="shared" si="21"/>
        <v>37317729</v>
      </c>
      <c r="BB40" s="8">
        <f t="shared" si="22"/>
        <v>48045823</v>
      </c>
      <c r="BC40" s="8">
        <f t="shared" si="23"/>
        <v>3536090</v>
      </c>
      <c r="BD40" s="7">
        <v>1001</v>
      </c>
      <c r="BE40" s="8">
        <v>28546311</v>
      </c>
      <c r="BF40" s="8">
        <v>18542441</v>
      </c>
      <c r="BG40" s="8">
        <v>0</v>
      </c>
      <c r="BH40" s="8">
        <v>9947960</v>
      </c>
      <c r="BI40" s="8">
        <v>55910</v>
      </c>
      <c r="BJ40" s="8">
        <v>3</v>
      </c>
      <c r="BK40" s="8">
        <v>12020</v>
      </c>
      <c r="BL40" s="8">
        <v>5740</v>
      </c>
      <c r="BM40" s="8">
        <v>0</v>
      </c>
      <c r="BN40" s="8">
        <v>6280</v>
      </c>
      <c r="BO40" s="8">
        <v>0</v>
      </c>
      <c r="BP40" s="8">
        <f t="shared" si="24"/>
        <v>1004</v>
      </c>
      <c r="BQ40" s="8">
        <f t="shared" si="25"/>
        <v>28558331</v>
      </c>
      <c r="BR40" s="8">
        <f t="shared" si="26"/>
        <v>18548181</v>
      </c>
      <c r="BS40" s="8">
        <f t="shared" si="27"/>
        <v>0</v>
      </c>
      <c r="BT40" s="8">
        <f t="shared" si="28"/>
        <v>9954240</v>
      </c>
      <c r="BU40" s="8">
        <f t="shared" si="29"/>
        <v>55910</v>
      </c>
      <c r="BV40" s="7">
        <v>4</v>
      </c>
      <c r="BW40" s="8">
        <v>862170</v>
      </c>
      <c r="BX40" s="8">
        <v>775953</v>
      </c>
      <c r="BY40" s="8">
        <v>54217</v>
      </c>
      <c r="BZ40" s="8">
        <v>32000</v>
      </c>
      <c r="CA40" s="8">
        <v>0</v>
      </c>
      <c r="CB40" s="8">
        <f t="shared" si="30"/>
        <v>20330</v>
      </c>
      <c r="CC40" s="8">
        <f t="shared" si="31"/>
        <v>918416991</v>
      </c>
      <c r="CD40" s="8">
        <f t="shared" si="32"/>
        <v>819420982</v>
      </c>
      <c r="CE40" s="8">
        <f t="shared" si="33"/>
        <v>37371946</v>
      </c>
      <c r="CF40" s="8">
        <f t="shared" si="34"/>
        <v>58032063</v>
      </c>
      <c r="CG40" s="8">
        <f t="shared" si="35"/>
        <v>3592000</v>
      </c>
      <c r="CH40" s="17">
        <v>20</v>
      </c>
      <c r="CI40" s="8">
        <v>159455</v>
      </c>
      <c r="CJ40" s="8">
        <v>143507</v>
      </c>
      <c r="CK40" s="8">
        <v>0</v>
      </c>
      <c r="CL40" s="8">
        <v>15948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7">
        <f t="shared" si="36"/>
        <v>20</v>
      </c>
      <c r="DA40" s="8">
        <f t="shared" si="37"/>
        <v>159455</v>
      </c>
      <c r="DB40" s="8">
        <f t="shared" si="38"/>
        <v>143507</v>
      </c>
      <c r="DC40" s="8">
        <f t="shared" si="39"/>
        <v>0</v>
      </c>
      <c r="DD40" s="8">
        <f t="shared" si="40"/>
        <v>15948</v>
      </c>
      <c r="DE40" s="8">
        <f t="shared" si="41"/>
        <v>0</v>
      </c>
      <c r="DF40" s="8">
        <f t="shared" si="42"/>
        <v>20350</v>
      </c>
      <c r="DG40" s="8">
        <f t="shared" si="43"/>
        <v>918576446</v>
      </c>
      <c r="DH40" s="8">
        <f t="shared" si="44"/>
        <v>819564489</v>
      </c>
      <c r="DI40" s="8">
        <f t="shared" si="45"/>
        <v>37371946</v>
      </c>
      <c r="DJ40" s="8">
        <f t="shared" si="46"/>
        <v>58048011</v>
      </c>
      <c r="DK40" s="8">
        <f t="shared" si="47"/>
        <v>3592000</v>
      </c>
      <c r="DL40" s="8">
        <v>703</v>
      </c>
      <c r="DM40" s="8">
        <v>322</v>
      </c>
      <c r="DN40" s="8">
        <v>1025</v>
      </c>
      <c r="DO40" s="8">
        <v>210</v>
      </c>
      <c r="DP40" s="8">
        <v>16</v>
      </c>
      <c r="DR40" s="21">
        <f>INDEX(現金給付!F:F,MATCH($A40,現金給付!$C:$C,0),1)</f>
        <v>20</v>
      </c>
      <c r="DS40" s="21">
        <f>INDEX(現金給付!G:G,MATCH($A40,現金給付!$C:$C,0),1)</f>
        <v>143507</v>
      </c>
      <c r="DT40" s="21">
        <f>INDEX(現金給付!J:J,MATCH($A40,現金給付!$C:$C,0),1)</f>
        <v>111</v>
      </c>
      <c r="DU40" s="21">
        <f>INDEX(現金給付!K:K,MATCH($A40,現金給付!$C:$C,0),1)</f>
        <v>1952037</v>
      </c>
      <c r="DV40" s="21">
        <f>INDEX(現金給付!N:N,MATCH($A40,現金給付!$C:$C,0),1)</f>
        <v>19</v>
      </c>
      <c r="DW40" s="21">
        <f>INDEX(現金給付!O:O,MATCH($A40,現金給付!$C:$C,0),1)</f>
        <v>739971</v>
      </c>
      <c r="DX40" s="21">
        <f>INDEX(現金給付!V:V,MATCH($A40,現金給付!$C:$C,0),1)</f>
        <v>34</v>
      </c>
      <c r="DY40" s="21">
        <f>INDEX(現金給付!W:W,MATCH($A40,現金給付!$C:$C,0),1)</f>
        <v>780881</v>
      </c>
      <c r="DZ40" s="21">
        <f>INDEX(現金給付!Z:Z,MATCH($A40,現金給付!$C:$C,0),1)</f>
        <v>5</v>
      </c>
      <c r="EA40" s="21">
        <f>INDEX(現金給付!AA:AA,MATCH($A40,現金給付!$C:$C,0),1)</f>
        <v>40401</v>
      </c>
      <c r="EB40" s="21">
        <f>INDEX(現金給付!AD:AD,MATCH($A40,現金給付!$C:$C,0),1)</f>
        <v>0</v>
      </c>
      <c r="EC40" s="21">
        <f>INDEX(現金給付!AE:AE,MATCH($A40,現金給付!$C:$C,0),1)</f>
        <v>0</v>
      </c>
      <c r="ED40" s="21">
        <f>INDEX(現金給付!AL:AL,MATCH($A40,現金給付!$C:$C,0),1)</f>
        <v>11</v>
      </c>
      <c r="EE40" s="21">
        <f>INDEX(現金給付!AM:AM,MATCH($A40,現金給付!$C:$C,0),1)</f>
        <v>19456</v>
      </c>
      <c r="EF40" s="21">
        <f>INDEX(現金給付!AN:AN,MATCH($A40,現金給付!$C:$C,0),1)</f>
        <v>0</v>
      </c>
      <c r="EG40" s="21">
        <f>INDEX(現金給付!AO:AO,MATCH($A40,現金給付!$C:$C,0),1)</f>
        <v>0</v>
      </c>
      <c r="EH40" s="21">
        <f t="shared" si="48"/>
        <v>200</v>
      </c>
      <c r="EI40" s="21">
        <f t="shared" si="49"/>
        <v>3676253</v>
      </c>
      <c r="EK40" s="8">
        <f t="shared" si="53"/>
        <v>20530</v>
      </c>
      <c r="EL40" s="8">
        <f t="shared" si="54"/>
        <v>922093244</v>
      </c>
      <c r="EN40" s="75">
        <f>ROUND(EL40/INDEX(被保険者数!O:O,MATCH(A40,被保険者数!A:A,0),1),0)</f>
        <v>827732</v>
      </c>
      <c r="EO40" s="1">
        <f t="shared" si="55"/>
        <v>31</v>
      </c>
      <c r="EP40" s="75">
        <f t="shared" si="50"/>
        <v>551141110</v>
      </c>
      <c r="EQ40" s="75">
        <f t="shared" si="51"/>
        <v>202005360</v>
      </c>
      <c r="ER40" s="75">
        <f t="shared" si="52"/>
        <v>168946774</v>
      </c>
      <c r="ES40" s="75">
        <f>ROUND(EP40/INDEX(被保険者数!O:O,MATCH(A40,被保険者数!A:A,0),1),0)</f>
        <v>494741</v>
      </c>
      <c r="ET40" s="75">
        <f t="shared" si="56"/>
        <v>29</v>
      </c>
      <c r="EU40" s="75">
        <f>ROUND(EQ40/INDEX(被保険者数!O:O,MATCH(A40,被保険者数!A:A,0),1),0)</f>
        <v>181333</v>
      </c>
      <c r="EV40" s="1">
        <f t="shared" si="57"/>
        <v>37</v>
      </c>
    </row>
    <row r="41" spans="1:152" s="6" customFormat="1" ht="15.95" customHeight="1" x14ac:dyDescent="0.15">
      <c r="A41" s="2" t="s">
        <v>58</v>
      </c>
      <c r="B41" s="7">
        <v>2806</v>
      </c>
      <c r="C41" s="8">
        <v>1663622900</v>
      </c>
      <c r="D41" s="8">
        <v>1497260619</v>
      </c>
      <c r="E41" s="8">
        <v>89790318</v>
      </c>
      <c r="F41" s="8">
        <v>65424459</v>
      </c>
      <c r="G41" s="8">
        <v>11122904</v>
      </c>
      <c r="H41" s="8">
        <v>38376</v>
      </c>
      <c r="I41" s="8">
        <v>616839900</v>
      </c>
      <c r="J41" s="8">
        <v>555155914</v>
      </c>
      <c r="K41" s="8">
        <v>11317557</v>
      </c>
      <c r="L41" s="8">
        <v>46810656</v>
      </c>
      <c r="M41" s="8">
        <v>3555773</v>
      </c>
      <c r="N41" s="8">
        <f t="shared" si="0"/>
        <v>41182</v>
      </c>
      <c r="O41" s="8">
        <f t="shared" si="1"/>
        <v>2280462800</v>
      </c>
      <c r="P41" s="8">
        <f t="shared" si="2"/>
        <v>2052416533</v>
      </c>
      <c r="Q41" s="8">
        <f t="shared" si="3"/>
        <v>101107875</v>
      </c>
      <c r="R41" s="8">
        <f t="shared" si="4"/>
        <v>112235115</v>
      </c>
      <c r="S41" s="8">
        <f t="shared" si="5"/>
        <v>14678677</v>
      </c>
      <c r="T41" s="7">
        <v>1</v>
      </c>
      <c r="U41" s="8">
        <v>135890</v>
      </c>
      <c r="V41" s="8">
        <v>122300</v>
      </c>
      <c r="W41" s="8">
        <v>-3300</v>
      </c>
      <c r="X41" s="8">
        <v>16890</v>
      </c>
      <c r="Y41" s="8">
        <v>0</v>
      </c>
      <c r="Z41" s="8">
        <v>3733</v>
      </c>
      <c r="AA41" s="8">
        <v>54631600</v>
      </c>
      <c r="AB41" s="8">
        <v>49168440</v>
      </c>
      <c r="AC41" s="8">
        <v>21528</v>
      </c>
      <c r="AD41" s="8">
        <v>5440132</v>
      </c>
      <c r="AE41" s="8">
        <v>1500</v>
      </c>
      <c r="AF41" s="8">
        <f t="shared" si="6"/>
        <v>3734</v>
      </c>
      <c r="AG41" s="8">
        <f t="shared" si="7"/>
        <v>54767490</v>
      </c>
      <c r="AH41" s="8">
        <f t="shared" si="8"/>
        <v>49290740</v>
      </c>
      <c r="AI41" s="8">
        <f t="shared" si="9"/>
        <v>18228</v>
      </c>
      <c r="AJ41" s="8">
        <f t="shared" si="10"/>
        <v>5457022</v>
      </c>
      <c r="AK41" s="8">
        <f t="shared" si="11"/>
        <v>1500</v>
      </c>
      <c r="AL41" s="7">
        <f t="shared" si="12"/>
        <v>44916</v>
      </c>
      <c r="AM41" s="8">
        <f t="shared" si="13"/>
        <v>2335230290</v>
      </c>
      <c r="AN41" s="8">
        <f t="shared" si="14"/>
        <v>2101707273</v>
      </c>
      <c r="AO41" s="8">
        <f t="shared" si="15"/>
        <v>101126103</v>
      </c>
      <c r="AP41" s="8">
        <f t="shared" si="16"/>
        <v>117692137</v>
      </c>
      <c r="AQ41" s="8">
        <f t="shared" si="17"/>
        <v>14680177</v>
      </c>
      <c r="AR41" s="8">
        <v>27608</v>
      </c>
      <c r="AS41" s="8">
        <v>341780530</v>
      </c>
      <c r="AT41" s="8">
        <v>307602479</v>
      </c>
      <c r="AU41" s="8">
        <v>977805</v>
      </c>
      <c r="AV41" s="8">
        <v>31488713</v>
      </c>
      <c r="AW41" s="8">
        <v>1711533</v>
      </c>
      <c r="AX41" s="8">
        <f t="shared" si="18"/>
        <v>72524</v>
      </c>
      <c r="AY41" s="8">
        <f t="shared" si="19"/>
        <v>2677010820</v>
      </c>
      <c r="AZ41" s="8">
        <f t="shared" si="20"/>
        <v>2409309752</v>
      </c>
      <c r="BA41" s="8">
        <f t="shared" si="21"/>
        <v>102103908</v>
      </c>
      <c r="BB41" s="8">
        <f t="shared" si="22"/>
        <v>149180850</v>
      </c>
      <c r="BC41" s="8">
        <f t="shared" si="23"/>
        <v>16391710</v>
      </c>
      <c r="BD41" s="7">
        <v>2668</v>
      </c>
      <c r="BE41" s="8">
        <v>93218081</v>
      </c>
      <c r="BF41" s="8">
        <v>58177641</v>
      </c>
      <c r="BG41" s="8">
        <v>0</v>
      </c>
      <c r="BH41" s="8">
        <v>34477900</v>
      </c>
      <c r="BI41" s="8">
        <v>562540</v>
      </c>
      <c r="BJ41" s="8">
        <v>1</v>
      </c>
      <c r="BK41" s="8">
        <v>6644</v>
      </c>
      <c r="BL41" s="8">
        <v>4754</v>
      </c>
      <c r="BM41" s="8">
        <v>0</v>
      </c>
      <c r="BN41" s="8">
        <v>1890</v>
      </c>
      <c r="BO41" s="8">
        <v>0</v>
      </c>
      <c r="BP41" s="8">
        <f t="shared" si="24"/>
        <v>2669</v>
      </c>
      <c r="BQ41" s="8">
        <f t="shared" si="25"/>
        <v>93224725</v>
      </c>
      <c r="BR41" s="8">
        <f t="shared" si="26"/>
        <v>58182395</v>
      </c>
      <c r="BS41" s="8">
        <f t="shared" si="27"/>
        <v>0</v>
      </c>
      <c r="BT41" s="8">
        <f t="shared" si="28"/>
        <v>34479790</v>
      </c>
      <c r="BU41" s="8">
        <f t="shared" si="29"/>
        <v>562540</v>
      </c>
      <c r="BV41" s="7">
        <v>126</v>
      </c>
      <c r="BW41" s="8">
        <v>15454560</v>
      </c>
      <c r="BX41" s="8">
        <v>13909104</v>
      </c>
      <c r="BY41" s="8">
        <v>482478</v>
      </c>
      <c r="BZ41" s="8">
        <v>908149</v>
      </c>
      <c r="CA41" s="8">
        <v>154829</v>
      </c>
      <c r="CB41" s="8">
        <f t="shared" si="30"/>
        <v>72650</v>
      </c>
      <c r="CC41" s="8">
        <f t="shared" si="31"/>
        <v>2785690105</v>
      </c>
      <c r="CD41" s="8">
        <f t="shared" si="32"/>
        <v>2481401251</v>
      </c>
      <c r="CE41" s="8">
        <f t="shared" si="33"/>
        <v>102586386</v>
      </c>
      <c r="CF41" s="8">
        <f t="shared" si="34"/>
        <v>184568789</v>
      </c>
      <c r="CG41" s="8">
        <f t="shared" si="35"/>
        <v>17109079</v>
      </c>
      <c r="CH41" s="17">
        <v>349</v>
      </c>
      <c r="CI41" s="8">
        <v>2298275</v>
      </c>
      <c r="CJ41" s="8">
        <v>2068394</v>
      </c>
      <c r="CK41" s="8">
        <v>0</v>
      </c>
      <c r="CL41" s="8">
        <v>229881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7">
        <f t="shared" si="36"/>
        <v>349</v>
      </c>
      <c r="DA41" s="8">
        <f t="shared" si="37"/>
        <v>2298275</v>
      </c>
      <c r="DB41" s="8">
        <f t="shared" si="38"/>
        <v>2068394</v>
      </c>
      <c r="DC41" s="8">
        <f t="shared" si="39"/>
        <v>0</v>
      </c>
      <c r="DD41" s="8">
        <f t="shared" si="40"/>
        <v>229881</v>
      </c>
      <c r="DE41" s="8">
        <f t="shared" si="41"/>
        <v>0</v>
      </c>
      <c r="DF41" s="8">
        <f t="shared" si="42"/>
        <v>72999</v>
      </c>
      <c r="DG41" s="8">
        <f t="shared" si="43"/>
        <v>2787988380</v>
      </c>
      <c r="DH41" s="8">
        <f t="shared" si="44"/>
        <v>2483469645</v>
      </c>
      <c r="DI41" s="8">
        <f t="shared" si="45"/>
        <v>102586386</v>
      </c>
      <c r="DJ41" s="8">
        <f t="shared" si="46"/>
        <v>184798670</v>
      </c>
      <c r="DK41" s="8">
        <f t="shared" si="47"/>
        <v>17109079</v>
      </c>
      <c r="DL41" s="8">
        <v>1921</v>
      </c>
      <c r="DM41" s="8">
        <v>823</v>
      </c>
      <c r="DN41" s="8">
        <v>2744</v>
      </c>
      <c r="DO41" s="8">
        <v>397</v>
      </c>
      <c r="DP41" s="8">
        <v>67</v>
      </c>
      <c r="DR41" s="21">
        <f>INDEX(現金給付!F:F,MATCH($A41,現金給付!$C:$C,0),1)</f>
        <v>349</v>
      </c>
      <c r="DS41" s="21">
        <f>INDEX(現金給付!G:G,MATCH($A41,現金給付!$C:$C,0),1)</f>
        <v>2068394</v>
      </c>
      <c r="DT41" s="21">
        <f>INDEX(現金給付!J:J,MATCH($A41,現金給付!$C:$C,0),1)</f>
        <v>140</v>
      </c>
      <c r="DU41" s="21">
        <f>INDEX(現金給付!K:K,MATCH($A41,現金給付!$C:$C,0),1)</f>
        <v>3812058</v>
      </c>
      <c r="DV41" s="21">
        <f>INDEX(現金給付!N:N,MATCH($A41,現金給付!$C:$C,0),1)</f>
        <v>124</v>
      </c>
      <c r="DW41" s="21">
        <f>INDEX(現金給付!O:O,MATCH($A41,現金給付!$C:$C,0),1)</f>
        <v>2601171</v>
      </c>
      <c r="DX41" s="21">
        <f>INDEX(現金給付!V:V,MATCH($A41,現金給付!$C:$C,0),1)</f>
        <v>101</v>
      </c>
      <c r="DY41" s="21">
        <f>INDEX(現金給付!W:W,MATCH($A41,現金給付!$C:$C,0),1)</f>
        <v>2943997</v>
      </c>
      <c r="DZ41" s="21">
        <f>INDEX(現金給付!Z:Z,MATCH($A41,現金給付!$C:$C,0),1)</f>
        <v>1</v>
      </c>
      <c r="EA41" s="21">
        <f>INDEX(現金給付!AA:AA,MATCH($A41,現金給付!$C:$C,0),1)</f>
        <v>21636</v>
      </c>
      <c r="EB41" s="21">
        <f>INDEX(現金給付!AD:AD,MATCH($A41,現金給付!$C:$C,0),1)</f>
        <v>0</v>
      </c>
      <c r="EC41" s="21">
        <f>INDEX(現金給付!AE:AE,MATCH($A41,現金給付!$C:$C,0),1)</f>
        <v>0</v>
      </c>
      <c r="ED41" s="21">
        <f>INDEX(現金給付!AL:AL,MATCH($A41,現金給付!$C:$C,0),1)</f>
        <v>0</v>
      </c>
      <c r="EE41" s="21">
        <f>INDEX(現金給付!AM:AM,MATCH($A41,現金給付!$C:$C,0),1)</f>
        <v>0</v>
      </c>
      <c r="EF41" s="21">
        <f>INDEX(現金給付!AN:AN,MATCH($A41,現金給付!$C:$C,0),1)</f>
        <v>0</v>
      </c>
      <c r="EG41" s="21">
        <f>INDEX(現金給付!AO:AO,MATCH($A41,現金給付!$C:$C,0),1)</f>
        <v>0</v>
      </c>
      <c r="EH41" s="21">
        <f t="shared" si="48"/>
        <v>715</v>
      </c>
      <c r="EI41" s="21">
        <f t="shared" si="49"/>
        <v>11447256</v>
      </c>
      <c r="EK41" s="8">
        <f t="shared" si="53"/>
        <v>73365</v>
      </c>
      <c r="EL41" s="8">
        <f t="shared" si="54"/>
        <v>2797137361</v>
      </c>
      <c r="EN41" s="75">
        <f>ROUND(EL41/INDEX(被保険者数!O:O,MATCH(A41,被保険者数!A:A,0),1),0)</f>
        <v>917094</v>
      </c>
      <c r="EO41" s="1">
        <f t="shared" si="55"/>
        <v>21</v>
      </c>
      <c r="EP41" s="75">
        <f t="shared" si="50"/>
        <v>1663758790</v>
      </c>
      <c r="EQ41" s="75">
        <f t="shared" si="51"/>
        <v>671471500</v>
      </c>
      <c r="ER41" s="75">
        <f t="shared" si="52"/>
        <v>461907071</v>
      </c>
      <c r="ES41" s="75">
        <f>ROUND(EP41/INDEX(被保険者数!O:O,MATCH(A41,被保険者数!A:A,0),1),0)</f>
        <v>545495</v>
      </c>
      <c r="ET41" s="75">
        <f t="shared" si="56"/>
        <v>15</v>
      </c>
      <c r="EU41" s="75">
        <f>ROUND(EQ41/INDEX(被保険者数!O:O,MATCH(A41,被保険者数!A:A,0),1),0)</f>
        <v>220155</v>
      </c>
      <c r="EV41" s="1">
        <f t="shared" si="57"/>
        <v>25</v>
      </c>
    </row>
    <row r="42" spans="1:152" s="6" customFormat="1" ht="15.95" customHeight="1" x14ac:dyDescent="0.15">
      <c r="A42" s="2" t="s">
        <v>65</v>
      </c>
      <c r="B42" s="7">
        <v>102</v>
      </c>
      <c r="C42" s="8">
        <v>41938440</v>
      </c>
      <c r="D42" s="8">
        <v>37744585</v>
      </c>
      <c r="E42" s="8">
        <v>2586044</v>
      </c>
      <c r="F42" s="8">
        <v>1476511</v>
      </c>
      <c r="G42" s="8">
        <v>131300</v>
      </c>
      <c r="H42" s="8">
        <v>1617</v>
      </c>
      <c r="I42" s="8">
        <v>34361260</v>
      </c>
      <c r="J42" s="8">
        <v>30925138</v>
      </c>
      <c r="K42" s="8">
        <v>483942</v>
      </c>
      <c r="L42" s="8">
        <v>2853172</v>
      </c>
      <c r="M42" s="8">
        <v>99008</v>
      </c>
      <c r="N42" s="8">
        <f t="shared" si="0"/>
        <v>1719</v>
      </c>
      <c r="O42" s="8">
        <f t="shared" si="1"/>
        <v>76299700</v>
      </c>
      <c r="P42" s="8">
        <f t="shared" si="2"/>
        <v>68669723</v>
      </c>
      <c r="Q42" s="8">
        <f t="shared" si="3"/>
        <v>3069986</v>
      </c>
      <c r="R42" s="8">
        <f t="shared" si="4"/>
        <v>4329683</v>
      </c>
      <c r="S42" s="8">
        <f t="shared" si="5"/>
        <v>230308</v>
      </c>
      <c r="T42" s="7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159</v>
      </c>
      <c r="AA42" s="8">
        <v>2581840</v>
      </c>
      <c r="AB42" s="8">
        <v>2323656</v>
      </c>
      <c r="AC42" s="8">
        <v>0</v>
      </c>
      <c r="AD42" s="8">
        <v>258184</v>
      </c>
      <c r="AE42" s="8">
        <v>0</v>
      </c>
      <c r="AF42" s="8">
        <f t="shared" si="6"/>
        <v>159</v>
      </c>
      <c r="AG42" s="8">
        <f t="shared" si="7"/>
        <v>2581840</v>
      </c>
      <c r="AH42" s="8">
        <f t="shared" si="8"/>
        <v>2323656</v>
      </c>
      <c r="AI42" s="8">
        <f t="shared" si="9"/>
        <v>0</v>
      </c>
      <c r="AJ42" s="8">
        <f t="shared" si="10"/>
        <v>258184</v>
      </c>
      <c r="AK42" s="8">
        <f t="shared" si="11"/>
        <v>0</v>
      </c>
      <c r="AL42" s="7">
        <f t="shared" si="12"/>
        <v>1878</v>
      </c>
      <c r="AM42" s="8">
        <f t="shared" si="13"/>
        <v>78881540</v>
      </c>
      <c r="AN42" s="8">
        <f t="shared" si="14"/>
        <v>70993379</v>
      </c>
      <c r="AO42" s="8">
        <f t="shared" si="15"/>
        <v>3069986</v>
      </c>
      <c r="AP42" s="8">
        <f t="shared" si="16"/>
        <v>4587867</v>
      </c>
      <c r="AQ42" s="8">
        <f t="shared" si="17"/>
        <v>230308</v>
      </c>
      <c r="AR42" s="8">
        <v>266</v>
      </c>
      <c r="AS42" s="8">
        <v>4403930</v>
      </c>
      <c r="AT42" s="8">
        <v>3963537</v>
      </c>
      <c r="AU42" s="8">
        <v>121189</v>
      </c>
      <c r="AV42" s="8">
        <v>319204</v>
      </c>
      <c r="AW42" s="8">
        <v>0</v>
      </c>
      <c r="AX42" s="8">
        <f t="shared" si="18"/>
        <v>2144</v>
      </c>
      <c r="AY42" s="8">
        <f t="shared" si="19"/>
        <v>83285470</v>
      </c>
      <c r="AZ42" s="8">
        <f t="shared" si="20"/>
        <v>74956916</v>
      </c>
      <c r="BA42" s="8">
        <f t="shared" si="21"/>
        <v>3191175</v>
      </c>
      <c r="BB42" s="8">
        <f t="shared" si="22"/>
        <v>4907071</v>
      </c>
      <c r="BC42" s="8">
        <f t="shared" si="23"/>
        <v>230308</v>
      </c>
      <c r="BD42" s="7">
        <v>99</v>
      </c>
      <c r="BE42" s="8">
        <v>2066988</v>
      </c>
      <c r="BF42" s="8">
        <v>1301048</v>
      </c>
      <c r="BG42" s="8">
        <v>0</v>
      </c>
      <c r="BH42" s="8">
        <v>765940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f t="shared" si="24"/>
        <v>99</v>
      </c>
      <c r="BQ42" s="8">
        <f t="shared" si="25"/>
        <v>2066988</v>
      </c>
      <c r="BR42" s="8">
        <f t="shared" si="26"/>
        <v>1301048</v>
      </c>
      <c r="BS42" s="8">
        <f t="shared" si="27"/>
        <v>0</v>
      </c>
      <c r="BT42" s="8">
        <f t="shared" si="28"/>
        <v>765940</v>
      </c>
      <c r="BU42" s="8">
        <f t="shared" si="29"/>
        <v>0</v>
      </c>
      <c r="BV42" s="7">
        <v>12</v>
      </c>
      <c r="BW42" s="8">
        <v>315280</v>
      </c>
      <c r="BX42" s="8">
        <v>283752</v>
      </c>
      <c r="BY42" s="8">
        <v>0</v>
      </c>
      <c r="BZ42" s="8">
        <v>31528</v>
      </c>
      <c r="CA42" s="8">
        <v>0</v>
      </c>
      <c r="CB42" s="8">
        <f t="shared" si="30"/>
        <v>2156</v>
      </c>
      <c r="CC42" s="8">
        <f t="shared" si="31"/>
        <v>85667738</v>
      </c>
      <c r="CD42" s="8">
        <f t="shared" si="32"/>
        <v>76541716</v>
      </c>
      <c r="CE42" s="8">
        <f t="shared" si="33"/>
        <v>3191175</v>
      </c>
      <c r="CF42" s="8">
        <f t="shared" si="34"/>
        <v>5704539</v>
      </c>
      <c r="CG42" s="8">
        <f t="shared" si="35"/>
        <v>230308</v>
      </c>
      <c r="CH42" s="17">
        <v>20</v>
      </c>
      <c r="CI42" s="8">
        <v>82192</v>
      </c>
      <c r="CJ42" s="8">
        <v>73971</v>
      </c>
      <c r="CK42" s="8">
        <v>0</v>
      </c>
      <c r="CL42" s="8">
        <v>8221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7">
        <f t="shared" si="36"/>
        <v>20</v>
      </c>
      <c r="DA42" s="8">
        <f t="shared" si="37"/>
        <v>82192</v>
      </c>
      <c r="DB42" s="8">
        <f t="shared" si="38"/>
        <v>73971</v>
      </c>
      <c r="DC42" s="8">
        <f t="shared" si="39"/>
        <v>0</v>
      </c>
      <c r="DD42" s="8">
        <f t="shared" si="40"/>
        <v>8221</v>
      </c>
      <c r="DE42" s="8">
        <f t="shared" si="41"/>
        <v>0</v>
      </c>
      <c r="DF42" s="8">
        <f t="shared" si="42"/>
        <v>2176</v>
      </c>
      <c r="DG42" s="8">
        <f t="shared" si="43"/>
        <v>85749930</v>
      </c>
      <c r="DH42" s="8">
        <f t="shared" si="44"/>
        <v>76615687</v>
      </c>
      <c r="DI42" s="8">
        <f t="shared" si="45"/>
        <v>3191175</v>
      </c>
      <c r="DJ42" s="8">
        <f t="shared" si="46"/>
        <v>5712760</v>
      </c>
      <c r="DK42" s="8">
        <f t="shared" si="47"/>
        <v>230308</v>
      </c>
      <c r="DL42" s="8">
        <v>64</v>
      </c>
      <c r="DM42" s="8">
        <v>80</v>
      </c>
      <c r="DN42" s="8">
        <v>144</v>
      </c>
      <c r="DO42" s="8">
        <v>0</v>
      </c>
      <c r="DP42" s="8">
        <v>0</v>
      </c>
      <c r="DR42" s="21">
        <f>INDEX(現金給付!F:F,MATCH($A42,現金給付!$C:$C,0),1)</f>
        <v>20</v>
      </c>
      <c r="DS42" s="21">
        <f>INDEX(現金給付!G:G,MATCH($A42,現金給付!$C:$C,0),1)</f>
        <v>73971</v>
      </c>
      <c r="DT42" s="21">
        <f>INDEX(現金給付!J:J,MATCH($A42,現金給付!$C:$C,0),1)</f>
        <v>1</v>
      </c>
      <c r="DU42" s="21">
        <f>INDEX(現金給付!K:K,MATCH($A42,現金給付!$C:$C,0),1)</f>
        <v>7371</v>
      </c>
      <c r="DV42" s="21">
        <f>INDEX(現金給付!N:N,MATCH($A42,現金給付!$C:$C,0),1)</f>
        <v>0</v>
      </c>
      <c r="DW42" s="21">
        <f>INDEX(現金給付!O:O,MATCH($A42,現金給付!$C:$C,0),1)</f>
        <v>0</v>
      </c>
      <c r="DX42" s="21">
        <f>INDEX(現金給付!V:V,MATCH($A42,現金給付!$C:$C,0),1)</f>
        <v>4</v>
      </c>
      <c r="DY42" s="21">
        <f>INDEX(現金給付!W:W,MATCH($A42,現金給付!$C:$C,0),1)</f>
        <v>124495</v>
      </c>
      <c r="DZ42" s="21">
        <f>INDEX(現金給付!Z:Z,MATCH($A42,現金給付!$C:$C,0),1)</f>
        <v>0</v>
      </c>
      <c r="EA42" s="21">
        <f>INDEX(現金給付!AA:AA,MATCH($A42,現金給付!$C:$C,0),1)</f>
        <v>0</v>
      </c>
      <c r="EB42" s="21">
        <f>INDEX(現金給付!AD:AD,MATCH($A42,現金給付!$C:$C,0),1)</f>
        <v>0</v>
      </c>
      <c r="EC42" s="21">
        <f>INDEX(現金給付!AE:AE,MATCH($A42,現金給付!$C:$C,0),1)</f>
        <v>0</v>
      </c>
      <c r="ED42" s="21">
        <f>INDEX(現金給付!AL:AL,MATCH($A42,現金給付!$C:$C,0),1)</f>
        <v>0</v>
      </c>
      <c r="EE42" s="21">
        <f>INDEX(現金給付!AM:AM,MATCH($A42,現金給付!$C:$C,0),1)</f>
        <v>0</v>
      </c>
      <c r="EF42" s="21">
        <f>INDEX(現金給付!AN:AN,MATCH($A42,現金給付!$C:$C,0),1)</f>
        <v>0</v>
      </c>
      <c r="EG42" s="21">
        <f>INDEX(現金給付!AO:AO,MATCH($A42,現金給付!$C:$C,0),1)</f>
        <v>0</v>
      </c>
      <c r="EH42" s="21">
        <f t="shared" si="48"/>
        <v>25</v>
      </c>
      <c r="EI42" s="21">
        <f t="shared" si="49"/>
        <v>205837</v>
      </c>
      <c r="EK42" s="8">
        <f t="shared" si="53"/>
        <v>2181</v>
      </c>
      <c r="EL42" s="8">
        <f t="shared" si="54"/>
        <v>85873575</v>
      </c>
      <c r="EN42" s="75">
        <f>ROUND(EL42/INDEX(被保険者数!O:O,MATCH(A42,被保険者数!A:A,0),1),0)</f>
        <v>520446</v>
      </c>
      <c r="EO42" s="1">
        <f t="shared" si="55"/>
        <v>41</v>
      </c>
      <c r="EP42" s="75">
        <f t="shared" si="50"/>
        <v>41938440</v>
      </c>
      <c r="EQ42" s="75">
        <f t="shared" si="51"/>
        <v>36943100</v>
      </c>
      <c r="ER42" s="75">
        <f t="shared" si="52"/>
        <v>6992035</v>
      </c>
      <c r="ES42" s="75">
        <f>ROUND(EP42/INDEX(被保険者数!O:O,MATCH(A42,被保険者数!A:A,0),1),0)</f>
        <v>254172</v>
      </c>
      <c r="ET42" s="75">
        <f t="shared" si="56"/>
        <v>41</v>
      </c>
      <c r="EU42" s="75">
        <f>ROUND(EQ42/INDEX(被保険者数!O:O,MATCH(A42,被保険者数!A:A,0),1),0)</f>
        <v>223898</v>
      </c>
      <c r="EV42" s="1">
        <f t="shared" si="57"/>
        <v>23</v>
      </c>
    </row>
    <row r="43" spans="1:152" s="6" customFormat="1" ht="15.95" customHeight="1" x14ac:dyDescent="0.15">
      <c r="A43" s="2" t="s">
        <v>66</v>
      </c>
      <c r="B43" s="7">
        <v>295</v>
      </c>
      <c r="C43" s="8">
        <v>181915100</v>
      </c>
      <c r="D43" s="8">
        <v>163723528</v>
      </c>
      <c r="E43" s="8">
        <v>10292645</v>
      </c>
      <c r="F43" s="8">
        <v>7262287</v>
      </c>
      <c r="G43" s="8">
        <v>636640</v>
      </c>
      <c r="H43" s="8">
        <v>5438</v>
      </c>
      <c r="I43" s="8">
        <v>84766840</v>
      </c>
      <c r="J43" s="8">
        <v>76290156</v>
      </c>
      <c r="K43" s="8">
        <v>237950</v>
      </c>
      <c r="L43" s="8">
        <v>8028310</v>
      </c>
      <c r="M43" s="8">
        <v>210424</v>
      </c>
      <c r="N43" s="8">
        <f t="shared" si="0"/>
        <v>5733</v>
      </c>
      <c r="O43" s="8">
        <f t="shared" si="1"/>
        <v>266681940</v>
      </c>
      <c r="P43" s="8">
        <f t="shared" si="2"/>
        <v>240013684</v>
      </c>
      <c r="Q43" s="8">
        <f t="shared" si="3"/>
        <v>10530595</v>
      </c>
      <c r="R43" s="8">
        <f t="shared" si="4"/>
        <v>15290597</v>
      </c>
      <c r="S43" s="8">
        <f t="shared" si="5"/>
        <v>847064</v>
      </c>
      <c r="T43" s="7">
        <v>1</v>
      </c>
      <c r="U43" s="8">
        <v>89580</v>
      </c>
      <c r="V43" s="8">
        <v>80620</v>
      </c>
      <c r="W43" s="8">
        <v>0</v>
      </c>
      <c r="X43" s="8">
        <v>8960</v>
      </c>
      <c r="Y43" s="8">
        <v>0</v>
      </c>
      <c r="Z43" s="8">
        <v>456</v>
      </c>
      <c r="AA43" s="8">
        <v>7722420</v>
      </c>
      <c r="AB43" s="8">
        <v>6950178</v>
      </c>
      <c r="AC43" s="8">
        <v>1866</v>
      </c>
      <c r="AD43" s="8">
        <v>769222</v>
      </c>
      <c r="AE43" s="8">
        <v>1154</v>
      </c>
      <c r="AF43" s="8">
        <f t="shared" si="6"/>
        <v>457</v>
      </c>
      <c r="AG43" s="8">
        <f t="shared" si="7"/>
        <v>7812000</v>
      </c>
      <c r="AH43" s="8">
        <f t="shared" si="8"/>
        <v>7030798</v>
      </c>
      <c r="AI43" s="8">
        <f t="shared" si="9"/>
        <v>1866</v>
      </c>
      <c r="AJ43" s="8">
        <f t="shared" si="10"/>
        <v>778182</v>
      </c>
      <c r="AK43" s="8">
        <f t="shared" si="11"/>
        <v>1154</v>
      </c>
      <c r="AL43" s="7">
        <f t="shared" si="12"/>
        <v>6190</v>
      </c>
      <c r="AM43" s="8">
        <f t="shared" si="13"/>
        <v>274493940</v>
      </c>
      <c r="AN43" s="8">
        <f t="shared" si="14"/>
        <v>247044482</v>
      </c>
      <c r="AO43" s="8">
        <f t="shared" si="15"/>
        <v>10532461</v>
      </c>
      <c r="AP43" s="8">
        <f t="shared" si="16"/>
        <v>16068779</v>
      </c>
      <c r="AQ43" s="8">
        <f t="shared" si="17"/>
        <v>848218</v>
      </c>
      <c r="AR43" s="8">
        <v>2095</v>
      </c>
      <c r="AS43" s="8">
        <v>36581990</v>
      </c>
      <c r="AT43" s="8">
        <v>32923791</v>
      </c>
      <c r="AU43" s="8">
        <v>789122</v>
      </c>
      <c r="AV43" s="8">
        <v>2577459</v>
      </c>
      <c r="AW43" s="8">
        <v>291618</v>
      </c>
      <c r="AX43" s="8">
        <f t="shared" si="18"/>
        <v>8285</v>
      </c>
      <c r="AY43" s="8">
        <f t="shared" si="19"/>
        <v>311075930</v>
      </c>
      <c r="AZ43" s="8">
        <f t="shared" si="20"/>
        <v>279968273</v>
      </c>
      <c r="BA43" s="8">
        <f t="shared" si="21"/>
        <v>11321583</v>
      </c>
      <c r="BB43" s="8">
        <f t="shared" si="22"/>
        <v>18646238</v>
      </c>
      <c r="BC43" s="8">
        <f t="shared" si="23"/>
        <v>1139836</v>
      </c>
      <c r="BD43" s="7">
        <v>288</v>
      </c>
      <c r="BE43" s="8">
        <v>8681664</v>
      </c>
      <c r="BF43" s="8">
        <v>4943594</v>
      </c>
      <c r="BG43" s="8">
        <v>0</v>
      </c>
      <c r="BH43" s="8">
        <v>3666960</v>
      </c>
      <c r="BI43" s="8">
        <v>71110</v>
      </c>
      <c r="BJ43" s="8">
        <v>1</v>
      </c>
      <c r="BK43" s="8">
        <v>2020</v>
      </c>
      <c r="BL43" s="8">
        <v>1390</v>
      </c>
      <c r="BM43" s="8">
        <v>0</v>
      </c>
      <c r="BN43" s="8">
        <v>630</v>
      </c>
      <c r="BO43" s="8">
        <v>0</v>
      </c>
      <c r="BP43" s="8">
        <f t="shared" si="24"/>
        <v>289</v>
      </c>
      <c r="BQ43" s="8">
        <f t="shared" si="25"/>
        <v>8683684</v>
      </c>
      <c r="BR43" s="8">
        <f t="shared" si="26"/>
        <v>4944984</v>
      </c>
      <c r="BS43" s="8">
        <f t="shared" si="27"/>
        <v>0</v>
      </c>
      <c r="BT43" s="8">
        <f t="shared" si="28"/>
        <v>3667590</v>
      </c>
      <c r="BU43" s="8">
        <f t="shared" si="29"/>
        <v>71110</v>
      </c>
      <c r="BV43" s="7">
        <v>31</v>
      </c>
      <c r="BW43" s="8">
        <v>1653690</v>
      </c>
      <c r="BX43" s="8">
        <v>1488320</v>
      </c>
      <c r="BY43" s="8">
        <v>2594</v>
      </c>
      <c r="BZ43" s="8">
        <v>86360.5</v>
      </c>
      <c r="CA43" s="8">
        <v>76415.5</v>
      </c>
      <c r="CB43" s="8">
        <f t="shared" si="30"/>
        <v>8316</v>
      </c>
      <c r="CC43" s="8">
        <f t="shared" si="31"/>
        <v>321413304</v>
      </c>
      <c r="CD43" s="8">
        <f t="shared" si="32"/>
        <v>286401577</v>
      </c>
      <c r="CE43" s="8">
        <f t="shared" si="33"/>
        <v>11324177</v>
      </c>
      <c r="CF43" s="8">
        <f t="shared" si="34"/>
        <v>22400188.5</v>
      </c>
      <c r="CG43" s="8">
        <f t="shared" si="35"/>
        <v>1287361.5</v>
      </c>
      <c r="CH43" s="17">
        <v>32</v>
      </c>
      <c r="CI43" s="8">
        <v>250100</v>
      </c>
      <c r="CJ43" s="8">
        <v>225083</v>
      </c>
      <c r="CK43" s="8">
        <v>0</v>
      </c>
      <c r="CL43" s="8">
        <v>25017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7">
        <f t="shared" si="36"/>
        <v>32</v>
      </c>
      <c r="DA43" s="8">
        <f t="shared" si="37"/>
        <v>250100</v>
      </c>
      <c r="DB43" s="8">
        <f t="shared" si="38"/>
        <v>225083</v>
      </c>
      <c r="DC43" s="8">
        <f t="shared" si="39"/>
        <v>0</v>
      </c>
      <c r="DD43" s="8">
        <f t="shared" si="40"/>
        <v>25017</v>
      </c>
      <c r="DE43" s="8">
        <f t="shared" si="41"/>
        <v>0</v>
      </c>
      <c r="DF43" s="8">
        <f t="shared" si="42"/>
        <v>8348</v>
      </c>
      <c r="DG43" s="8">
        <f t="shared" si="43"/>
        <v>321663404</v>
      </c>
      <c r="DH43" s="8">
        <f t="shared" si="44"/>
        <v>286626660</v>
      </c>
      <c r="DI43" s="8">
        <f t="shared" si="45"/>
        <v>11324177</v>
      </c>
      <c r="DJ43" s="8">
        <f t="shared" si="46"/>
        <v>22425205.5</v>
      </c>
      <c r="DK43" s="8">
        <f t="shared" si="47"/>
        <v>1287361.5</v>
      </c>
      <c r="DL43" s="8">
        <v>219</v>
      </c>
      <c r="DM43" s="8">
        <v>80</v>
      </c>
      <c r="DN43" s="8">
        <v>299</v>
      </c>
      <c r="DO43" s="8">
        <v>49</v>
      </c>
      <c r="DP43" s="8">
        <v>7</v>
      </c>
      <c r="DR43" s="21">
        <f>INDEX(現金給付!F:F,MATCH($A43,現金給付!$C:$C,0),1)</f>
        <v>32</v>
      </c>
      <c r="DS43" s="21">
        <f>INDEX(現金給付!G:G,MATCH($A43,現金給付!$C:$C,0),1)</f>
        <v>225083</v>
      </c>
      <c r="DT43" s="21">
        <f>INDEX(現金給付!J:J,MATCH($A43,現金給付!$C:$C,0),1)</f>
        <v>0</v>
      </c>
      <c r="DU43" s="21">
        <f>INDEX(現金給付!K:K,MATCH($A43,現金給付!$C:$C,0),1)</f>
        <v>0</v>
      </c>
      <c r="DV43" s="21">
        <f>INDEX(現金給付!N:N,MATCH($A43,現金給付!$C:$C,0),1)</f>
        <v>13</v>
      </c>
      <c r="DW43" s="21">
        <f>INDEX(現金給付!O:O,MATCH($A43,現金給付!$C:$C,0),1)</f>
        <v>469584</v>
      </c>
      <c r="DX43" s="21">
        <f>INDEX(現金給付!V:V,MATCH($A43,現金給付!$C:$C,0),1)</f>
        <v>10</v>
      </c>
      <c r="DY43" s="21">
        <f>INDEX(現金給付!W:W,MATCH($A43,現金給付!$C:$C,0),1)</f>
        <v>353230</v>
      </c>
      <c r="DZ43" s="21">
        <f>INDEX(現金給付!Z:Z,MATCH($A43,現金給付!$C:$C,0),1)</f>
        <v>2</v>
      </c>
      <c r="EA43" s="21">
        <f>INDEX(現金給付!AA:AA,MATCH($A43,現金給付!$C:$C,0),1)</f>
        <v>88272</v>
      </c>
      <c r="EB43" s="21">
        <f>INDEX(現金給付!AD:AD,MATCH($A43,現金給付!$C:$C,0),1)</f>
        <v>0</v>
      </c>
      <c r="EC43" s="21">
        <f>INDEX(現金給付!AE:AE,MATCH($A43,現金給付!$C:$C,0),1)</f>
        <v>0</v>
      </c>
      <c r="ED43" s="21">
        <f>INDEX(現金給付!AL:AL,MATCH($A43,現金給付!$C:$C,0),1)</f>
        <v>0</v>
      </c>
      <c r="EE43" s="21">
        <f>INDEX(現金給付!AM:AM,MATCH($A43,現金給付!$C:$C,0),1)</f>
        <v>0</v>
      </c>
      <c r="EF43" s="21">
        <f>INDEX(現金給付!AN:AN,MATCH($A43,現金給付!$C:$C,0),1)</f>
        <v>0</v>
      </c>
      <c r="EG43" s="21">
        <f>INDEX(現金給付!AO:AO,MATCH($A43,現金給付!$C:$C,0),1)</f>
        <v>0</v>
      </c>
      <c r="EH43" s="21">
        <f t="shared" si="48"/>
        <v>57</v>
      </c>
      <c r="EI43" s="21">
        <f t="shared" si="49"/>
        <v>1136169</v>
      </c>
      <c r="EK43" s="8">
        <f t="shared" si="53"/>
        <v>8373</v>
      </c>
      <c r="EL43" s="8">
        <f t="shared" si="54"/>
        <v>322549473</v>
      </c>
      <c r="EN43" s="75">
        <f>ROUND(EL43/INDEX(被保険者数!O:O,MATCH(A43,被保険者数!A:A,0),1),0)</f>
        <v>744918</v>
      </c>
      <c r="EO43" s="1">
        <f t="shared" si="55"/>
        <v>37</v>
      </c>
      <c r="EP43" s="75">
        <f t="shared" si="50"/>
        <v>182004680</v>
      </c>
      <c r="EQ43" s="75">
        <f t="shared" si="51"/>
        <v>92489260</v>
      </c>
      <c r="ER43" s="75">
        <f t="shared" si="52"/>
        <v>48055533</v>
      </c>
      <c r="ES43" s="75">
        <f>ROUND(EP43/INDEX(被保険者数!O:O,MATCH(A43,被保険者数!A:A,0),1),0)</f>
        <v>420334</v>
      </c>
      <c r="ET43" s="75">
        <f t="shared" si="56"/>
        <v>38</v>
      </c>
      <c r="EU43" s="75">
        <f>ROUND(EQ43/INDEX(被保険者数!O:O,MATCH(A43,被保険者数!A:A,0),1),0)</f>
        <v>213601</v>
      </c>
      <c r="EV43" s="1">
        <f t="shared" si="57"/>
        <v>29</v>
      </c>
    </row>
    <row r="44" spans="1:152" s="6" customFormat="1" ht="15.95" customHeight="1" thickBot="1" x14ac:dyDescent="0.2">
      <c r="A44" s="9" t="s">
        <v>67</v>
      </c>
      <c r="B44" s="10">
        <v>123</v>
      </c>
      <c r="C44" s="11">
        <v>93016130</v>
      </c>
      <c r="D44" s="11">
        <v>83714503</v>
      </c>
      <c r="E44" s="11">
        <v>6560906</v>
      </c>
      <c r="F44" s="11">
        <v>2518591</v>
      </c>
      <c r="G44" s="11">
        <v>222130</v>
      </c>
      <c r="H44" s="11">
        <v>1504</v>
      </c>
      <c r="I44" s="11">
        <v>24290140</v>
      </c>
      <c r="J44" s="11">
        <v>21861126</v>
      </c>
      <c r="K44" s="11">
        <v>59549</v>
      </c>
      <c r="L44" s="11">
        <v>2073828</v>
      </c>
      <c r="M44" s="11">
        <v>295637</v>
      </c>
      <c r="N44" s="11">
        <f t="shared" si="0"/>
        <v>1627</v>
      </c>
      <c r="O44" s="11">
        <f t="shared" si="1"/>
        <v>117306270</v>
      </c>
      <c r="P44" s="11">
        <f t="shared" si="2"/>
        <v>105575629</v>
      </c>
      <c r="Q44" s="11">
        <f t="shared" si="3"/>
        <v>6620455</v>
      </c>
      <c r="R44" s="11">
        <f t="shared" si="4"/>
        <v>4592419</v>
      </c>
      <c r="S44" s="11">
        <f t="shared" si="5"/>
        <v>517767</v>
      </c>
      <c r="T44" s="10">
        <v>1</v>
      </c>
      <c r="U44" s="11">
        <v>127160</v>
      </c>
      <c r="V44" s="11">
        <v>114440</v>
      </c>
      <c r="W44" s="11">
        <v>0</v>
      </c>
      <c r="X44" s="11">
        <v>12720</v>
      </c>
      <c r="Y44" s="11">
        <v>0</v>
      </c>
      <c r="Z44" s="11">
        <v>101</v>
      </c>
      <c r="AA44" s="11">
        <v>1649230</v>
      </c>
      <c r="AB44" s="11">
        <v>1484307</v>
      </c>
      <c r="AC44" s="11">
        <v>0</v>
      </c>
      <c r="AD44" s="11">
        <v>161084</v>
      </c>
      <c r="AE44" s="11">
        <v>3839</v>
      </c>
      <c r="AF44" s="11">
        <f t="shared" si="6"/>
        <v>102</v>
      </c>
      <c r="AG44" s="11">
        <f t="shared" si="7"/>
        <v>1776390</v>
      </c>
      <c r="AH44" s="11">
        <f t="shared" si="8"/>
        <v>1598747</v>
      </c>
      <c r="AI44" s="11">
        <f t="shared" si="9"/>
        <v>0</v>
      </c>
      <c r="AJ44" s="11">
        <f t="shared" si="10"/>
        <v>173804</v>
      </c>
      <c r="AK44" s="11">
        <f t="shared" si="11"/>
        <v>3839</v>
      </c>
      <c r="AL44" s="10">
        <f t="shared" si="12"/>
        <v>1729</v>
      </c>
      <c r="AM44" s="11">
        <f t="shared" si="13"/>
        <v>119082660</v>
      </c>
      <c r="AN44" s="11">
        <f t="shared" si="14"/>
        <v>107174376</v>
      </c>
      <c r="AO44" s="11">
        <f t="shared" si="15"/>
        <v>6620455</v>
      </c>
      <c r="AP44" s="11">
        <f t="shared" si="16"/>
        <v>4766223</v>
      </c>
      <c r="AQ44" s="11">
        <f t="shared" si="17"/>
        <v>521606</v>
      </c>
      <c r="AR44" s="11">
        <v>528</v>
      </c>
      <c r="AS44" s="11">
        <v>10397210</v>
      </c>
      <c r="AT44" s="11">
        <v>9357485</v>
      </c>
      <c r="AU44" s="11">
        <v>75854</v>
      </c>
      <c r="AV44" s="11">
        <v>897675</v>
      </c>
      <c r="AW44" s="11">
        <v>66196</v>
      </c>
      <c r="AX44" s="8">
        <f t="shared" si="18"/>
        <v>2257</v>
      </c>
      <c r="AY44" s="8">
        <f t="shared" si="19"/>
        <v>129479870</v>
      </c>
      <c r="AZ44" s="8">
        <f t="shared" si="20"/>
        <v>116531861</v>
      </c>
      <c r="BA44" s="8">
        <f t="shared" si="21"/>
        <v>6696309</v>
      </c>
      <c r="BB44" s="8">
        <f t="shared" si="22"/>
        <v>5663898</v>
      </c>
      <c r="BC44" s="8">
        <f t="shared" si="23"/>
        <v>587802</v>
      </c>
      <c r="BD44" s="10">
        <v>121</v>
      </c>
      <c r="BE44" s="11">
        <v>4311009</v>
      </c>
      <c r="BF44" s="11">
        <v>3052809</v>
      </c>
      <c r="BG44" s="11">
        <v>0</v>
      </c>
      <c r="BH44" s="11">
        <v>1138560</v>
      </c>
      <c r="BI44" s="11">
        <v>119640</v>
      </c>
      <c r="BJ44" s="11">
        <v>1</v>
      </c>
      <c r="BK44" s="11">
        <v>1380</v>
      </c>
      <c r="BL44" s="11">
        <v>460</v>
      </c>
      <c r="BM44" s="11">
        <v>0</v>
      </c>
      <c r="BN44" s="11">
        <v>920</v>
      </c>
      <c r="BO44" s="11">
        <v>0</v>
      </c>
      <c r="BP44" s="11">
        <f t="shared" si="24"/>
        <v>122</v>
      </c>
      <c r="BQ44" s="11">
        <f t="shared" si="25"/>
        <v>4312389</v>
      </c>
      <c r="BR44" s="11">
        <f t="shared" si="26"/>
        <v>3053269</v>
      </c>
      <c r="BS44" s="11">
        <f t="shared" si="27"/>
        <v>0</v>
      </c>
      <c r="BT44" s="11">
        <f t="shared" si="28"/>
        <v>1139480</v>
      </c>
      <c r="BU44" s="11">
        <f t="shared" si="29"/>
        <v>119640</v>
      </c>
      <c r="BV44" s="10">
        <v>1</v>
      </c>
      <c r="BW44" s="11">
        <v>132930</v>
      </c>
      <c r="BX44" s="11">
        <v>119637</v>
      </c>
      <c r="BY44" s="11">
        <v>5293</v>
      </c>
      <c r="BZ44" s="11">
        <v>8000</v>
      </c>
      <c r="CA44" s="11">
        <v>0</v>
      </c>
      <c r="CB44" s="8">
        <f t="shared" si="30"/>
        <v>2258</v>
      </c>
      <c r="CC44" s="8">
        <f t="shared" si="31"/>
        <v>133925189</v>
      </c>
      <c r="CD44" s="8">
        <f t="shared" si="32"/>
        <v>119704767</v>
      </c>
      <c r="CE44" s="8">
        <f t="shared" si="33"/>
        <v>6701602</v>
      </c>
      <c r="CF44" s="8">
        <f t="shared" si="34"/>
        <v>6811378</v>
      </c>
      <c r="CG44" s="8">
        <f t="shared" si="35"/>
        <v>707442</v>
      </c>
      <c r="CH44" s="17">
        <v>2</v>
      </c>
      <c r="CI44" s="8">
        <v>11980</v>
      </c>
      <c r="CJ44" s="8">
        <v>10782</v>
      </c>
      <c r="CK44" s="8">
        <v>0</v>
      </c>
      <c r="CL44" s="8">
        <v>1198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7">
        <f t="shared" si="36"/>
        <v>2</v>
      </c>
      <c r="DA44" s="8">
        <f t="shared" si="37"/>
        <v>11980</v>
      </c>
      <c r="DB44" s="8">
        <f t="shared" si="38"/>
        <v>10782</v>
      </c>
      <c r="DC44" s="8">
        <f t="shared" si="39"/>
        <v>0</v>
      </c>
      <c r="DD44" s="8">
        <f t="shared" si="40"/>
        <v>1198</v>
      </c>
      <c r="DE44" s="8">
        <f t="shared" si="41"/>
        <v>0</v>
      </c>
      <c r="DF44" s="8">
        <f t="shared" si="42"/>
        <v>2260</v>
      </c>
      <c r="DG44" s="8">
        <f t="shared" si="43"/>
        <v>133937169</v>
      </c>
      <c r="DH44" s="8">
        <f t="shared" si="44"/>
        <v>119715549</v>
      </c>
      <c r="DI44" s="8">
        <f t="shared" si="45"/>
        <v>6701602</v>
      </c>
      <c r="DJ44" s="8">
        <f t="shared" si="46"/>
        <v>6812576</v>
      </c>
      <c r="DK44" s="8">
        <f t="shared" si="47"/>
        <v>707442</v>
      </c>
      <c r="DL44" s="8">
        <v>101</v>
      </c>
      <c r="DM44" s="8">
        <v>28</v>
      </c>
      <c r="DN44" s="8">
        <v>129</v>
      </c>
      <c r="DO44" s="8">
        <v>0</v>
      </c>
      <c r="DP44" s="8">
        <v>0</v>
      </c>
      <c r="DR44" s="21">
        <f>INDEX(現金給付!F:F,MATCH($A44,現金給付!$C:$C,0),1)</f>
        <v>2</v>
      </c>
      <c r="DS44" s="21">
        <f>INDEX(現金給付!G:G,MATCH($A44,現金給付!$C:$C,0),1)</f>
        <v>10782</v>
      </c>
      <c r="DT44" s="21">
        <f>INDEX(現金給付!J:J,MATCH($A44,現金給付!$C:$C,0),1)</f>
        <v>0</v>
      </c>
      <c r="DU44" s="21">
        <f>INDEX(現金給付!K:K,MATCH($A44,現金給付!$C:$C,0),1)</f>
        <v>0</v>
      </c>
      <c r="DV44" s="21">
        <f>INDEX(現金給付!N:N,MATCH($A44,現金給付!$C:$C,0),1)</f>
        <v>0</v>
      </c>
      <c r="DW44" s="21">
        <f>INDEX(現金給付!O:O,MATCH($A44,現金給付!$C:$C,0),1)</f>
        <v>0</v>
      </c>
      <c r="DX44" s="21">
        <f>INDEX(現金給付!V:V,MATCH($A44,現金給付!$C:$C,0),1)</f>
        <v>4</v>
      </c>
      <c r="DY44" s="21">
        <f>INDEX(現金給付!W:W,MATCH($A44,現金給付!$C:$C,0),1)</f>
        <v>217797</v>
      </c>
      <c r="DZ44" s="21">
        <f>INDEX(現金給付!Z:Z,MATCH($A44,現金給付!$C:$C,0),1)</f>
        <v>0</v>
      </c>
      <c r="EA44" s="21">
        <f>INDEX(現金給付!AA:AA,MATCH($A44,現金給付!$C:$C,0),1)</f>
        <v>0</v>
      </c>
      <c r="EB44" s="21">
        <f>INDEX(現金給付!AD:AD,MATCH($A44,現金給付!$C:$C,0),1)</f>
        <v>0</v>
      </c>
      <c r="EC44" s="21">
        <f>INDEX(現金給付!AE:AE,MATCH($A44,現金給付!$C:$C,0),1)</f>
        <v>0</v>
      </c>
      <c r="ED44" s="21">
        <f>INDEX(現金給付!AL:AL,MATCH($A44,現金給付!$C:$C,0),1)</f>
        <v>0</v>
      </c>
      <c r="EE44" s="21">
        <f>INDEX(現金給付!AM:AM,MATCH($A44,現金給付!$C:$C,0),1)</f>
        <v>0</v>
      </c>
      <c r="EF44" s="21">
        <f>INDEX(現金給付!AN:AN,MATCH($A44,現金給付!$C:$C,0),1)</f>
        <v>0</v>
      </c>
      <c r="EG44" s="21">
        <f>INDEX(現金給付!AO:AO,MATCH($A44,現金給付!$C:$C,0),1)</f>
        <v>0</v>
      </c>
      <c r="EH44" s="21">
        <f t="shared" si="48"/>
        <v>6</v>
      </c>
      <c r="EI44" s="21">
        <f t="shared" si="49"/>
        <v>228579</v>
      </c>
      <c r="EK44" s="8">
        <f t="shared" si="53"/>
        <v>2264</v>
      </c>
      <c r="EL44" s="8">
        <f t="shared" si="54"/>
        <v>134153768</v>
      </c>
      <c r="EN44" s="75">
        <f>ROUND(EL44/INDEX(被保険者数!O:O,MATCH(A44,被保険者数!A:A,0),1),0)</f>
        <v>993732</v>
      </c>
      <c r="EO44" s="1">
        <f t="shared" si="55"/>
        <v>7</v>
      </c>
      <c r="EP44" s="75">
        <f t="shared" si="50"/>
        <v>93143290</v>
      </c>
      <c r="EQ44" s="75">
        <f t="shared" si="51"/>
        <v>25939370</v>
      </c>
      <c r="ER44" s="75">
        <f t="shared" si="52"/>
        <v>15071108</v>
      </c>
      <c r="ES44" s="75">
        <f>ROUND(EP44/INDEX(被保険者数!O:O,MATCH(A44,被保険者数!A:A,0),1),0)</f>
        <v>689950</v>
      </c>
      <c r="ET44" s="75">
        <f t="shared" si="56"/>
        <v>4</v>
      </c>
      <c r="EU44" s="75">
        <f>ROUND(EQ44/INDEX(被保険者数!O:O,MATCH(A44,被保険者数!A:A,0),1),0)</f>
        <v>192143</v>
      </c>
      <c r="EV44" s="1">
        <f t="shared" si="57"/>
        <v>34</v>
      </c>
    </row>
    <row r="45" spans="1:152" s="6" customFormat="1" ht="15.95" customHeight="1" thickTop="1" x14ac:dyDescent="0.15">
      <c r="A45" s="2" t="s">
        <v>145</v>
      </c>
      <c r="B45" s="12">
        <f t="shared" ref="B45:AG45" si="58">SUM(B4:B44)</f>
        <v>121464</v>
      </c>
      <c r="C45" s="13">
        <f t="shared" si="58"/>
        <v>75365678120</v>
      </c>
      <c r="D45" s="13">
        <f t="shared" si="58"/>
        <v>67829259594</v>
      </c>
      <c r="E45" s="13">
        <f t="shared" si="58"/>
        <v>4089745952</v>
      </c>
      <c r="F45" s="13">
        <f t="shared" si="58"/>
        <v>3092118296</v>
      </c>
      <c r="G45" s="13">
        <f t="shared" si="58"/>
        <v>354092739</v>
      </c>
      <c r="H45" s="13">
        <f t="shared" si="58"/>
        <v>1778053</v>
      </c>
      <c r="I45" s="13">
        <f t="shared" si="58"/>
        <v>31412225750</v>
      </c>
      <c r="J45" s="13">
        <f t="shared" si="58"/>
        <v>28271351833</v>
      </c>
      <c r="K45" s="13">
        <f t="shared" si="58"/>
        <v>601538200</v>
      </c>
      <c r="L45" s="13">
        <f t="shared" si="58"/>
        <v>2272202746</v>
      </c>
      <c r="M45" s="13">
        <f t="shared" si="58"/>
        <v>267131274.5</v>
      </c>
      <c r="N45" s="13">
        <f t="shared" si="58"/>
        <v>1899517</v>
      </c>
      <c r="O45" s="13">
        <f t="shared" si="58"/>
        <v>106777903870</v>
      </c>
      <c r="P45" s="13">
        <f t="shared" si="58"/>
        <v>96100611427</v>
      </c>
      <c r="Q45" s="13">
        <f t="shared" si="58"/>
        <v>4691284152</v>
      </c>
      <c r="R45" s="13">
        <f t="shared" si="58"/>
        <v>5364321042</v>
      </c>
      <c r="S45" s="13">
        <f t="shared" si="58"/>
        <v>621224013.5</v>
      </c>
      <c r="T45" s="12">
        <f t="shared" si="58"/>
        <v>250</v>
      </c>
      <c r="U45" s="13">
        <f t="shared" si="58"/>
        <v>58037750</v>
      </c>
      <c r="V45" s="13">
        <f t="shared" si="58"/>
        <v>52233895</v>
      </c>
      <c r="W45" s="13">
        <f t="shared" si="58"/>
        <v>1474793</v>
      </c>
      <c r="X45" s="13">
        <f t="shared" si="58"/>
        <v>4207902</v>
      </c>
      <c r="Y45" s="13">
        <f t="shared" si="58"/>
        <v>121160</v>
      </c>
      <c r="Z45" s="13">
        <f t="shared" si="58"/>
        <v>203281</v>
      </c>
      <c r="AA45" s="13">
        <f t="shared" si="58"/>
        <v>2973427290</v>
      </c>
      <c r="AB45" s="13">
        <f t="shared" si="58"/>
        <v>2676093869</v>
      </c>
      <c r="AC45" s="13">
        <f t="shared" si="58"/>
        <v>2156739</v>
      </c>
      <c r="AD45" s="13">
        <f t="shared" si="58"/>
        <v>294650605</v>
      </c>
      <c r="AE45" s="13">
        <f t="shared" si="58"/>
        <v>526077</v>
      </c>
      <c r="AF45" s="13">
        <f t="shared" si="58"/>
        <v>203531</v>
      </c>
      <c r="AG45" s="13">
        <f t="shared" si="58"/>
        <v>3031465040</v>
      </c>
      <c r="AH45" s="13">
        <f t="shared" ref="AH45:BM45" si="59">SUM(AH4:AH44)</f>
        <v>2728327764</v>
      </c>
      <c r="AI45" s="13">
        <f t="shared" si="59"/>
        <v>3631532</v>
      </c>
      <c r="AJ45" s="13">
        <f t="shared" si="59"/>
        <v>298858507</v>
      </c>
      <c r="AK45" s="13">
        <f t="shared" si="59"/>
        <v>647237</v>
      </c>
      <c r="AL45" s="12">
        <f t="shared" si="59"/>
        <v>2103048</v>
      </c>
      <c r="AM45" s="13">
        <f t="shared" si="59"/>
        <v>109809368910</v>
      </c>
      <c r="AN45" s="13">
        <f t="shared" si="59"/>
        <v>98828939191</v>
      </c>
      <c r="AO45" s="13">
        <f t="shared" si="59"/>
        <v>4694915684</v>
      </c>
      <c r="AP45" s="13">
        <f t="shared" si="59"/>
        <v>5663179549</v>
      </c>
      <c r="AQ45" s="13">
        <f t="shared" si="59"/>
        <v>621871250.5</v>
      </c>
      <c r="AR45" s="13">
        <f t="shared" si="59"/>
        <v>1306997</v>
      </c>
      <c r="AS45" s="13">
        <f t="shared" si="59"/>
        <v>17720717400</v>
      </c>
      <c r="AT45" s="13">
        <f t="shared" si="59"/>
        <v>15948768480</v>
      </c>
      <c r="AU45" s="13">
        <f t="shared" si="59"/>
        <v>125242240</v>
      </c>
      <c r="AV45" s="13">
        <f t="shared" si="59"/>
        <v>1556199962</v>
      </c>
      <c r="AW45" s="13">
        <f t="shared" si="59"/>
        <v>90506718</v>
      </c>
      <c r="AX45" s="13">
        <f t="shared" si="59"/>
        <v>3410045</v>
      </c>
      <c r="AY45" s="13">
        <f t="shared" si="59"/>
        <v>127530086310</v>
      </c>
      <c r="AZ45" s="13">
        <f t="shared" si="59"/>
        <v>114777707671</v>
      </c>
      <c r="BA45" s="13">
        <f t="shared" si="59"/>
        <v>4820157924</v>
      </c>
      <c r="BB45" s="13">
        <f t="shared" si="59"/>
        <v>7219379511</v>
      </c>
      <c r="BC45" s="13">
        <f t="shared" si="59"/>
        <v>712377968.5</v>
      </c>
      <c r="BD45" s="12">
        <f t="shared" si="59"/>
        <v>116107</v>
      </c>
      <c r="BE45" s="13">
        <f t="shared" si="59"/>
        <v>4039566733</v>
      </c>
      <c r="BF45" s="13">
        <f t="shared" si="59"/>
        <v>2271264983</v>
      </c>
      <c r="BG45" s="13">
        <f t="shared" si="59"/>
        <v>0</v>
      </c>
      <c r="BH45" s="13">
        <f t="shared" si="59"/>
        <v>1746965180</v>
      </c>
      <c r="BI45" s="13">
        <f t="shared" si="59"/>
        <v>21285520</v>
      </c>
      <c r="BJ45" s="13">
        <f t="shared" si="59"/>
        <v>249</v>
      </c>
      <c r="BK45" s="13">
        <f t="shared" si="59"/>
        <v>1709116</v>
      </c>
      <c r="BL45" s="13">
        <f t="shared" si="59"/>
        <v>941876</v>
      </c>
      <c r="BM45" s="13">
        <f t="shared" si="59"/>
        <v>0</v>
      </c>
      <c r="BN45" s="13">
        <f t="shared" ref="BN45:CG45" si="60">SUM(BN4:BN44)</f>
        <v>767240</v>
      </c>
      <c r="BO45" s="13">
        <f t="shared" si="60"/>
        <v>0</v>
      </c>
      <c r="BP45" s="13">
        <f t="shared" si="60"/>
        <v>116356</v>
      </c>
      <c r="BQ45" s="13">
        <f t="shared" si="60"/>
        <v>4041275849</v>
      </c>
      <c r="BR45" s="13">
        <f t="shared" si="60"/>
        <v>2272206859</v>
      </c>
      <c r="BS45" s="13">
        <f t="shared" si="60"/>
        <v>0</v>
      </c>
      <c r="BT45" s="13">
        <f t="shared" si="60"/>
        <v>1747732420</v>
      </c>
      <c r="BU45" s="13">
        <f t="shared" si="60"/>
        <v>21285520</v>
      </c>
      <c r="BV45" s="12">
        <f t="shared" si="60"/>
        <v>8800</v>
      </c>
      <c r="BW45" s="13">
        <f t="shared" si="60"/>
        <v>1116777930</v>
      </c>
      <c r="BX45" s="13">
        <f t="shared" si="60"/>
        <v>1005104259.5</v>
      </c>
      <c r="BY45" s="13">
        <f t="shared" si="60"/>
        <v>35749040</v>
      </c>
      <c r="BZ45" s="13">
        <f t="shared" si="60"/>
        <v>53489867.5</v>
      </c>
      <c r="CA45" s="13">
        <f t="shared" si="60"/>
        <v>22434763</v>
      </c>
      <c r="CB45" s="13">
        <f t="shared" si="60"/>
        <v>3418845</v>
      </c>
      <c r="CC45" s="13">
        <f t="shared" si="60"/>
        <v>132688140089</v>
      </c>
      <c r="CD45" s="13">
        <f t="shared" si="60"/>
        <v>118055018789.5</v>
      </c>
      <c r="CE45" s="13">
        <f t="shared" si="60"/>
        <v>4855906964</v>
      </c>
      <c r="CF45" s="13">
        <f t="shared" si="60"/>
        <v>9020601798.5</v>
      </c>
      <c r="CG45" s="13">
        <f t="shared" si="60"/>
        <v>756098251.5</v>
      </c>
      <c r="CH45" s="18">
        <f t="shared" ref="CH45:DP45" si="61">SUM(CH4:CH44)</f>
        <v>18441</v>
      </c>
      <c r="CI45" s="13">
        <f t="shared" si="61"/>
        <v>122936611</v>
      </c>
      <c r="CJ45" s="13">
        <f t="shared" si="61"/>
        <v>110640734</v>
      </c>
      <c r="CK45" s="13">
        <f t="shared" si="61"/>
        <v>0</v>
      </c>
      <c r="CL45" s="13">
        <f t="shared" si="61"/>
        <v>12295877</v>
      </c>
      <c r="CM45" s="13">
        <f t="shared" si="61"/>
        <v>0</v>
      </c>
      <c r="CN45" s="13">
        <f t="shared" si="61"/>
        <v>0</v>
      </c>
      <c r="CO45" s="13">
        <f t="shared" si="61"/>
        <v>0</v>
      </c>
      <c r="CP45" s="13">
        <f t="shared" si="61"/>
        <v>0</v>
      </c>
      <c r="CQ45" s="13">
        <f t="shared" si="61"/>
        <v>0</v>
      </c>
      <c r="CR45" s="13">
        <f t="shared" si="61"/>
        <v>0</v>
      </c>
      <c r="CS45" s="13">
        <f t="shared" si="61"/>
        <v>0</v>
      </c>
      <c r="CT45" s="13">
        <f t="shared" si="61"/>
        <v>0</v>
      </c>
      <c r="CU45" s="13">
        <f t="shared" si="61"/>
        <v>0</v>
      </c>
      <c r="CV45" s="13">
        <f t="shared" si="61"/>
        <v>0</v>
      </c>
      <c r="CW45" s="13">
        <f t="shared" si="61"/>
        <v>0</v>
      </c>
      <c r="CX45" s="13">
        <f t="shared" si="61"/>
        <v>0</v>
      </c>
      <c r="CY45" s="13">
        <f t="shared" si="61"/>
        <v>0</v>
      </c>
      <c r="CZ45" s="12">
        <f t="shared" si="61"/>
        <v>18441</v>
      </c>
      <c r="DA45" s="13">
        <f t="shared" si="61"/>
        <v>122936611</v>
      </c>
      <c r="DB45" s="13">
        <f t="shared" si="61"/>
        <v>110640734</v>
      </c>
      <c r="DC45" s="13">
        <f t="shared" si="61"/>
        <v>0</v>
      </c>
      <c r="DD45" s="13">
        <f t="shared" si="61"/>
        <v>12295877</v>
      </c>
      <c r="DE45" s="13">
        <f t="shared" si="61"/>
        <v>0</v>
      </c>
      <c r="DF45" s="13">
        <f t="shared" si="61"/>
        <v>3437286</v>
      </c>
      <c r="DG45" s="13">
        <f t="shared" si="61"/>
        <v>132811076700</v>
      </c>
      <c r="DH45" s="13">
        <f t="shared" si="61"/>
        <v>118165659523.5</v>
      </c>
      <c r="DI45" s="13">
        <f t="shared" si="61"/>
        <v>4855906964</v>
      </c>
      <c r="DJ45" s="13">
        <f t="shared" si="61"/>
        <v>9032897675.5</v>
      </c>
      <c r="DK45" s="13">
        <f t="shared" si="61"/>
        <v>756098251.5</v>
      </c>
      <c r="DL45" s="13">
        <f t="shared" si="61"/>
        <v>83936</v>
      </c>
      <c r="DM45" s="13">
        <f t="shared" si="61"/>
        <v>43614</v>
      </c>
      <c r="DN45" s="13">
        <f t="shared" si="61"/>
        <v>127550</v>
      </c>
      <c r="DO45" s="13">
        <f t="shared" si="61"/>
        <v>18414</v>
      </c>
      <c r="DP45" s="13">
        <f t="shared" si="61"/>
        <v>4662</v>
      </c>
      <c r="DR45" s="22">
        <f>SUM(DR4:DR44)</f>
        <v>18430</v>
      </c>
      <c r="DS45" s="22">
        <f t="shared" ref="DS45:EG45" si="62">SUM(DS4:DS44)</f>
        <v>110541161</v>
      </c>
      <c r="DT45" s="22">
        <f t="shared" si="62"/>
        <v>5109</v>
      </c>
      <c r="DU45" s="22">
        <f t="shared" si="62"/>
        <v>99333045</v>
      </c>
      <c r="DV45" s="22">
        <f t="shared" si="62"/>
        <v>7227</v>
      </c>
      <c r="DW45" s="22">
        <f t="shared" si="62"/>
        <v>200605716</v>
      </c>
      <c r="DX45" s="22">
        <f t="shared" si="62"/>
        <v>4048</v>
      </c>
      <c r="DY45" s="22">
        <f t="shared" si="62"/>
        <v>126114099</v>
      </c>
      <c r="DZ45" s="22">
        <f t="shared" si="62"/>
        <v>116</v>
      </c>
      <c r="EA45" s="22">
        <f t="shared" si="62"/>
        <v>1791135</v>
      </c>
      <c r="EB45" s="22">
        <f t="shared" si="62"/>
        <v>8</v>
      </c>
      <c r="EC45" s="22">
        <f t="shared" si="62"/>
        <v>94970</v>
      </c>
      <c r="ED45" s="22">
        <f t="shared" si="62"/>
        <v>587</v>
      </c>
      <c r="EE45" s="22">
        <f t="shared" si="62"/>
        <v>2751036</v>
      </c>
      <c r="EF45" s="22">
        <f t="shared" si="62"/>
        <v>0</v>
      </c>
      <c r="EG45" s="22">
        <f t="shared" si="62"/>
        <v>0</v>
      </c>
      <c r="EH45" s="22">
        <f t="shared" si="48"/>
        <v>35525</v>
      </c>
      <c r="EI45" s="22">
        <f t="shared" si="49"/>
        <v>541231162</v>
      </c>
      <c r="EK45" s="13">
        <f>SUM(EK4:EK44)</f>
        <v>3454370</v>
      </c>
      <c r="EL45" s="13">
        <f>SUM(EL4:EL44)</f>
        <v>133229371251</v>
      </c>
      <c r="EN45" s="75">
        <f>ROUND(EL45/INDEX(被保険者数!O:O,MATCH(A45,被保険者数!A:A,0),1),0)</f>
        <v>922903</v>
      </c>
      <c r="EO45" s="1">
        <f t="shared" si="55"/>
        <v>19</v>
      </c>
      <c r="EP45" s="75">
        <f t="shared" si="50"/>
        <v>75423715870</v>
      </c>
      <c r="EQ45" s="75">
        <f t="shared" si="51"/>
        <v>34385653040</v>
      </c>
      <c r="ER45" s="75">
        <f t="shared" si="52"/>
        <v>23420002341</v>
      </c>
      <c r="ES45" s="75">
        <f>ROUND(EP45/INDEX(被保険者数!O:O,MATCH(A45,被保険者数!A:A,0),1),0)</f>
        <v>522473</v>
      </c>
      <c r="ET45" s="75">
        <f t="shared" si="56"/>
        <v>22</v>
      </c>
      <c r="EU45" s="75">
        <f>ROUND(EQ45/INDEX(被保険者数!O:O,MATCH(A45,被保険者数!A:A,0),1),0)</f>
        <v>238195</v>
      </c>
      <c r="EV45" s="1">
        <f t="shared" si="57"/>
        <v>14</v>
      </c>
    </row>
    <row r="46" spans="1:152" x14ac:dyDescent="0.15"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V46" s="15"/>
      <c r="BW46" s="15"/>
      <c r="BX46" s="15"/>
      <c r="BY46" s="15"/>
      <c r="BZ46" s="15"/>
      <c r="CA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EN46" s="23"/>
      <c r="EO46" s="23"/>
      <c r="EP46" s="23">
        <f t="shared" ref="EP46:ER46" si="63">SUM(EP4:EP44)</f>
        <v>75423715870</v>
      </c>
      <c r="EQ46" s="23">
        <f t="shared" si="63"/>
        <v>34385653040</v>
      </c>
      <c r="ER46" s="23">
        <f t="shared" si="63"/>
        <v>23420002341</v>
      </c>
      <c r="ES46" s="23"/>
      <c r="ET46" s="23"/>
      <c r="EU46" s="23"/>
      <c r="EV46" s="23"/>
    </row>
    <row r="47" spans="1:152" x14ac:dyDescent="0.15"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V47" s="15"/>
      <c r="BW47" s="15"/>
      <c r="BX47" s="15"/>
      <c r="BY47" s="15"/>
      <c r="BZ47" s="15"/>
      <c r="CA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EN47" s="76"/>
      <c r="EO47" s="76"/>
      <c r="EP47" s="76" t="str">
        <f t="shared" ref="EP47:ER47" si="64">IF(OR(EP46="",EP45=EP46),"","×")</f>
        <v/>
      </c>
      <c r="EQ47" s="76" t="str">
        <f t="shared" si="64"/>
        <v/>
      </c>
      <c r="ER47" s="76" t="str">
        <f t="shared" si="64"/>
        <v/>
      </c>
      <c r="ES47" s="76"/>
      <c r="ET47" s="76"/>
      <c r="EU47" s="76"/>
      <c r="EV47" s="76"/>
    </row>
  </sheetData>
  <sheetProtection sheet="1" formatCells="0" insertColumns="0" insertRows="0" insertHyperlinks="0" deleteColumns="0" deleteRows="0" sort="0" autoFilter="0" pivotTables="0"/>
  <mergeCells count="35">
    <mergeCell ref="CZ1:DE2"/>
    <mergeCell ref="DF1:DK2"/>
    <mergeCell ref="DL1:DP2"/>
    <mergeCell ref="BV1:CA2"/>
    <mergeCell ref="CB1:CG2"/>
    <mergeCell ref="CH1:CS1"/>
    <mergeCell ref="CH2:CM2"/>
    <mergeCell ref="CN2:CS2"/>
    <mergeCell ref="CT1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</mergeCells>
  <phoneticPr fontId="3"/>
  <conditionalFormatting sqref="EN47:EV47">
    <cfRule type="cellIs" dxfId="1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62" fitToWidth="6" orientation="landscape" verticalDpi="300" r:id="rId1"/>
  <headerFooter alignWithMargins="0">
    <oddHeader>&amp;L&amp;A&amp;C&amp;16令和3年度分&amp;R&amp;D</oddHeader>
    <oddFooter>&amp;C&amp;P／&amp;N</oddFooter>
  </headerFooter>
  <colBreaks count="4" manualBreakCount="4">
    <brk id="19" max="44" man="1"/>
    <brk id="37" max="44" man="1"/>
    <brk id="73" max="44" man="1"/>
    <brk id="121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V47"/>
  <sheetViews>
    <sheetView view="pageBreakPreview" zoomScale="55" zoomScaleNormal="85" zoomScaleSheetLayoutView="55" workbookViewId="0">
      <pane xSplit="1" ySplit="3" topLeftCell="B4" activePane="bottomRight" state="frozen"/>
      <selection activeCell="K57" sqref="K57"/>
      <selection pane="topRight" activeCell="K57" sqref="K57"/>
      <selection pane="bottomLeft" activeCell="K57" sqref="K57"/>
      <selection pane="bottomRight" activeCell="K57" sqref="K57"/>
    </sheetView>
  </sheetViews>
  <sheetFormatPr defaultRowHeight="13.5" x14ac:dyDescent="0.15"/>
  <cols>
    <col min="1" max="1" width="8.25" bestFit="1" customWidth="1"/>
    <col min="2" max="2" width="7.375" style="14" bestFit="1" customWidth="1"/>
    <col min="3" max="4" width="12.75" style="14" bestFit="1" customWidth="1"/>
    <col min="5" max="6" width="11.75" style="14" bestFit="1" customWidth="1"/>
    <col min="7" max="7" width="10.375" style="14" bestFit="1" customWidth="1"/>
    <col min="8" max="8" width="8.5" style="14" bestFit="1" customWidth="1"/>
    <col min="9" max="10" width="12.75" style="14" bestFit="1" customWidth="1"/>
    <col min="11" max="11" width="10.375" style="14" bestFit="1" customWidth="1"/>
    <col min="12" max="12" width="11.75" style="14" bestFit="1" customWidth="1"/>
    <col min="13" max="13" width="10.375" style="14" bestFit="1" customWidth="1"/>
    <col min="14" max="14" width="8.5" style="14" bestFit="1" customWidth="1"/>
    <col min="15" max="16" width="13.75" style="14" bestFit="1" customWidth="1"/>
    <col min="17" max="18" width="11.75" style="14" bestFit="1" customWidth="1"/>
    <col min="19" max="19" width="10.375" style="14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4" bestFit="1" customWidth="1"/>
    <col min="57" max="58" width="11.75" style="14" bestFit="1" customWidth="1"/>
    <col min="59" max="59" width="5" style="14" bestFit="1" customWidth="1"/>
    <col min="60" max="60" width="11.75" style="14" bestFit="1" customWidth="1"/>
    <col min="61" max="61" width="10" style="14" bestFit="1" customWidth="1"/>
    <col min="62" max="62" width="5" style="14" bestFit="1" customWidth="1"/>
    <col min="63" max="64" width="8.5" style="14" bestFit="1" customWidth="1"/>
    <col min="65" max="65" width="5" style="14" bestFit="1" customWidth="1"/>
    <col min="66" max="66" width="10.125" style="14" bestFit="1" customWidth="1"/>
    <col min="67" max="67" width="10" style="14" bestFit="1" customWidth="1"/>
    <col min="68" max="68" width="7.375" style="14" bestFit="1" customWidth="1"/>
    <col min="69" max="70" width="11.75" style="14" bestFit="1" customWidth="1"/>
    <col min="71" max="71" width="5" style="14" bestFit="1" customWidth="1"/>
    <col min="72" max="72" width="11.75" style="14" bestFit="1" customWidth="1"/>
    <col min="73" max="73" width="10" style="14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hidden="1" customWidth="1"/>
    <col min="87" max="88" width="10.375" hidden="1" customWidth="1"/>
    <col min="89" max="89" width="5" hidden="1" customWidth="1"/>
    <col min="90" max="90" width="10.125" hidden="1" customWidth="1"/>
    <col min="91" max="91" width="10" hidden="1" customWidth="1"/>
    <col min="92" max="92" width="5" hidden="1" customWidth="1"/>
    <col min="93" max="94" width="6.625" hidden="1" customWidth="1"/>
    <col min="95" max="95" width="5" hidden="1" customWidth="1"/>
    <col min="96" max="96" width="10.125" hidden="1" customWidth="1"/>
    <col min="97" max="97" width="10" hidden="1" customWidth="1"/>
    <col min="98" max="98" width="5" hidden="1" customWidth="1"/>
    <col min="99" max="100" width="6.625" hidden="1" customWidth="1"/>
    <col min="101" max="101" width="5" hidden="1" customWidth="1"/>
    <col min="102" max="102" width="10.125" hidden="1" customWidth="1"/>
    <col min="103" max="103" width="10" hidden="1" customWidth="1"/>
    <col min="104" max="104" width="6.5" hidden="1" customWidth="1"/>
    <col min="105" max="106" width="10.375" hidden="1" customWidth="1"/>
    <col min="107" max="107" width="5" hidden="1" customWidth="1"/>
    <col min="108" max="108" width="10.125" hidden="1" customWidth="1"/>
    <col min="109" max="109" width="10" hidden="1" customWidth="1"/>
    <col min="110" max="110" width="8.5" hidden="1" customWidth="1"/>
    <col min="111" max="112" width="13.75" hidden="1" customWidth="1"/>
    <col min="113" max="113" width="11.75" hidden="1" customWidth="1"/>
    <col min="114" max="114" width="12.75" hidden="1" customWidth="1"/>
    <col min="115" max="115" width="10.375" hidden="1" customWidth="1"/>
    <col min="116" max="116" width="6.5" hidden="1" customWidth="1"/>
    <col min="117" max="117" width="6.625" hidden="1" customWidth="1"/>
    <col min="118" max="118" width="10" hidden="1" customWidth="1"/>
    <col min="119" max="120" width="8.25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192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 t="s">
        <v>1</v>
      </c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3" t="s">
        <v>2</v>
      </c>
      <c r="AM1" s="193"/>
      <c r="AN1" s="193"/>
      <c r="AO1" s="193"/>
      <c r="AP1" s="193"/>
      <c r="AQ1" s="193"/>
      <c r="AR1" s="192" t="s">
        <v>3</v>
      </c>
      <c r="AS1" s="192"/>
      <c r="AT1" s="192"/>
      <c r="AU1" s="192"/>
      <c r="AV1" s="192"/>
      <c r="AW1" s="192"/>
      <c r="AX1" s="193" t="s">
        <v>4</v>
      </c>
      <c r="AY1" s="193"/>
      <c r="AZ1" s="193"/>
      <c r="BA1" s="193"/>
      <c r="BB1" s="193"/>
      <c r="BC1" s="193"/>
      <c r="BD1" s="192" t="s">
        <v>5</v>
      </c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 t="s">
        <v>6</v>
      </c>
      <c r="BW1" s="192"/>
      <c r="BX1" s="192"/>
      <c r="BY1" s="192"/>
      <c r="BZ1" s="192"/>
      <c r="CA1" s="192"/>
      <c r="CB1" s="193" t="s">
        <v>7</v>
      </c>
      <c r="CC1" s="193"/>
      <c r="CD1" s="193"/>
      <c r="CE1" s="193"/>
      <c r="CF1" s="193"/>
      <c r="CG1" s="193"/>
      <c r="CH1" s="194" t="s">
        <v>8</v>
      </c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6"/>
      <c r="CT1" s="192" t="s">
        <v>9</v>
      </c>
      <c r="CU1" s="192"/>
      <c r="CV1" s="192"/>
      <c r="CW1" s="192"/>
      <c r="CX1" s="192"/>
      <c r="CY1" s="192"/>
      <c r="CZ1" s="193" t="s">
        <v>10</v>
      </c>
      <c r="DA1" s="193"/>
      <c r="DB1" s="193"/>
      <c r="DC1" s="193"/>
      <c r="DD1" s="193"/>
      <c r="DE1" s="193"/>
      <c r="DF1" s="193" t="s">
        <v>11</v>
      </c>
      <c r="DG1" s="193"/>
      <c r="DH1" s="193"/>
      <c r="DI1" s="193"/>
      <c r="DJ1" s="193"/>
      <c r="DK1" s="193"/>
      <c r="DL1" s="192" t="s">
        <v>12</v>
      </c>
      <c r="DM1" s="192"/>
      <c r="DN1" s="192"/>
      <c r="DO1" s="192"/>
      <c r="DP1" s="192"/>
      <c r="DR1" s="190" t="s">
        <v>68</v>
      </c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86" t="s">
        <v>69</v>
      </c>
      <c r="EI1" s="187"/>
      <c r="EK1" s="186" t="s">
        <v>70</v>
      </c>
      <c r="EL1" s="187"/>
    </row>
    <row r="2" spans="1:152" s="1" customFormat="1" ht="24" customHeight="1" x14ac:dyDescent="0.2">
      <c r="B2" s="192" t="s">
        <v>13</v>
      </c>
      <c r="C2" s="192"/>
      <c r="D2" s="192"/>
      <c r="E2" s="192"/>
      <c r="F2" s="192"/>
      <c r="G2" s="192"/>
      <c r="H2" s="192" t="s">
        <v>14</v>
      </c>
      <c r="I2" s="192"/>
      <c r="J2" s="192"/>
      <c r="K2" s="192"/>
      <c r="L2" s="192"/>
      <c r="M2" s="192"/>
      <c r="N2" s="193" t="s">
        <v>15</v>
      </c>
      <c r="O2" s="193"/>
      <c r="P2" s="193"/>
      <c r="Q2" s="193"/>
      <c r="R2" s="193"/>
      <c r="S2" s="193"/>
      <c r="T2" s="192" t="s">
        <v>13</v>
      </c>
      <c r="U2" s="192"/>
      <c r="V2" s="192"/>
      <c r="W2" s="192"/>
      <c r="X2" s="192"/>
      <c r="Y2" s="192"/>
      <c r="Z2" s="192" t="s">
        <v>14</v>
      </c>
      <c r="AA2" s="192"/>
      <c r="AB2" s="192"/>
      <c r="AC2" s="192"/>
      <c r="AD2" s="192"/>
      <c r="AE2" s="192"/>
      <c r="AF2" s="193" t="s">
        <v>15</v>
      </c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2"/>
      <c r="AS2" s="192"/>
      <c r="AT2" s="192"/>
      <c r="AU2" s="192"/>
      <c r="AV2" s="192"/>
      <c r="AW2" s="192"/>
      <c r="AX2" s="193"/>
      <c r="AY2" s="193"/>
      <c r="AZ2" s="193"/>
      <c r="BA2" s="193"/>
      <c r="BB2" s="193"/>
      <c r="BC2" s="193"/>
      <c r="BD2" s="192" t="s">
        <v>0</v>
      </c>
      <c r="BE2" s="192"/>
      <c r="BF2" s="192"/>
      <c r="BG2" s="192"/>
      <c r="BH2" s="192"/>
      <c r="BI2" s="192"/>
      <c r="BJ2" s="192" t="s">
        <v>1</v>
      </c>
      <c r="BK2" s="192"/>
      <c r="BL2" s="192"/>
      <c r="BM2" s="192"/>
      <c r="BN2" s="192"/>
      <c r="BO2" s="192"/>
      <c r="BP2" s="193" t="s">
        <v>15</v>
      </c>
      <c r="BQ2" s="193"/>
      <c r="BR2" s="193"/>
      <c r="BS2" s="193"/>
      <c r="BT2" s="193"/>
      <c r="BU2" s="193"/>
      <c r="BV2" s="192"/>
      <c r="BW2" s="192"/>
      <c r="BX2" s="192"/>
      <c r="BY2" s="192"/>
      <c r="BZ2" s="192"/>
      <c r="CA2" s="192"/>
      <c r="CB2" s="193"/>
      <c r="CC2" s="193"/>
      <c r="CD2" s="193"/>
      <c r="CE2" s="193"/>
      <c r="CF2" s="193"/>
      <c r="CG2" s="193"/>
      <c r="CH2" s="194" t="s">
        <v>16</v>
      </c>
      <c r="CI2" s="195"/>
      <c r="CJ2" s="195"/>
      <c r="CK2" s="195"/>
      <c r="CL2" s="195"/>
      <c r="CM2" s="196"/>
      <c r="CN2" s="194" t="s">
        <v>17</v>
      </c>
      <c r="CO2" s="195"/>
      <c r="CP2" s="195"/>
      <c r="CQ2" s="195"/>
      <c r="CR2" s="195"/>
      <c r="CS2" s="196"/>
      <c r="CT2" s="192"/>
      <c r="CU2" s="192"/>
      <c r="CV2" s="192"/>
      <c r="CW2" s="192"/>
      <c r="CX2" s="192"/>
      <c r="CY2" s="192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2"/>
      <c r="DM2" s="192"/>
      <c r="DN2" s="192"/>
      <c r="DO2" s="192"/>
      <c r="DP2" s="192"/>
      <c r="DR2" s="188" t="s">
        <v>16</v>
      </c>
      <c r="DS2" s="188"/>
      <c r="DT2" s="188" t="s">
        <v>74</v>
      </c>
      <c r="DU2" s="188"/>
      <c r="DV2" s="189" t="s">
        <v>73</v>
      </c>
      <c r="DW2" s="189"/>
      <c r="DX2" s="188" t="s">
        <v>72</v>
      </c>
      <c r="DY2" s="188"/>
      <c r="DZ2" s="188" t="s">
        <v>71</v>
      </c>
      <c r="EA2" s="188"/>
      <c r="EB2" s="188" t="s">
        <v>78</v>
      </c>
      <c r="EC2" s="188"/>
      <c r="ED2" s="188" t="s">
        <v>75</v>
      </c>
      <c r="EE2" s="188"/>
      <c r="EF2" s="188" t="s">
        <v>79</v>
      </c>
      <c r="EG2" s="188"/>
      <c r="EH2" s="187"/>
      <c r="EI2" s="187"/>
      <c r="EK2" s="187"/>
      <c r="EL2" s="187"/>
    </row>
    <row r="3" spans="1:152" s="6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16" t="s">
        <v>19</v>
      </c>
      <c r="CI3" s="4" t="s">
        <v>20</v>
      </c>
      <c r="CJ3" s="5" t="s">
        <v>21</v>
      </c>
      <c r="CK3" s="4" t="s">
        <v>22</v>
      </c>
      <c r="CL3" s="5" t="s">
        <v>77</v>
      </c>
      <c r="CM3" s="5" t="s">
        <v>76</v>
      </c>
      <c r="CN3" s="4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3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4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13</v>
      </c>
      <c r="DM3" s="4" t="s">
        <v>14</v>
      </c>
      <c r="DN3" s="5" t="s">
        <v>25</v>
      </c>
      <c r="DO3" s="5" t="s">
        <v>23</v>
      </c>
      <c r="DP3" s="5" t="s">
        <v>24</v>
      </c>
      <c r="DR3" s="20" t="s">
        <v>19</v>
      </c>
      <c r="DS3" s="20" t="s">
        <v>20</v>
      </c>
      <c r="DT3" s="20" t="s">
        <v>19</v>
      </c>
      <c r="DU3" s="20" t="s">
        <v>20</v>
      </c>
      <c r="DV3" s="20" t="s">
        <v>19</v>
      </c>
      <c r="DW3" s="20" t="s">
        <v>20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K3" s="19" t="s">
        <v>19</v>
      </c>
      <c r="EL3" s="19" t="s">
        <v>20</v>
      </c>
      <c r="EN3" s="73" t="s">
        <v>149</v>
      </c>
      <c r="EO3" s="73" t="s">
        <v>150</v>
      </c>
      <c r="EP3" s="73" t="s">
        <v>151</v>
      </c>
      <c r="EQ3" s="73" t="s">
        <v>152</v>
      </c>
      <c r="ER3" s="74" t="s">
        <v>153</v>
      </c>
      <c r="ES3" s="73" t="s">
        <v>154</v>
      </c>
      <c r="ET3" s="73"/>
      <c r="EU3" s="73" t="s">
        <v>155</v>
      </c>
      <c r="EV3" s="1"/>
    </row>
    <row r="4" spans="1:152" s="6" customFormat="1" ht="15.95" customHeight="1" x14ac:dyDescent="0.15">
      <c r="A4" s="2" t="s">
        <v>26</v>
      </c>
      <c r="B4" s="7">
        <v>2249</v>
      </c>
      <c r="C4" s="8">
        <v>1593145690</v>
      </c>
      <c r="D4" s="8">
        <v>1115294618</v>
      </c>
      <c r="E4" s="8">
        <v>241205500</v>
      </c>
      <c r="F4" s="8">
        <v>217421218</v>
      </c>
      <c r="G4" s="8">
        <v>19109764</v>
      </c>
      <c r="H4" s="8">
        <v>52574</v>
      </c>
      <c r="I4" s="8">
        <v>869996460</v>
      </c>
      <c r="J4" s="8">
        <v>608997504</v>
      </c>
      <c r="K4" s="8">
        <v>35915410</v>
      </c>
      <c r="L4" s="8">
        <v>214762503</v>
      </c>
      <c r="M4" s="8">
        <v>10321043</v>
      </c>
      <c r="N4" s="8">
        <f t="shared" ref="N4:N44" si="0">B4+H4</f>
        <v>54823</v>
      </c>
      <c r="O4" s="8">
        <f t="shared" ref="O4:O44" si="1">C4+I4</f>
        <v>2463142150</v>
      </c>
      <c r="P4" s="8">
        <f t="shared" ref="P4:P44" si="2">D4+J4</f>
        <v>1724292122</v>
      </c>
      <c r="Q4" s="8">
        <f t="shared" ref="Q4:Q44" si="3">E4+K4</f>
        <v>277120910</v>
      </c>
      <c r="R4" s="8">
        <f t="shared" ref="R4:R44" si="4">F4+L4</f>
        <v>432183721</v>
      </c>
      <c r="S4" s="8">
        <f t="shared" ref="S4:S44" si="5">G4+M4</f>
        <v>29430807</v>
      </c>
      <c r="T4" s="7">
        <v>11</v>
      </c>
      <c r="U4" s="8">
        <v>1231180</v>
      </c>
      <c r="V4" s="8">
        <v>861814</v>
      </c>
      <c r="W4" s="8">
        <v>0</v>
      </c>
      <c r="X4" s="8">
        <v>364866</v>
      </c>
      <c r="Y4" s="8">
        <v>4500</v>
      </c>
      <c r="Z4" s="8">
        <v>7232</v>
      </c>
      <c r="AA4" s="8">
        <v>96633640</v>
      </c>
      <c r="AB4" s="8">
        <v>67643548</v>
      </c>
      <c r="AC4" s="8">
        <v>0</v>
      </c>
      <c r="AD4" s="8">
        <v>28895664</v>
      </c>
      <c r="AE4" s="8">
        <v>94428</v>
      </c>
      <c r="AF4" s="8">
        <f t="shared" ref="AF4:AF44" si="6">T4+Z4</f>
        <v>7243</v>
      </c>
      <c r="AG4" s="8">
        <f t="shared" ref="AG4:AG44" si="7">U4+AA4</f>
        <v>97864820</v>
      </c>
      <c r="AH4" s="8">
        <f t="shared" ref="AH4:AH44" si="8">V4+AB4</f>
        <v>68505362</v>
      </c>
      <c r="AI4" s="8">
        <f t="shared" ref="AI4:AI44" si="9">W4+AC4</f>
        <v>0</v>
      </c>
      <c r="AJ4" s="8">
        <f t="shared" ref="AJ4:AJ44" si="10">X4+AD4</f>
        <v>29260530</v>
      </c>
      <c r="AK4" s="8">
        <f t="shared" ref="AK4:AK44" si="11">Y4+AE4</f>
        <v>98928</v>
      </c>
      <c r="AL4" s="7">
        <f t="shared" ref="AL4:AL44" si="12">AF4+N4</f>
        <v>62066</v>
      </c>
      <c r="AM4" s="8">
        <f t="shared" ref="AM4:AM44" si="13">AG4+O4</f>
        <v>2561006970</v>
      </c>
      <c r="AN4" s="8">
        <f t="shared" ref="AN4:AN44" si="14">AH4+P4</f>
        <v>1792797484</v>
      </c>
      <c r="AO4" s="8">
        <f t="shared" ref="AO4:AO44" si="15">AI4+Q4</f>
        <v>277120910</v>
      </c>
      <c r="AP4" s="8">
        <f t="shared" ref="AP4:AP44" si="16">AJ4+R4</f>
        <v>461444251</v>
      </c>
      <c r="AQ4" s="8">
        <f t="shared" ref="AQ4:AQ44" si="17">AK4+S4</f>
        <v>29529735</v>
      </c>
      <c r="AR4" s="8">
        <v>39070</v>
      </c>
      <c r="AS4" s="8">
        <v>515610200</v>
      </c>
      <c r="AT4" s="8">
        <v>360927129</v>
      </c>
      <c r="AU4" s="8">
        <v>3342563</v>
      </c>
      <c r="AV4" s="8">
        <v>142927644</v>
      </c>
      <c r="AW4" s="8">
        <v>8412864</v>
      </c>
      <c r="AX4" s="8">
        <f t="shared" ref="AX4:AX44" si="18">AL4+AR4</f>
        <v>101136</v>
      </c>
      <c r="AY4" s="8">
        <f t="shared" ref="AY4:AY44" si="19">AM4+AS4</f>
        <v>3076617170</v>
      </c>
      <c r="AZ4" s="8">
        <f t="shared" ref="AZ4:AZ44" si="20">AN4+AT4</f>
        <v>2153724613</v>
      </c>
      <c r="BA4" s="8">
        <f t="shared" ref="BA4:BA44" si="21">AO4+AU4</f>
        <v>280463473</v>
      </c>
      <c r="BB4" s="8">
        <f t="shared" ref="BB4:BB44" si="22">AP4+AV4</f>
        <v>604371895</v>
      </c>
      <c r="BC4" s="8">
        <f t="shared" ref="BC4:BC44" si="23">AQ4+AW4</f>
        <v>37942599</v>
      </c>
      <c r="BD4" s="7">
        <v>2140</v>
      </c>
      <c r="BE4" s="8">
        <v>61048159</v>
      </c>
      <c r="BF4" s="8">
        <v>18962539</v>
      </c>
      <c r="BG4" s="8">
        <v>0</v>
      </c>
      <c r="BH4" s="8">
        <v>41378320</v>
      </c>
      <c r="BI4" s="8">
        <v>707300</v>
      </c>
      <c r="BJ4" s="8">
        <v>11</v>
      </c>
      <c r="BK4" s="8">
        <v>18608</v>
      </c>
      <c r="BL4" s="8">
        <v>6188</v>
      </c>
      <c r="BM4" s="8">
        <v>0</v>
      </c>
      <c r="BN4" s="8">
        <v>12420</v>
      </c>
      <c r="BO4" s="8">
        <v>0</v>
      </c>
      <c r="BP4" s="8">
        <f t="shared" ref="BP4:BP44" si="24">BD4+BJ4</f>
        <v>2151</v>
      </c>
      <c r="BQ4" s="8">
        <f t="shared" ref="BQ4:BQ44" si="25">BE4+BK4</f>
        <v>61066767</v>
      </c>
      <c r="BR4" s="8">
        <f t="shared" ref="BR4:BR44" si="26">BF4+BL4</f>
        <v>18968727</v>
      </c>
      <c r="BS4" s="8">
        <f t="shared" ref="BS4:BS44" si="27">BG4+BM4</f>
        <v>0</v>
      </c>
      <c r="BT4" s="8">
        <f t="shared" ref="BT4:BT44" si="28">BH4+BN4</f>
        <v>41390740</v>
      </c>
      <c r="BU4" s="8">
        <f t="shared" ref="BU4:BU44" si="29">BI4+BO4</f>
        <v>707300</v>
      </c>
      <c r="BV4" s="7">
        <v>316</v>
      </c>
      <c r="BW4" s="8">
        <v>42864690</v>
      </c>
      <c r="BX4" s="8">
        <v>30005280</v>
      </c>
      <c r="BY4" s="8">
        <v>1886171</v>
      </c>
      <c r="BZ4" s="8">
        <v>7529155</v>
      </c>
      <c r="CA4" s="8">
        <v>3444084</v>
      </c>
      <c r="CB4" s="8">
        <f t="shared" ref="CB4:CB44" si="30">AX4+BV4</f>
        <v>101452</v>
      </c>
      <c r="CC4" s="8">
        <f t="shared" ref="CC4:CC44" si="31">AY4+BQ4+BW4</f>
        <v>3180548627</v>
      </c>
      <c r="CD4" s="8">
        <f t="shared" ref="CD4:CD44" si="32">AZ4+BR4+BX4</f>
        <v>2202698620</v>
      </c>
      <c r="CE4" s="8">
        <f t="shared" ref="CE4:CE44" si="33">BA4+BS4+BY4</f>
        <v>282349644</v>
      </c>
      <c r="CF4" s="8">
        <f t="shared" ref="CF4:CF44" si="34">BB4+BT4+BZ4</f>
        <v>653291790</v>
      </c>
      <c r="CG4" s="8">
        <f t="shared" ref="CG4:CG44" si="35">BC4+BU4+CA4</f>
        <v>42093983</v>
      </c>
      <c r="CH4" s="17">
        <v>833</v>
      </c>
      <c r="CI4" s="8">
        <v>4901992</v>
      </c>
      <c r="CJ4" s="8">
        <v>3431318</v>
      </c>
      <c r="CK4" s="8">
        <v>0</v>
      </c>
      <c r="CL4" s="8">
        <v>1470674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7">
        <f t="shared" ref="CZ4:CZ44" si="36">CH4+CN4+CT4</f>
        <v>833</v>
      </c>
      <c r="DA4" s="8">
        <f t="shared" ref="DA4:DA44" si="37">CI4+CO4+CU4</f>
        <v>4901992</v>
      </c>
      <c r="DB4" s="8">
        <f t="shared" ref="DB4:DB44" si="38">CJ4+CP4+CV4</f>
        <v>3431318</v>
      </c>
      <c r="DC4" s="8">
        <f t="shared" ref="DC4:DC44" si="39">CK4+CQ4+CW4</f>
        <v>0</v>
      </c>
      <c r="DD4" s="8">
        <f t="shared" ref="DD4:DD44" si="40">CL4+CR4+CX4</f>
        <v>1470674</v>
      </c>
      <c r="DE4" s="8">
        <f t="shared" ref="DE4:DE44" si="41">CM4+CS4+CY4</f>
        <v>0</v>
      </c>
      <c r="DF4" s="8">
        <f t="shared" ref="DF4:DF44" si="42">CB4+CZ4</f>
        <v>102285</v>
      </c>
      <c r="DG4" s="8">
        <f t="shared" ref="DG4:DG44" si="43">CC4+DA4</f>
        <v>3185450619</v>
      </c>
      <c r="DH4" s="8">
        <f t="shared" ref="DH4:DH44" si="44">CD4+DB4</f>
        <v>2206129938</v>
      </c>
      <c r="DI4" s="8">
        <f t="shared" ref="DI4:DI44" si="45">CE4+DC4</f>
        <v>282349644</v>
      </c>
      <c r="DJ4" s="8">
        <f t="shared" ref="DJ4:DJ44" si="46">CF4+DD4</f>
        <v>654762464</v>
      </c>
      <c r="DK4" s="8">
        <f t="shared" ref="DK4:DK44" si="47">CG4+DE4</f>
        <v>42093983</v>
      </c>
      <c r="DL4" s="8">
        <v>1322</v>
      </c>
      <c r="DM4" s="8">
        <v>720</v>
      </c>
      <c r="DN4" s="8">
        <v>2042</v>
      </c>
      <c r="DO4" s="8">
        <v>422</v>
      </c>
      <c r="DP4" s="8">
        <v>352</v>
      </c>
      <c r="DR4" s="21">
        <f>INDEX(現金給付!D:D,MATCH($A4,現金給付!$C:$C,0),1)-INDEX(現金給付!F:F,MATCH($A4,現金給付!$C:$C,0),1)</f>
        <v>835</v>
      </c>
      <c r="DS4" s="21">
        <f>INDEX(現金給付!E:E,MATCH($A4,現金給付!$C:$C,0),1)-INDEX(現金給付!G:G,MATCH($A4,現金給付!$C:$C,0),1)</f>
        <v>3435630</v>
      </c>
      <c r="DT4" s="21">
        <f>INDEX(現金給付!H:H,MATCH($A4,現金給付!$C:$C,0),1)-INDEX(現金給付!J:J,MATCH($A4,現金給付!$C:$C,0),1)</f>
        <v>114</v>
      </c>
      <c r="DU4" s="21">
        <f>INDEX(現金給付!I:I,MATCH($A4,現金給付!$C:$C,0),1)-INDEX(現金給付!K:K,MATCH($A4,現金給付!$C:$C,0),1)</f>
        <v>1326010</v>
      </c>
      <c r="DV4" s="21">
        <f>INDEX(現金給付!L:L,MATCH($A4,現金給付!$C:$C,0),1)-INDEX(現金給付!N:N,MATCH($A4,現金給付!$C:$C,0),1)</f>
        <v>221</v>
      </c>
      <c r="DW4" s="21">
        <f>INDEX(現金給付!M:M,MATCH($A4,現金給付!$C:$C,0),1)-INDEX(現金給付!O:O,MATCH($A4,現金給付!$C:$C,0),1)</f>
        <v>6268668</v>
      </c>
      <c r="DX4" s="21">
        <f>INDEX(現金給付!T:T,MATCH($A4,現金給付!$C:$C,0),1)-INDEX(現金給付!V:V,MATCH($A4,現金給付!$C:$C,0),1)</f>
        <v>94</v>
      </c>
      <c r="DY4" s="21">
        <f>INDEX(現金給付!U:U,MATCH($A4,現金給付!$C:$C,0),1)-INDEX(現金給付!W:W,MATCH($A4,現金給付!$C:$C,0),1)</f>
        <v>2195556</v>
      </c>
      <c r="DZ4" s="21">
        <f>INDEX(現金給付!X:X,MATCH($A4,現金給付!$C:$C,0),1)-INDEX(現金給付!Z:Z,MATCH($A4,現金給付!$C:$C,0),1)</f>
        <v>2</v>
      </c>
      <c r="EA4" s="21">
        <f>INDEX(現金給付!Y:Y,MATCH($A4,現金給付!$C:$C,0),1)-INDEX(現金給付!AA:AA,MATCH($A4,現金給付!$C:$C,0),1)</f>
        <v>7168</v>
      </c>
      <c r="EB4" s="21">
        <f>INDEX(現金給付!AB:AB,MATCH($A4,現金給付!$C:$C,0),1)-INDEX(現金給付!AD:AD,MATCH($A4,現金給付!$C:$C,0),1)</f>
        <v>1</v>
      </c>
      <c r="EC4" s="21">
        <f>INDEX(現金給付!AC:AC,MATCH($A4,現金給付!$C:$C,0),1)-INDEX(現金給付!AE:AE,MATCH($A4,現金給付!$C:$C,0),1)</f>
        <v>21322</v>
      </c>
      <c r="ED4" s="21">
        <f>INDEX(現金給付!AJ:AJ,MATCH($A4,現金給付!$C:$C,0),1)-INDEX(現金給付!AL:AL,MATCH($A4,現金給付!$C:$C,0),1)</f>
        <v>0</v>
      </c>
      <c r="EE4" s="21">
        <f>INDEX(現金給付!AK:AK,MATCH($A4,現金給付!$C:$C,0),1)-INDEX(現金給付!AM:AM,MATCH($A4,現金給付!$C:$C,0),1)</f>
        <v>0</v>
      </c>
      <c r="EF4" s="21">
        <v>0</v>
      </c>
      <c r="EG4" s="21">
        <v>0</v>
      </c>
      <c r="EH4" s="21">
        <f t="shared" ref="EH4:EH45" si="48">SUM(DR4,DT4,DV4,DX4,DZ4,EB4,EF4,ED4)</f>
        <v>1267</v>
      </c>
      <c r="EI4" s="21">
        <f t="shared" ref="EI4:EI45" si="49">SUM(DS4,DU4,DW4,DY4,EA4,EC4,EG4,EE4)</f>
        <v>13254354</v>
      </c>
      <c r="EK4" s="8">
        <f>CB4+EH4</f>
        <v>102719</v>
      </c>
      <c r="EL4" s="8">
        <f>CC4+EI4</f>
        <v>3193802981</v>
      </c>
      <c r="EN4" s="75">
        <f>ROUND(EL4/INDEX(被保険者数!O:O,MATCH(A4,被保険者数!A:A,0),1),0)</f>
        <v>96802</v>
      </c>
      <c r="EO4" s="1">
        <f>RANK(EN4,$EN$4:$EN$45)</f>
        <v>7</v>
      </c>
      <c r="EP4" s="75">
        <f t="shared" ref="EP4:EP45" si="50">C4+U4</f>
        <v>1594376870</v>
      </c>
      <c r="EQ4" s="75">
        <f t="shared" ref="EQ4:EQ45" si="51">I4+AA4</f>
        <v>966630100</v>
      </c>
      <c r="ER4" s="75">
        <f t="shared" ref="ER4:ER45" si="52">EL4-EP4-EQ4</f>
        <v>632796011</v>
      </c>
      <c r="ES4" s="75">
        <f>ROUND(EP4/INDEX(被保険者数!O:O,MATCH(A4,被保険者数!A:A,0),1),0)</f>
        <v>48325</v>
      </c>
      <c r="ET4" s="75">
        <f>RANK(ES4,$ES$4:$ES$45)</f>
        <v>9</v>
      </c>
      <c r="EU4" s="75">
        <f>ROUND(EQ4/INDEX(被保険者数!O:O,MATCH(A4,被保険者数!A:A,0),1),0)</f>
        <v>29298</v>
      </c>
      <c r="EV4" s="1">
        <f>RANK(EU4,$EU$4:$EU$45)</f>
        <v>9</v>
      </c>
    </row>
    <row r="5" spans="1:152" s="6" customFormat="1" ht="15.95" customHeight="1" x14ac:dyDescent="0.15">
      <c r="A5" s="2" t="s">
        <v>27</v>
      </c>
      <c r="B5" s="7">
        <v>811</v>
      </c>
      <c r="C5" s="8">
        <v>549666210</v>
      </c>
      <c r="D5" s="8">
        <v>384766323</v>
      </c>
      <c r="E5" s="8">
        <v>82865976</v>
      </c>
      <c r="F5" s="8">
        <v>78115016</v>
      </c>
      <c r="G5" s="8">
        <v>3859715</v>
      </c>
      <c r="H5" s="8">
        <v>16479</v>
      </c>
      <c r="I5" s="8">
        <v>286960170</v>
      </c>
      <c r="J5" s="8">
        <v>200872121</v>
      </c>
      <c r="K5" s="8">
        <v>11299443</v>
      </c>
      <c r="L5" s="8">
        <v>71754907</v>
      </c>
      <c r="M5" s="8">
        <v>3033699</v>
      </c>
      <c r="N5" s="8">
        <f t="shared" si="0"/>
        <v>17290</v>
      </c>
      <c r="O5" s="8">
        <f t="shared" si="1"/>
        <v>836626380</v>
      </c>
      <c r="P5" s="8">
        <f t="shared" si="2"/>
        <v>585638444</v>
      </c>
      <c r="Q5" s="8">
        <f t="shared" si="3"/>
        <v>94165419</v>
      </c>
      <c r="R5" s="8">
        <f t="shared" si="4"/>
        <v>149869923</v>
      </c>
      <c r="S5" s="8">
        <f t="shared" si="5"/>
        <v>6893414</v>
      </c>
      <c r="T5" s="7">
        <v>5</v>
      </c>
      <c r="U5" s="8">
        <v>2511560</v>
      </c>
      <c r="V5" s="8">
        <v>1758086</v>
      </c>
      <c r="W5" s="8">
        <v>362291</v>
      </c>
      <c r="X5" s="8">
        <v>388633</v>
      </c>
      <c r="Y5" s="8">
        <v>2550</v>
      </c>
      <c r="Z5" s="8">
        <v>2419</v>
      </c>
      <c r="AA5" s="8">
        <v>30597550</v>
      </c>
      <c r="AB5" s="8">
        <v>21418285</v>
      </c>
      <c r="AC5" s="8">
        <v>0</v>
      </c>
      <c r="AD5" s="8">
        <v>9175443</v>
      </c>
      <c r="AE5" s="8">
        <v>3822</v>
      </c>
      <c r="AF5" s="8">
        <f t="shared" si="6"/>
        <v>2424</v>
      </c>
      <c r="AG5" s="8">
        <f t="shared" si="7"/>
        <v>33109110</v>
      </c>
      <c r="AH5" s="8">
        <f t="shared" si="8"/>
        <v>23176371</v>
      </c>
      <c r="AI5" s="8">
        <f t="shared" si="9"/>
        <v>362291</v>
      </c>
      <c r="AJ5" s="8">
        <f t="shared" si="10"/>
        <v>9564076</v>
      </c>
      <c r="AK5" s="8">
        <f t="shared" si="11"/>
        <v>6372</v>
      </c>
      <c r="AL5" s="7">
        <f t="shared" si="12"/>
        <v>19714</v>
      </c>
      <c r="AM5" s="8">
        <f t="shared" si="13"/>
        <v>869735490</v>
      </c>
      <c r="AN5" s="8">
        <f t="shared" si="14"/>
        <v>608814815</v>
      </c>
      <c r="AO5" s="8">
        <f t="shared" si="15"/>
        <v>94527710</v>
      </c>
      <c r="AP5" s="8">
        <f t="shared" si="16"/>
        <v>159433999</v>
      </c>
      <c r="AQ5" s="8">
        <f t="shared" si="17"/>
        <v>6899786</v>
      </c>
      <c r="AR5" s="8">
        <v>11302</v>
      </c>
      <c r="AS5" s="8">
        <v>155035570</v>
      </c>
      <c r="AT5" s="8">
        <v>108524889</v>
      </c>
      <c r="AU5" s="8">
        <v>918351</v>
      </c>
      <c r="AV5" s="8">
        <v>43132224</v>
      </c>
      <c r="AW5" s="8">
        <v>2460106</v>
      </c>
      <c r="AX5" s="8">
        <f t="shared" si="18"/>
        <v>31016</v>
      </c>
      <c r="AY5" s="8">
        <f t="shared" si="19"/>
        <v>1024771060</v>
      </c>
      <c r="AZ5" s="8">
        <f t="shared" si="20"/>
        <v>717339704</v>
      </c>
      <c r="BA5" s="8">
        <f t="shared" si="21"/>
        <v>95446061</v>
      </c>
      <c r="BB5" s="8">
        <f t="shared" si="22"/>
        <v>202566223</v>
      </c>
      <c r="BC5" s="8">
        <f t="shared" si="23"/>
        <v>9359892</v>
      </c>
      <c r="BD5" s="7">
        <v>777</v>
      </c>
      <c r="BE5" s="8">
        <v>22479837</v>
      </c>
      <c r="BF5" s="8">
        <v>6654587</v>
      </c>
      <c r="BG5" s="8">
        <v>0</v>
      </c>
      <c r="BH5" s="8">
        <v>15518890</v>
      </c>
      <c r="BI5" s="8">
        <v>306360</v>
      </c>
      <c r="BJ5" s="8">
        <v>5</v>
      </c>
      <c r="BK5" s="8">
        <v>94760</v>
      </c>
      <c r="BL5" s="8">
        <v>28520</v>
      </c>
      <c r="BM5" s="8">
        <v>0</v>
      </c>
      <c r="BN5" s="8">
        <v>66240</v>
      </c>
      <c r="BO5" s="8">
        <v>0</v>
      </c>
      <c r="BP5" s="8">
        <f t="shared" si="24"/>
        <v>782</v>
      </c>
      <c r="BQ5" s="8">
        <f t="shared" si="25"/>
        <v>22574597</v>
      </c>
      <c r="BR5" s="8">
        <f t="shared" si="26"/>
        <v>6683107</v>
      </c>
      <c r="BS5" s="8">
        <f t="shared" si="27"/>
        <v>0</v>
      </c>
      <c r="BT5" s="8">
        <f t="shared" si="28"/>
        <v>15585130</v>
      </c>
      <c r="BU5" s="8">
        <f t="shared" si="29"/>
        <v>306360</v>
      </c>
      <c r="BV5" s="7">
        <v>136</v>
      </c>
      <c r="BW5" s="8">
        <v>22839160</v>
      </c>
      <c r="BX5" s="8">
        <v>15987412</v>
      </c>
      <c r="BY5" s="8">
        <v>1366154</v>
      </c>
      <c r="BZ5" s="8">
        <v>1184922</v>
      </c>
      <c r="CA5" s="8">
        <v>4300672</v>
      </c>
      <c r="CB5" s="8">
        <f t="shared" si="30"/>
        <v>31152</v>
      </c>
      <c r="CC5" s="8">
        <f t="shared" si="31"/>
        <v>1070184817</v>
      </c>
      <c r="CD5" s="8">
        <f t="shared" si="32"/>
        <v>740010223</v>
      </c>
      <c r="CE5" s="8">
        <f t="shared" si="33"/>
        <v>96812215</v>
      </c>
      <c r="CF5" s="8">
        <f t="shared" si="34"/>
        <v>219336275</v>
      </c>
      <c r="CG5" s="8">
        <f t="shared" si="35"/>
        <v>13966924</v>
      </c>
      <c r="CH5" s="17">
        <v>200</v>
      </c>
      <c r="CI5" s="8">
        <v>1155169</v>
      </c>
      <c r="CJ5" s="8">
        <v>808599</v>
      </c>
      <c r="CK5" s="8">
        <v>0</v>
      </c>
      <c r="CL5" s="8">
        <v>346570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0</v>
      </c>
      <c r="CZ5" s="7">
        <f t="shared" si="36"/>
        <v>200</v>
      </c>
      <c r="DA5" s="8">
        <f t="shared" si="37"/>
        <v>1155169</v>
      </c>
      <c r="DB5" s="8">
        <f t="shared" si="38"/>
        <v>808599</v>
      </c>
      <c r="DC5" s="8">
        <f t="shared" si="39"/>
        <v>0</v>
      </c>
      <c r="DD5" s="8">
        <f t="shared" si="40"/>
        <v>346570</v>
      </c>
      <c r="DE5" s="8">
        <f t="shared" si="41"/>
        <v>0</v>
      </c>
      <c r="DF5" s="8">
        <f t="shared" si="42"/>
        <v>31352</v>
      </c>
      <c r="DG5" s="8">
        <f t="shared" si="43"/>
        <v>1071339986</v>
      </c>
      <c r="DH5" s="8">
        <f t="shared" si="44"/>
        <v>740818822</v>
      </c>
      <c r="DI5" s="8">
        <f t="shared" si="45"/>
        <v>96812215</v>
      </c>
      <c r="DJ5" s="8">
        <f t="shared" si="46"/>
        <v>219682845</v>
      </c>
      <c r="DK5" s="8">
        <f t="shared" si="47"/>
        <v>13966924</v>
      </c>
      <c r="DL5" s="8">
        <v>493</v>
      </c>
      <c r="DM5" s="8">
        <v>207</v>
      </c>
      <c r="DN5" s="8">
        <v>700</v>
      </c>
      <c r="DO5" s="8">
        <v>108</v>
      </c>
      <c r="DP5" s="8">
        <v>110</v>
      </c>
      <c r="DR5" s="21">
        <f>INDEX(現金給付!D:D,MATCH($A5,現金給付!$C:$C,0),1)-INDEX(現金給付!F:F,MATCH($A5,現金給付!$C:$C,0),1)</f>
        <v>200</v>
      </c>
      <c r="DS5" s="21">
        <f>INDEX(現金給付!E:E,MATCH($A5,現金給付!$C:$C,0),1)-INDEX(現金給付!G:G,MATCH($A5,現金給付!$C:$C,0),1)</f>
        <v>808599</v>
      </c>
      <c r="DT5" s="21">
        <f>INDEX(現金給付!H:H,MATCH($A5,現金給付!$C:$C,0),1)-INDEX(現金給付!J:J,MATCH($A5,現金給付!$C:$C,0),1)</f>
        <v>37</v>
      </c>
      <c r="DU5" s="21">
        <f>INDEX(現金給付!I:I,MATCH($A5,現金給付!$C:$C,0),1)-INDEX(現金給付!K:K,MATCH($A5,現金給付!$C:$C,0),1)</f>
        <v>259427</v>
      </c>
      <c r="DV5" s="21">
        <f>INDEX(現金給付!L:L,MATCH($A5,現金給付!$C:$C,0),1)-INDEX(現金給付!N:N,MATCH($A5,現金給付!$C:$C,0),1)</f>
        <v>61</v>
      </c>
      <c r="DW5" s="21">
        <f>INDEX(現金給付!M:M,MATCH($A5,現金給付!$C:$C,0),1)-INDEX(現金給付!O:O,MATCH($A5,現金給付!$C:$C,0),1)</f>
        <v>1017072</v>
      </c>
      <c r="DX5" s="21">
        <f>INDEX(現金給付!T:T,MATCH($A5,現金給付!$C:$C,0),1)-INDEX(現金給付!V:V,MATCH($A5,現金給付!$C:$C,0),1)</f>
        <v>47</v>
      </c>
      <c r="DY5" s="21">
        <f>INDEX(現金給付!U:U,MATCH($A5,現金給付!$C:$C,0),1)-INDEX(現金給付!W:W,MATCH($A5,現金給付!$C:$C,0),1)</f>
        <v>1004880</v>
      </c>
      <c r="DZ5" s="21">
        <f>INDEX(現金給付!X:X,MATCH($A5,現金給付!$C:$C,0),1)-INDEX(現金給付!Z:Z,MATCH($A5,現金給付!$C:$C,0),1)</f>
        <v>1</v>
      </c>
      <c r="EA5" s="21">
        <f>INDEX(現金給付!Y:Y,MATCH($A5,現金給付!$C:$C,0),1)-INDEX(現金給付!AA:AA,MATCH($A5,現金給付!$C:$C,0),1)</f>
        <v>30744</v>
      </c>
      <c r="EB5" s="21">
        <f>INDEX(現金給付!AB:AB,MATCH($A5,現金給付!$C:$C,0),1)-INDEX(現金給付!AD:AD,MATCH($A5,現金給付!$C:$C,0),1)</f>
        <v>0</v>
      </c>
      <c r="EC5" s="21">
        <f>INDEX(現金給付!AC:AC,MATCH($A5,現金給付!$C:$C,0),1)-INDEX(現金給付!AE:AE,MATCH($A5,現金給付!$C:$C,0),1)</f>
        <v>0</v>
      </c>
      <c r="ED5" s="21">
        <f>INDEX(現金給付!AJ:AJ,MATCH($A5,現金給付!$C:$C,0),1)-INDEX(現金給付!AL:AL,MATCH($A5,現金給付!$C:$C,0),1)</f>
        <v>0</v>
      </c>
      <c r="EE5" s="21">
        <f>INDEX(現金給付!AK:AK,MATCH($A5,現金給付!$C:$C,0),1)-INDEX(現金給付!AM:AM,MATCH($A5,現金給付!$C:$C,0),1)</f>
        <v>0</v>
      </c>
      <c r="EF5" s="21">
        <v>0</v>
      </c>
      <c r="EG5" s="21">
        <v>0</v>
      </c>
      <c r="EH5" s="21">
        <f t="shared" si="48"/>
        <v>346</v>
      </c>
      <c r="EI5" s="21">
        <f t="shared" si="49"/>
        <v>3120722</v>
      </c>
      <c r="EK5" s="8">
        <f t="shared" ref="EK5:EK44" si="53">CB5+EH5</f>
        <v>31498</v>
      </c>
      <c r="EL5" s="8">
        <f t="shared" ref="EL5:EL44" si="54">CC5+EI5</f>
        <v>1073305539</v>
      </c>
      <c r="EN5" s="75">
        <f>ROUND(EL5/INDEX(被保険者数!O:O,MATCH(A5,被保険者数!A:A,0),1),0)</f>
        <v>124211</v>
      </c>
      <c r="EO5" s="1">
        <f t="shared" ref="EO5:EO45" si="55">RANK(EN5,$EN$4:$EN$45)</f>
        <v>3</v>
      </c>
      <c r="EP5" s="75">
        <f t="shared" si="50"/>
        <v>552177770</v>
      </c>
      <c r="EQ5" s="75">
        <f t="shared" si="51"/>
        <v>317557720</v>
      </c>
      <c r="ER5" s="75">
        <f t="shared" si="52"/>
        <v>203570049</v>
      </c>
      <c r="ES5" s="75">
        <f>ROUND(EP5/INDEX(被保険者数!O:O,MATCH(A5,被保険者数!A:A,0),1),0)</f>
        <v>63902</v>
      </c>
      <c r="ET5" s="75">
        <f t="shared" ref="ET5:ET45" si="56">RANK(ES5,$ES$4:$ES$45)</f>
        <v>3</v>
      </c>
      <c r="EU5" s="75">
        <f>ROUND(EQ5/INDEX(被保険者数!O:O,MATCH(A5,被保険者数!A:A,0),1),0)</f>
        <v>36750</v>
      </c>
      <c r="EV5" s="1">
        <f t="shared" ref="EV5:EV45" si="57">RANK(EU5,$EU$4:$EU$45)</f>
        <v>4</v>
      </c>
    </row>
    <row r="6" spans="1:152" s="6" customFormat="1" ht="15.95" customHeight="1" x14ac:dyDescent="0.15">
      <c r="A6" s="2" t="s">
        <v>28</v>
      </c>
      <c r="B6" s="7">
        <v>188</v>
      </c>
      <c r="C6" s="8">
        <v>145314370</v>
      </c>
      <c r="D6" s="8">
        <v>101720036</v>
      </c>
      <c r="E6" s="8">
        <v>24686603</v>
      </c>
      <c r="F6" s="8">
        <v>16735948</v>
      </c>
      <c r="G6" s="8">
        <v>2171783</v>
      </c>
      <c r="H6" s="8">
        <v>3628</v>
      </c>
      <c r="I6" s="8">
        <v>74030600</v>
      </c>
      <c r="J6" s="8">
        <v>51821420</v>
      </c>
      <c r="K6" s="8">
        <v>4661313</v>
      </c>
      <c r="L6" s="8">
        <v>16095906</v>
      </c>
      <c r="M6" s="8">
        <v>1451961</v>
      </c>
      <c r="N6" s="8">
        <f t="shared" si="0"/>
        <v>3816</v>
      </c>
      <c r="O6" s="8">
        <f t="shared" si="1"/>
        <v>219344970</v>
      </c>
      <c r="P6" s="8">
        <f t="shared" si="2"/>
        <v>153541456</v>
      </c>
      <c r="Q6" s="8">
        <f t="shared" si="3"/>
        <v>29347916</v>
      </c>
      <c r="R6" s="8">
        <f t="shared" si="4"/>
        <v>32831854</v>
      </c>
      <c r="S6" s="8">
        <f t="shared" si="5"/>
        <v>3623744</v>
      </c>
      <c r="T6" s="7">
        <v>1</v>
      </c>
      <c r="U6" s="8">
        <v>270930</v>
      </c>
      <c r="V6" s="8">
        <v>189651</v>
      </c>
      <c r="W6" s="8">
        <v>1140</v>
      </c>
      <c r="X6" s="8">
        <v>80139</v>
      </c>
      <c r="Y6" s="8">
        <v>0</v>
      </c>
      <c r="Z6" s="8">
        <v>464</v>
      </c>
      <c r="AA6" s="8">
        <v>6170630</v>
      </c>
      <c r="AB6" s="8">
        <v>4319441</v>
      </c>
      <c r="AC6" s="8">
        <v>0</v>
      </c>
      <c r="AD6" s="8">
        <v>1844551</v>
      </c>
      <c r="AE6" s="8">
        <v>6638</v>
      </c>
      <c r="AF6" s="8">
        <f t="shared" si="6"/>
        <v>465</v>
      </c>
      <c r="AG6" s="8">
        <f t="shared" si="7"/>
        <v>6441560</v>
      </c>
      <c r="AH6" s="8">
        <f t="shared" si="8"/>
        <v>4509092</v>
      </c>
      <c r="AI6" s="8">
        <f t="shared" si="9"/>
        <v>1140</v>
      </c>
      <c r="AJ6" s="8">
        <f t="shared" si="10"/>
        <v>1924690</v>
      </c>
      <c r="AK6" s="8">
        <f t="shared" si="11"/>
        <v>6638</v>
      </c>
      <c r="AL6" s="7">
        <f t="shared" si="12"/>
        <v>4281</v>
      </c>
      <c r="AM6" s="8">
        <f t="shared" si="13"/>
        <v>225786530</v>
      </c>
      <c r="AN6" s="8">
        <f t="shared" si="14"/>
        <v>158050548</v>
      </c>
      <c r="AO6" s="8">
        <f t="shared" si="15"/>
        <v>29349056</v>
      </c>
      <c r="AP6" s="8">
        <f t="shared" si="16"/>
        <v>34756544</v>
      </c>
      <c r="AQ6" s="8">
        <f t="shared" si="17"/>
        <v>3630382</v>
      </c>
      <c r="AR6" s="8">
        <v>2413</v>
      </c>
      <c r="AS6" s="8">
        <v>44354300</v>
      </c>
      <c r="AT6" s="8">
        <v>31048008</v>
      </c>
      <c r="AU6" s="8">
        <v>2579758</v>
      </c>
      <c r="AV6" s="8">
        <v>9502592</v>
      </c>
      <c r="AW6" s="8">
        <v>1223942</v>
      </c>
      <c r="AX6" s="8">
        <f t="shared" si="18"/>
        <v>6694</v>
      </c>
      <c r="AY6" s="8">
        <f t="shared" si="19"/>
        <v>270140830</v>
      </c>
      <c r="AZ6" s="8">
        <f t="shared" si="20"/>
        <v>189098556</v>
      </c>
      <c r="BA6" s="8">
        <f t="shared" si="21"/>
        <v>31928814</v>
      </c>
      <c r="BB6" s="8">
        <f t="shared" si="22"/>
        <v>44259136</v>
      </c>
      <c r="BC6" s="8">
        <f t="shared" si="23"/>
        <v>4854324</v>
      </c>
      <c r="BD6" s="7">
        <v>187</v>
      </c>
      <c r="BE6" s="8">
        <v>5381234</v>
      </c>
      <c r="BF6" s="8">
        <v>1784484</v>
      </c>
      <c r="BG6" s="8">
        <v>0</v>
      </c>
      <c r="BH6" s="8">
        <v>3527750</v>
      </c>
      <c r="BI6" s="8">
        <v>69000</v>
      </c>
      <c r="BJ6" s="8">
        <v>1</v>
      </c>
      <c r="BK6" s="8">
        <v>4420</v>
      </c>
      <c r="BL6" s="8">
        <v>1660</v>
      </c>
      <c r="BM6" s="8">
        <v>0</v>
      </c>
      <c r="BN6" s="8">
        <v>2760</v>
      </c>
      <c r="BO6" s="8">
        <v>0</v>
      </c>
      <c r="BP6" s="8">
        <f t="shared" si="24"/>
        <v>188</v>
      </c>
      <c r="BQ6" s="8">
        <f t="shared" si="25"/>
        <v>5385654</v>
      </c>
      <c r="BR6" s="8">
        <f t="shared" si="26"/>
        <v>1786144</v>
      </c>
      <c r="BS6" s="8">
        <f t="shared" si="27"/>
        <v>0</v>
      </c>
      <c r="BT6" s="8">
        <f t="shared" si="28"/>
        <v>3530510</v>
      </c>
      <c r="BU6" s="8">
        <f t="shared" si="29"/>
        <v>69000</v>
      </c>
      <c r="BV6" s="7">
        <v>0</v>
      </c>
      <c r="BW6" s="8">
        <v>0</v>
      </c>
      <c r="BX6" s="8">
        <v>0</v>
      </c>
      <c r="BY6" s="8">
        <v>0</v>
      </c>
      <c r="BZ6" s="8">
        <v>0</v>
      </c>
      <c r="CA6" s="8">
        <v>0</v>
      </c>
      <c r="CB6" s="8">
        <f t="shared" si="30"/>
        <v>6694</v>
      </c>
      <c r="CC6" s="8">
        <f t="shared" si="31"/>
        <v>275526484</v>
      </c>
      <c r="CD6" s="8">
        <f t="shared" si="32"/>
        <v>190884700</v>
      </c>
      <c r="CE6" s="8">
        <f t="shared" si="33"/>
        <v>31928814</v>
      </c>
      <c r="CF6" s="8">
        <f t="shared" si="34"/>
        <v>47789646</v>
      </c>
      <c r="CG6" s="8">
        <f t="shared" si="35"/>
        <v>4923324</v>
      </c>
      <c r="CH6" s="17">
        <v>51</v>
      </c>
      <c r="CI6" s="8">
        <v>268018</v>
      </c>
      <c r="CJ6" s="8">
        <v>187608</v>
      </c>
      <c r="CK6" s="8">
        <v>0</v>
      </c>
      <c r="CL6" s="8">
        <v>80410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7">
        <f t="shared" si="36"/>
        <v>51</v>
      </c>
      <c r="DA6" s="8">
        <f t="shared" si="37"/>
        <v>268018</v>
      </c>
      <c r="DB6" s="8">
        <f t="shared" si="38"/>
        <v>187608</v>
      </c>
      <c r="DC6" s="8">
        <f t="shared" si="39"/>
        <v>0</v>
      </c>
      <c r="DD6" s="8">
        <f t="shared" si="40"/>
        <v>80410</v>
      </c>
      <c r="DE6" s="8">
        <f t="shared" si="41"/>
        <v>0</v>
      </c>
      <c r="DF6" s="8">
        <f t="shared" si="42"/>
        <v>6745</v>
      </c>
      <c r="DG6" s="8">
        <f t="shared" si="43"/>
        <v>275794502</v>
      </c>
      <c r="DH6" s="8">
        <f t="shared" si="44"/>
        <v>191072308</v>
      </c>
      <c r="DI6" s="8">
        <f t="shared" si="45"/>
        <v>31928814</v>
      </c>
      <c r="DJ6" s="8">
        <f t="shared" si="46"/>
        <v>47870056</v>
      </c>
      <c r="DK6" s="8">
        <f t="shared" si="47"/>
        <v>4923324</v>
      </c>
      <c r="DL6" s="8">
        <v>115</v>
      </c>
      <c r="DM6" s="8">
        <v>41</v>
      </c>
      <c r="DN6" s="8">
        <v>156</v>
      </c>
      <c r="DO6" s="8">
        <v>28</v>
      </c>
      <c r="DP6" s="8">
        <v>18</v>
      </c>
      <c r="DR6" s="21">
        <f>INDEX(現金給付!D:D,MATCH($A6,現金給付!$C:$C,0),1)-INDEX(現金給付!F:F,MATCH($A6,現金給付!$C:$C,0),1)</f>
        <v>55</v>
      </c>
      <c r="DS6" s="21">
        <f>INDEX(現金給付!E:E,MATCH($A6,現金給付!$C:$C,0),1)-INDEX(現金給付!G:G,MATCH($A6,現金給付!$C:$C,0),1)</f>
        <v>212572</v>
      </c>
      <c r="DT6" s="21">
        <f>INDEX(現金給付!H:H,MATCH($A6,現金給付!$C:$C,0),1)-INDEX(現金給付!J:J,MATCH($A6,現金給付!$C:$C,0),1)</f>
        <v>5</v>
      </c>
      <c r="DU6" s="21">
        <f>INDEX(現金給付!I:I,MATCH($A6,現金給付!$C:$C,0),1)-INDEX(現金給付!K:K,MATCH($A6,現金給付!$C:$C,0),1)</f>
        <v>33978</v>
      </c>
      <c r="DV6" s="21">
        <f>INDEX(現金給付!L:L,MATCH($A6,現金給付!$C:$C,0),1)-INDEX(現金給付!N:N,MATCH($A6,現金給付!$C:$C,0),1)</f>
        <v>18</v>
      </c>
      <c r="DW6" s="21">
        <f>INDEX(現金給付!M:M,MATCH($A6,現金給付!$C:$C,0),1)-INDEX(現金給付!O:O,MATCH($A6,現金給付!$C:$C,0),1)</f>
        <v>335510</v>
      </c>
      <c r="DX6" s="21">
        <f>INDEX(現金給付!T:T,MATCH($A6,現金給付!$C:$C,0),1)-INDEX(現金給付!V:V,MATCH($A6,現金給付!$C:$C,0),1)</f>
        <v>4</v>
      </c>
      <c r="DY6" s="21">
        <f>INDEX(現金給付!U:U,MATCH($A6,現金給付!$C:$C,0),1)-INDEX(現金給付!W:W,MATCH($A6,現金給付!$C:$C,0),1)</f>
        <v>77085</v>
      </c>
      <c r="DZ6" s="21">
        <f>INDEX(現金給付!X:X,MATCH($A6,現金給付!$C:$C,0),1)-INDEX(現金給付!Z:Z,MATCH($A6,現金給付!$C:$C,0),1)</f>
        <v>0</v>
      </c>
      <c r="EA6" s="21">
        <f>INDEX(現金給付!Y:Y,MATCH($A6,現金給付!$C:$C,0),1)-INDEX(現金給付!AA:AA,MATCH($A6,現金給付!$C:$C,0),1)</f>
        <v>0</v>
      </c>
      <c r="EB6" s="21">
        <f>INDEX(現金給付!AB:AB,MATCH($A6,現金給付!$C:$C,0),1)-INDEX(現金給付!AD:AD,MATCH($A6,現金給付!$C:$C,0),1)</f>
        <v>0</v>
      </c>
      <c r="EC6" s="21">
        <f>INDEX(現金給付!AC:AC,MATCH($A6,現金給付!$C:$C,0),1)-INDEX(現金給付!AE:AE,MATCH($A6,現金給付!$C:$C,0),1)</f>
        <v>0</v>
      </c>
      <c r="ED6" s="21">
        <f>INDEX(現金給付!AJ:AJ,MATCH($A6,現金給付!$C:$C,0),1)-INDEX(現金給付!AL:AL,MATCH($A6,現金給付!$C:$C,0),1)</f>
        <v>0</v>
      </c>
      <c r="EE6" s="21">
        <f>INDEX(現金給付!AK:AK,MATCH($A6,現金給付!$C:$C,0),1)-INDEX(現金給付!AM:AM,MATCH($A6,現金給付!$C:$C,0),1)</f>
        <v>0</v>
      </c>
      <c r="EF6" s="21">
        <v>0</v>
      </c>
      <c r="EG6" s="21">
        <v>0</v>
      </c>
      <c r="EH6" s="21">
        <f t="shared" si="48"/>
        <v>82</v>
      </c>
      <c r="EI6" s="21">
        <f t="shared" si="49"/>
        <v>659145</v>
      </c>
      <c r="EK6" s="8">
        <f t="shared" si="53"/>
        <v>6776</v>
      </c>
      <c r="EL6" s="8">
        <f t="shared" si="54"/>
        <v>276185629</v>
      </c>
      <c r="EN6" s="75">
        <f>ROUND(EL6/INDEX(被保険者数!O:O,MATCH(A6,被保険者数!A:A,0),1),0)</f>
        <v>61211</v>
      </c>
      <c r="EO6" s="1">
        <f t="shared" si="55"/>
        <v>17</v>
      </c>
      <c r="EP6" s="75">
        <f t="shared" si="50"/>
        <v>145585300</v>
      </c>
      <c r="EQ6" s="75">
        <f t="shared" si="51"/>
        <v>80201230</v>
      </c>
      <c r="ER6" s="75">
        <f t="shared" si="52"/>
        <v>50399099</v>
      </c>
      <c r="ES6" s="75">
        <f>ROUND(EP6/INDEX(被保険者数!O:O,MATCH(A6,被保険者数!A:A,0),1),0)</f>
        <v>32266</v>
      </c>
      <c r="ET6" s="75">
        <f t="shared" si="56"/>
        <v>17</v>
      </c>
      <c r="EU6" s="75">
        <f>ROUND(EQ6/INDEX(被保険者数!O:O,MATCH(A6,被保険者数!A:A,0),1),0)</f>
        <v>17775</v>
      </c>
      <c r="EV6" s="1">
        <f t="shared" si="57"/>
        <v>17</v>
      </c>
    </row>
    <row r="7" spans="1:152" s="6" customFormat="1" ht="15.95" customHeight="1" x14ac:dyDescent="0.15">
      <c r="A7" s="2" t="s">
        <v>29</v>
      </c>
      <c r="B7" s="7">
        <v>851</v>
      </c>
      <c r="C7" s="8">
        <v>610802310</v>
      </c>
      <c r="D7" s="8">
        <v>427652042</v>
      </c>
      <c r="E7" s="8">
        <v>95516419</v>
      </c>
      <c r="F7" s="8">
        <v>83590858</v>
      </c>
      <c r="G7" s="8">
        <v>3963371</v>
      </c>
      <c r="H7" s="8">
        <v>16849</v>
      </c>
      <c r="I7" s="8">
        <v>301632490</v>
      </c>
      <c r="J7" s="8">
        <v>211149036</v>
      </c>
      <c r="K7" s="8">
        <v>14748407</v>
      </c>
      <c r="L7" s="8">
        <v>72584601</v>
      </c>
      <c r="M7" s="8">
        <v>3150446</v>
      </c>
      <c r="N7" s="8">
        <f t="shared" si="0"/>
        <v>17700</v>
      </c>
      <c r="O7" s="8">
        <f t="shared" si="1"/>
        <v>912434800</v>
      </c>
      <c r="P7" s="8">
        <f t="shared" si="2"/>
        <v>638801078</v>
      </c>
      <c r="Q7" s="8">
        <f t="shared" si="3"/>
        <v>110264826</v>
      </c>
      <c r="R7" s="8">
        <f t="shared" si="4"/>
        <v>156175459</v>
      </c>
      <c r="S7" s="8">
        <f t="shared" si="5"/>
        <v>7113817</v>
      </c>
      <c r="T7" s="7">
        <v>2</v>
      </c>
      <c r="U7" s="8">
        <v>718710</v>
      </c>
      <c r="V7" s="8">
        <v>503097</v>
      </c>
      <c r="W7" s="8">
        <v>34426</v>
      </c>
      <c r="X7" s="8">
        <v>181187</v>
      </c>
      <c r="Y7" s="8">
        <v>0</v>
      </c>
      <c r="Z7" s="8">
        <v>2534</v>
      </c>
      <c r="AA7" s="8">
        <v>33106120</v>
      </c>
      <c r="AB7" s="8">
        <v>23174284</v>
      </c>
      <c r="AC7" s="8">
        <v>0</v>
      </c>
      <c r="AD7" s="8">
        <v>9921936</v>
      </c>
      <c r="AE7" s="8">
        <v>9900</v>
      </c>
      <c r="AF7" s="8">
        <f t="shared" si="6"/>
        <v>2536</v>
      </c>
      <c r="AG7" s="8">
        <f t="shared" si="7"/>
        <v>33824830</v>
      </c>
      <c r="AH7" s="8">
        <f t="shared" si="8"/>
        <v>23677381</v>
      </c>
      <c r="AI7" s="8">
        <f t="shared" si="9"/>
        <v>34426</v>
      </c>
      <c r="AJ7" s="8">
        <f t="shared" si="10"/>
        <v>10103123</v>
      </c>
      <c r="AK7" s="8">
        <f t="shared" si="11"/>
        <v>9900</v>
      </c>
      <c r="AL7" s="7">
        <f t="shared" si="12"/>
        <v>20236</v>
      </c>
      <c r="AM7" s="8">
        <f t="shared" si="13"/>
        <v>946259630</v>
      </c>
      <c r="AN7" s="8">
        <f t="shared" si="14"/>
        <v>662478459</v>
      </c>
      <c r="AO7" s="8">
        <f t="shared" si="15"/>
        <v>110299252</v>
      </c>
      <c r="AP7" s="8">
        <f t="shared" si="16"/>
        <v>166278582</v>
      </c>
      <c r="AQ7" s="8">
        <f t="shared" si="17"/>
        <v>7123717</v>
      </c>
      <c r="AR7" s="8">
        <v>12465</v>
      </c>
      <c r="AS7" s="8">
        <v>174444500</v>
      </c>
      <c r="AT7" s="8">
        <v>122111148</v>
      </c>
      <c r="AU7" s="8">
        <v>2781723</v>
      </c>
      <c r="AV7" s="8">
        <v>45166775</v>
      </c>
      <c r="AW7" s="8">
        <v>4384854</v>
      </c>
      <c r="AX7" s="8">
        <f t="shared" si="18"/>
        <v>32701</v>
      </c>
      <c r="AY7" s="8">
        <f t="shared" si="19"/>
        <v>1120704130</v>
      </c>
      <c r="AZ7" s="8">
        <f t="shared" si="20"/>
        <v>784589607</v>
      </c>
      <c r="BA7" s="8">
        <f t="shared" si="21"/>
        <v>113080975</v>
      </c>
      <c r="BB7" s="8">
        <f t="shared" si="22"/>
        <v>211445357</v>
      </c>
      <c r="BC7" s="8">
        <f t="shared" si="23"/>
        <v>11508571</v>
      </c>
      <c r="BD7" s="7">
        <v>818</v>
      </c>
      <c r="BE7" s="8">
        <v>23994895</v>
      </c>
      <c r="BF7" s="8">
        <v>6693685</v>
      </c>
      <c r="BG7" s="8">
        <v>0</v>
      </c>
      <c r="BH7" s="8">
        <v>17071210</v>
      </c>
      <c r="BI7" s="8">
        <v>230000</v>
      </c>
      <c r="BJ7" s="8">
        <v>2</v>
      </c>
      <c r="BK7" s="8">
        <v>34724</v>
      </c>
      <c r="BL7" s="8">
        <v>11724</v>
      </c>
      <c r="BM7" s="8">
        <v>0</v>
      </c>
      <c r="BN7" s="8">
        <v>23000</v>
      </c>
      <c r="BO7" s="8">
        <v>0</v>
      </c>
      <c r="BP7" s="8">
        <f t="shared" si="24"/>
        <v>820</v>
      </c>
      <c r="BQ7" s="8">
        <f t="shared" si="25"/>
        <v>24029619</v>
      </c>
      <c r="BR7" s="8">
        <f t="shared" si="26"/>
        <v>6705409</v>
      </c>
      <c r="BS7" s="8">
        <f t="shared" si="27"/>
        <v>0</v>
      </c>
      <c r="BT7" s="8">
        <f t="shared" si="28"/>
        <v>17094210</v>
      </c>
      <c r="BU7" s="8">
        <f t="shared" si="29"/>
        <v>230000</v>
      </c>
      <c r="BV7" s="7">
        <v>93</v>
      </c>
      <c r="BW7" s="8">
        <v>9792050</v>
      </c>
      <c r="BX7" s="8">
        <v>6854435</v>
      </c>
      <c r="BY7" s="8">
        <v>5937</v>
      </c>
      <c r="BZ7" s="8">
        <v>2637636</v>
      </c>
      <c r="CA7" s="8">
        <v>294042</v>
      </c>
      <c r="CB7" s="8">
        <f t="shared" si="30"/>
        <v>32794</v>
      </c>
      <c r="CC7" s="8">
        <f t="shared" si="31"/>
        <v>1154525799</v>
      </c>
      <c r="CD7" s="8">
        <f t="shared" si="32"/>
        <v>798149451</v>
      </c>
      <c r="CE7" s="8">
        <f t="shared" si="33"/>
        <v>113086912</v>
      </c>
      <c r="CF7" s="8">
        <f t="shared" si="34"/>
        <v>231177203</v>
      </c>
      <c r="CG7" s="8">
        <f t="shared" si="35"/>
        <v>12032613</v>
      </c>
      <c r="CH7" s="17">
        <v>181</v>
      </c>
      <c r="CI7" s="8">
        <v>1183585</v>
      </c>
      <c r="CJ7" s="8">
        <v>828490</v>
      </c>
      <c r="CK7" s="8">
        <v>0</v>
      </c>
      <c r="CL7" s="8">
        <v>355095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7">
        <f t="shared" si="36"/>
        <v>181</v>
      </c>
      <c r="DA7" s="8">
        <f t="shared" si="37"/>
        <v>1183585</v>
      </c>
      <c r="DB7" s="8">
        <f t="shared" si="38"/>
        <v>828490</v>
      </c>
      <c r="DC7" s="8">
        <f t="shared" si="39"/>
        <v>0</v>
      </c>
      <c r="DD7" s="8">
        <f t="shared" si="40"/>
        <v>355095</v>
      </c>
      <c r="DE7" s="8">
        <f t="shared" si="41"/>
        <v>0</v>
      </c>
      <c r="DF7" s="8">
        <f t="shared" si="42"/>
        <v>32975</v>
      </c>
      <c r="DG7" s="8">
        <f t="shared" si="43"/>
        <v>1155709384</v>
      </c>
      <c r="DH7" s="8">
        <f t="shared" si="44"/>
        <v>798977941</v>
      </c>
      <c r="DI7" s="8">
        <f t="shared" si="45"/>
        <v>113086912</v>
      </c>
      <c r="DJ7" s="8">
        <f t="shared" si="46"/>
        <v>231532298</v>
      </c>
      <c r="DK7" s="8">
        <f t="shared" si="47"/>
        <v>12032613</v>
      </c>
      <c r="DL7" s="8">
        <v>513</v>
      </c>
      <c r="DM7" s="8">
        <v>253</v>
      </c>
      <c r="DN7" s="8">
        <v>766</v>
      </c>
      <c r="DO7" s="8">
        <v>182</v>
      </c>
      <c r="DP7" s="8">
        <v>180</v>
      </c>
      <c r="DR7" s="21">
        <f>INDEX(現金給付!D:D,MATCH($A7,現金給付!$C:$C,0),1)-INDEX(現金給付!F:F,MATCH($A7,現金給付!$C:$C,0),1)</f>
        <v>183</v>
      </c>
      <c r="DS7" s="21">
        <f>INDEX(現金給付!E:E,MATCH($A7,現金給付!$C:$C,0),1)-INDEX(現金給付!G:G,MATCH($A7,現金給付!$C:$C,0),1)</f>
        <v>836218</v>
      </c>
      <c r="DT7" s="21">
        <f>INDEX(現金給付!H:H,MATCH($A7,現金給付!$C:$C,0),1)-INDEX(現金給付!J:J,MATCH($A7,現金給付!$C:$C,0),1)</f>
        <v>89</v>
      </c>
      <c r="DU7" s="21">
        <f>INDEX(現金給付!I:I,MATCH($A7,現金給付!$C:$C,0),1)-INDEX(現金給付!K:K,MATCH($A7,現金給付!$C:$C,0),1)</f>
        <v>1585472</v>
      </c>
      <c r="DV7" s="21">
        <f>INDEX(現金給付!L:L,MATCH($A7,現金給付!$C:$C,0),1)-INDEX(現金給付!N:N,MATCH($A7,現金給付!$C:$C,0),1)</f>
        <v>89</v>
      </c>
      <c r="DW7" s="21">
        <f>INDEX(現金給付!M:M,MATCH($A7,現金給付!$C:$C,0),1)-INDEX(現金給付!O:O,MATCH($A7,現金給付!$C:$C,0),1)</f>
        <v>1443953</v>
      </c>
      <c r="DX7" s="21">
        <f>INDEX(現金給付!T:T,MATCH($A7,現金給付!$C:$C,0),1)-INDEX(現金給付!V:V,MATCH($A7,現金給付!$C:$C,0),1)</f>
        <v>27</v>
      </c>
      <c r="DY7" s="21">
        <f>INDEX(現金給付!U:U,MATCH($A7,現金給付!$C:$C,0),1)-INDEX(現金給付!W:W,MATCH($A7,現金給付!$C:$C,0),1)</f>
        <v>1052108</v>
      </c>
      <c r="DZ7" s="21">
        <f>INDEX(現金給付!X:X,MATCH($A7,現金給付!$C:$C,0),1)-INDEX(現金給付!Z:Z,MATCH($A7,現金給付!$C:$C,0),1)</f>
        <v>0</v>
      </c>
      <c r="EA7" s="21">
        <f>INDEX(現金給付!Y:Y,MATCH($A7,現金給付!$C:$C,0),1)-INDEX(現金給付!AA:AA,MATCH($A7,現金給付!$C:$C,0),1)</f>
        <v>0</v>
      </c>
      <c r="EB7" s="21">
        <f>INDEX(現金給付!AB:AB,MATCH($A7,現金給付!$C:$C,0),1)-INDEX(現金給付!AD:AD,MATCH($A7,現金給付!$C:$C,0),1)</f>
        <v>0</v>
      </c>
      <c r="EC7" s="21">
        <f>INDEX(現金給付!AC:AC,MATCH($A7,現金給付!$C:$C,0),1)-INDEX(現金給付!AE:AE,MATCH($A7,現金給付!$C:$C,0),1)</f>
        <v>0</v>
      </c>
      <c r="ED7" s="21">
        <f>INDEX(現金給付!AJ:AJ,MATCH($A7,現金給付!$C:$C,0),1)-INDEX(現金給付!AL:AL,MATCH($A7,現金給付!$C:$C,0),1)</f>
        <v>0</v>
      </c>
      <c r="EE7" s="21">
        <f>INDEX(現金給付!AK:AK,MATCH($A7,現金給付!$C:$C,0),1)-INDEX(現金給付!AM:AM,MATCH($A7,現金給付!$C:$C,0),1)</f>
        <v>0</v>
      </c>
      <c r="EF7" s="21">
        <v>0</v>
      </c>
      <c r="EG7" s="21">
        <v>0</v>
      </c>
      <c r="EH7" s="21">
        <f t="shared" si="48"/>
        <v>388</v>
      </c>
      <c r="EI7" s="21">
        <f t="shared" si="49"/>
        <v>4917751</v>
      </c>
      <c r="EK7" s="8">
        <f t="shared" si="53"/>
        <v>33182</v>
      </c>
      <c r="EL7" s="8">
        <f t="shared" si="54"/>
        <v>1159443550</v>
      </c>
      <c r="EN7" s="75">
        <f>ROUND(EL7/INDEX(被保険者数!O:O,MATCH(A7,被保険者数!A:A,0),1),0)</f>
        <v>116433</v>
      </c>
      <c r="EO7" s="1">
        <f t="shared" si="55"/>
        <v>4</v>
      </c>
      <c r="EP7" s="75">
        <f t="shared" si="50"/>
        <v>611521020</v>
      </c>
      <c r="EQ7" s="75">
        <f t="shared" si="51"/>
        <v>334738610</v>
      </c>
      <c r="ER7" s="75">
        <f t="shared" si="52"/>
        <v>213183920</v>
      </c>
      <c r="ES7" s="75">
        <f>ROUND(EP7/INDEX(被保険者数!O:O,MATCH(A7,被保険者数!A:A,0),1),0)</f>
        <v>61410</v>
      </c>
      <c r="ET7" s="75">
        <f t="shared" si="56"/>
        <v>4</v>
      </c>
      <c r="EU7" s="75">
        <f>ROUND(EQ7/INDEX(被保険者数!O:O,MATCH(A7,被保険者数!A:A,0),1),0)</f>
        <v>33615</v>
      </c>
      <c r="EV7" s="1">
        <f t="shared" si="57"/>
        <v>5</v>
      </c>
    </row>
    <row r="8" spans="1:152" s="6" customFormat="1" ht="15.95" customHeight="1" x14ac:dyDescent="0.15">
      <c r="A8" s="2" t="s">
        <v>30</v>
      </c>
      <c r="B8" s="7">
        <v>224</v>
      </c>
      <c r="C8" s="8">
        <v>148882290</v>
      </c>
      <c r="D8" s="8">
        <v>104217619</v>
      </c>
      <c r="E8" s="8">
        <v>20606820</v>
      </c>
      <c r="F8" s="8">
        <v>23111080</v>
      </c>
      <c r="G8" s="8">
        <v>946771</v>
      </c>
      <c r="H8" s="8">
        <v>4473</v>
      </c>
      <c r="I8" s="8">
        <v>79417590</v>
      </c>
      <c r="J8" s="8">
        <v>55592308</v>
      </c>
      <c r="K8" s="8">
        <v>3904090</v>
      </c>
      <c r="L8" s="8">
        <v>18995420</v>
      </c>
      <c r="M8" s="8">
        <v>925772</v>
      </c>
      <c r="N8" s="8">
        <f t="shared" si="0"/>
        <v>4697</v>
      </c>
      <c r="O8" s="8">
        <f t="shared" si="1"/>
        <v>228299880</v>
      </c>
      <c r="P8" s="8">
        <f t="shared" si="2"/>
        <v>159809927</v>
      </c>
      <c r="Q8" s="8">
        <f t="shared" si="3"/>
        <v>24510910</v>
      </c>
      <c r="R8" s="8">
        <f t="shared" si="4"/>
        <v>42106500</v>
      </c>
      <c r="S8" s="8">
        <f t="shared" si="5"/>
        <v>1872543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763</v>
      </c>
      <c r="AA8" s="8">
        <v>9079210</v>
      </c>
      <c r="AB8" s="8">
        <v>6355447</v>
      </c>
      <c r="AC8" s="8">
        <v>0</v>
      </c>
      <c r="AD8" s="8">
        <v>2723763</v>
      </c>
      <c r="AE8" s="8">
        <v>0</v>
      </c>
      <c r="AF8" s="8">
        <f t="shared" si="6"/>
        <v>763</v>
      </c>
      <c r="AG8" s="8">
        <f t="shared" si="7"/>
        <v>9079210</v>
      </c>
      <c r="AH8" s="8">
        <f t="shared" si="8"/>
        <v>6355447</v>
      </c>
      <c r="AI8" s="8">
        <f t="shared" si="9"/>
        <v>0</v>
      </c>
      <c r="AJ8" s="8">
        <f t="shared" si="10"/>
        <v>2723763</v>
      </c>
      <c r="AK8" s="8">
        <f t="shared" si="11"/>
        <v>0</v>
      </c>
      <c r="AL8" s="7">
        <f t="shared" si="12"/>
        <v>5460</v>
      </c>
      <c r="AM8" s="8">
        <f t="shared" si="13"/>
        <v>237379090</v>
      </c>
      <c r="AN8" s="8">
        <f t="shared" si="14"/>
        <v>166165374</v>
      </c>
      <c r="AO8" s="8">
        <f t="shared" si="15"/>
        <v>24510910</v>
      </c>
      <c r="AP8" s="8">
        <f t="shared" si="16"/>
        <v>44830263</v>
      </c>
      <c r="AQ8" s="8">
        <f t="shared" si="17"/>
        <v>1872543</v>
      </c>
      <c r="AR8" s="8">
        <v>3331</v>
      </c>
      <c r="AS8" s="8">
        <v>51286080</v>
      </c>
      <c r="AT8" s="8">
        <v>35900260</v>
      </c>
      <c r="AU8" s="8">
        <v>859277</v>
      </c>
      <c r="AV8" s="8">
        <v>13605818</v>
      </c>
      <c r="AW8" s="8">
        <v>920725</v>
      </c>
      <c r="AX8" s="8">
        <f t="shared" si="18"/>
        <v>8791</v>
      </c>
      <c r="AY8" s="8">
        <f t="shared" si="19"/>
        <v>288665170</v>
      </c>
      <c r="AZ8" s="8">
        <f t="shared" si="20"/>
        <v>202065634</v>
      </c>
      <c r="BA8" s="8">
        <f t="shared" si="21"/>
        <v>25370187</v>
      </c>
      <c r="BB8" s="8">
        <f t="shared" si="22"/>
        <v>58436081</v>
      </c>
      <c r="BC8" s="8">
        <f t="shared" si="23"/>
        <v>2793268</v>
      </c>
      <c r="BD8" s="7">
        <v>219</v>
      </c>
      <c r="BE8" s="8">
        <v>6770616</v>
      </c>
      <c r="BF8" s="8">
        <v>1740506</v>
      </c>
      <c r="BG8" s="8">
        <v>0</v>
      </c>
      <c r="BH8" s="8">
        <v>5002050</v>
      </c>
      <c r="BI8" s="8">
        <v>28060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f t="shared" si="24"/>
        <v>219</v>
      </c>
      <c r="BQ8" s="8">
        <f t="shared" si="25"/>
        <v>6770616</v>
      </c>
      <c r="BR8" s="8">
        <f t="shared" si="26"/>
        <v>1740506</v>
      </c>
      <c r="BS8" s="8">
        <f t="shared" si="27"/>
        <v>0</v>
      </c>
      <c r="BT8" s="8">
        <f t="shared" si="28"/>
        <v>5002050</v>
      </c>
      <c r="BU8" s="8">
        <f t="shared" si="29"/>
        <v>28060</v>
      </c>
      <c r="BV8" s="7">
        <v>5</v>
      </c>
      <c r="BW8" s="8">
        <v>558350</v>
      </c>
      <c r="BX8" s="8">
        <v>390845</v>
      </c>
      <c r="BY8" s="8">
        <v>0</v>
      </c>
      <c r="BZ8" s="8">
        <v>62098</v>
      </c>
      <c r="CA8" s="8">
        <v>105407</v>
      </c>
      <c r="CB8" s="8">
        <f t="shared" si="30"/>
        <v>8796</v>
      </c>
      <c r="CC8" s="8">
        <f t="shared" si="31"/>
        <v>295994136</v>
      </c>
      <c r="CD8" s="8">
        <f t="shared" si="32"/>
        <v>204196985</v>
      </c>
      <c r="CE8" s="8">
        <f t="shared" si="33"/>
        <v>25370187</v>
      </c>
      <c r="CF8" s="8">
        <f t="shared" si="34"/>
        <v>63500229</v>
      </c>
      <c r="CG8" s="8">
        <f t="shared" si="35"/>
        <v>2926735</v>
      </c>
      <c r="CH8" s="17">
        <v>45</v>
      </c>
      <c r="CI8" s="8">
        <v>211857</v>
      </c>
      <c r="CJ8" s="8">
        <v>148296</v>
      </c>
      <c r="CK8" s="8">
        <v>0</v>
      </c>
      <c r="CL8" s="8">
        <v>63561</v>
      </c>
      <c r="CM8" s="8">
        <v>0</v>
      </c>
      <c r="CN8" s="8">
        <v>0</v>
      </c>
      <c r="CO8" s="8">
        <v>0</v>
      </c>
      <c r="CP8" s="8">
        <v>0</v>
      </c>
      <c r="CQ8" s="8">
        <v>0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0</v>
      </c>
      <c r="CX8" s="8">
        <v>0</v>
      </c>
      <c r="CY8" s="8">
        <v>0</v>
      </c>
      <c r="CZ8" s="7">
        <f t="shared" si="36"/>
        <v>45</v>
      </c>
      <c r="DA8" s="8">
        <f t="shared" si="37"/>
        <v>211857</v>
      </c>
      <c r="DB8" s="8">
        <f t="shared" si="38"/>
        <v>148296</v>
      </c>
      <c r="DC8" s="8">
        <f t="shared" si="39"/>
        <v>0</v>
      </c>
      <c r="DD8" s="8">
        <f t="shared" si="40"/>
        <v>63561</v>
      </c>
      <c r="DE8" s="8">
        <f t="shared" si="41"/>
        <v>0</v>
      </c>
      <c r="DF8" s="8">
        <f t="shared" si="42"/>
        <v>8841</v>
      </c>
      <c r="DG8" s="8">
        <f t="shared" si="43"/>
        <v>296205993</v>
      </c>
      <c r="DH8" s="8">
        <f t="shared" si="44"/>
        <v>204345281</v>
      </c>
      <c r="DI8" s="8">
        <f t="shared" si="45"/>
        <v>25370187</v>
      </c>
      <c r="DJ8" s="8">
        <f t="shared" si="46"/>
        <v>63563790</v>
      </c>
      <c r="DK8" s="8">
        <f t="shared" si="47"/>
        <v>2926735</v>
      </c>
      <c r="DL8" s="8">
        <v>136</v>
      </c>
      <c r="DM8" s="8">
        <v>92</v>
      </c>
      <c r="DN8" s="8">
        <v>228</v>
      </c>
      <c r="DO8" s="8">
        <v>41</v>
      </c>
      <c r="DP8" s="8">
        <v>37</v>
      </c>
      <c r="DR8" s="21">
        <f>INDEX(現金給付!D:D,MATCH($A8,現金給付!$C:$C,0),1)-INDEX(現金給付!F:F,MATCH($A8,現金給付!$C:$C,0),1)</f>
        <v>45</v>
      </c>
      <c r="DS8" s="21">
        <f>INDEX(現金給付!E:E,MATCH($A8,現金給付!$C:$C,0),1)-INDEX(現金給付!G:G,MATCH($A8,現金給付!$C:$C,0),1)</f>
        <v>148296</v>
      </c>
      <c r="DT8" s="21">
        <f>INDEX(現金給付!H:H,MATCH($A8,現金給付!$C:$C,0),1)-INDEX(現金給付!J:J,MATCH($A8,現金給付!$C:$C,0),1)</f>
        <v>13</v>
      </c>
      <c r="DU8" s="21">
        <f>INDEX(現金給付!I:I,MATCH($A8,現金給付!$C:$C,0),1)-INDEX(現金給付!K:K,MATCH($A8,現金給付!$C:$C,0),1)</f>
        <v>102396</v>
      </c>
      <c r="DV8" s="21">
        <f>INDEX(現金給付!L:L,MATCH($A8,現金給付!$C:$C,0),1)-INDEX(現金給付!N:N,MATCH($A8,現金給付!$C:$C,0),1)</f>
        <v>13</v>
      </c>
      <c r="DW8" s="21">
        <f>INDEX(現金給付!M:M,MATCH($A8,現金給付!$C:$C,0),1)-INDEX(現金給付!O:O,MATCH($A8,現金給付!$C:$C,0),1)</f>
        <v>69454</v>
      </c>
      <c r="DX8" s="21">
        <f>INDEX(現金給付!T:T,MATCH($A8,現金給付!$C:$C,0),1)-INDEX(現金給付!V:V,MATCH($A8,現金給付!$C:$C,0),1)</f>
        <v>8</v>
      </c>
      <c r="DY8" s="21">
        <f>INDEX(現金給付!U:U,MATCH($A8,現金給付!$C:$C,0),1)-INDEX(現金給付!W:W,MATCH($A8,現金給付!$C:$C,0),1)</f>
        <v>156521</v>
      </c>
      <c r="DZ8" s="21">
        <f>INDEX(現金給付!X:X,MATCH($A8,現金給付!$C:$C,0),1)-INDEX(現金給付!Z:Z,MATCH($A8,現金給付!$C:$C,0),1)</f>
        <v>0</v>
      </c>
      <c r="EA8" s="21">
        <f>INDEX(現金給付!Y:Y,MATCH($A8,現金給付!$C:$C,0),1)-INDEX(現金給付!AA:AA,MATCH($A8,現金給付!$C:$C,0),1)</f>
        <v>0</v>
      </c>
      <c r="EB8" s="21">
        <f>INDEX(現金給付!AB:AB,MATCH($A8,現金給付!$C:$C,0),1)-INDEX(現金給付!AD:AD,MATCH($A8,現金給付!$C:$C,0),1)</f>
        <v>0</v>
      </c>
      <c r="EC8" s="21">
        <f>INDEX(現金給付!AC:AC,MATCH($A8,現金給付!$C:$C,0),1)-INDEX(現金給付!AE:AE,MATCH($A8,現金給付!$C:$C,0),1)</f>
        <v>0</v>
      </c>
      <c r="ED8" s="21">
        <f>INDEX(現金給付!AJ:AJ,MATCH($A8,現金給付!$C:$C,0),1)-INDEX(現金給付!AL:AL,MATCH($A8,現金給付!$C:$C,0),1)</f>
        <v>0</v>
      </c>
      <c r="EE8" s="21">
        <f>INDEX(現金給付!AK:AK,MATCH($A8,現金給付!$C:$C,0),1)-INDEX(現金給付!AM:AM,MATCH($A8,現金給付!$C:$C,0),1)</f>
        <v>0</v>
      </c>
      <c r="EF8" s="21">
        <v>0</v>
      </c>
      <c r="EG8" s="21">
        <v>0</v>
      </c>
      <c r="EH8" s="21">
        <f t="shared" si="48"/>
        <v>79</v>
      </c>
      <c r="EI8" s="21">
        <f t="shared" si="49"/>
        <v>476667</v>
      </c>
      <c r="EK8" s="8">
        <f t="shared" si="53"/>
        <v>8875</v>
      </c>
      <c r="EL8" s="8">
        <f t="shared" si="54"/>
        <v>296470803</v>
      </c>
      <c r="EN8" s="75">
        <f>ROUND(EL8/INDEX(被保険者数!O:O,MATCH(A8,被保険者数!A:A,0),1),0)</f>
        <v>48971</v>
      </c>
      <c r="EO8" s="1">
        <f t="shared" si="55"/>
        <v>22</v>
      </c>
      <c r="EP8" s="75">
        <f t="shared" si="50"/>
        <v>148882290</v>
      </c>
      <c r="EQ8" s="75">
        <f t="shared" si="51"/>
        <v>88496800</v>
      </c>
      <c r="ER8" s="75">
        <f t="shared" si="52"/>
        <v>59091713</v>
      </c>
      <c r="ES8" s="75">
        <f>ROUND(EP8/INDEX(被保険者数!O:O,MATCH(A8,被保険者数!A:A,0),1),0)</f>
        <v>24592</v>
      </c>
      <c r="ET8" s="75">
        <f t="shared" si="56"/>
        <v>22</v>
      </c>
      <c r="EU8" s="75">
        <f>ROUND(EQ8/INDEX(被保険者数!O:O,MATCH(A8,被保険者数!A:A,0),1),0)</f>
        <v>14618</v>
      </c>
      <c r="EV8" s="1">
        <f t="shared" si="57"/>
        <v>20</v>
      </c>
    </row>
    <row r="9" spans="1:152" s="6" customFormat="1" ht="15.95" customHeight="1" x14ac:dyDescent="0.15">
      <c r="A9" s="2" t="s">
        <v>31</v>
      </c>
      <c r="B9" s="7">
        <v>212</v>
      </c>
      <c r="C9" s="8">
        <v>134579060</v>
      </c>
      <c r="D9" s="8">
        <v>94205330</v>
      </c>
      <c r="E9" s="8">
        <v>20020285</v>
      </c>
      <c r="F9" s="8">
        <v>19628830</v>
      </c>
      <c r="G9" s="8">
        <v>724615</v>
      </c>
      <c r="H9" s="8">
        <v>3877</v>
      </c>
      <c r="I9" s="8">
        <v>66533100</v>
      </c>
      <c r="J9" s="8">
        <v>46573170</v>
      </c>
      <c r="K9" s="8">
        <v>2346658</v>
      </c>
      <c r="L9" s="8">
        <v>16887082</v>
      </c>
      <c r="M9" s="8">
        <v>726190</v>
      </c>
      <c r="N9" s="8">
        <f t="shared" si="0"/>
        <v>4089</v>
      </c>
      <c r="O9" s="8">
        <f t="shared" si="1"/>
        <v>201112160</v>
      </c>
      <c r="P9" s="8">
        <f t="shared" si="2"/>
        <v>140778500</v>
      </c>
      <c r="Q9" s="8">
        <f t="shared" si="3"/>
        <v>22366943</v>
      </c>
      <c r="R9" s="8">
        <f t="shared" si="4"/>
        <v>36515912</v>
      </c>
      <c r="S9" s="8">
        <f t="shared" si="5"/>
        <v>1450805</v>
      </c>
      <c r="T9" s="7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494</v>
      </c>
      <c r="AA9" s="8">
        <v>6675180</v>
      </c>
      <c r="AB9" s="8">
        <v>4672626</v>
      </c>
      <c r="AC9" s="8">
        <v>0</v>
      </c>
      <c r="AD9" s="8">
        <v>2002554</v>
      </c>
      <c r="AE9" s="8">
        <v>0</v>
      </c>
      <c r="AF9" s="8">
        <f t="shared" si="6"/>
        <v>494</v>
      </c>
      <c r="AG9" s="8">
        <f t="shared" si="7"/>
        <v>6675180</v>
      </c>
      <c r="AH9" s="8">
        <f t="shared" si="8"/>
        <v>4672626</v>
      </c>
      <c r="AI9" s="8">
        <f t="shared" si="9"/>
        <v>0</v>
      </c>
      <c r="AJ9" s="8">
        <f t="shared" si="10"/>
        <v>2002554</v>
      </c>
      <c r="AK9" s="8">
        <f t="shared" si="11"/>
        <v>0</v>
      </c>
      <c r="AL9" s="7">
        <f t="shared" si="12"/>
        <v>4583</v>
      </c>
      <c r="AM9" s="8">
        <f t="shared" si="13"/>
        <v>207787340</v>
      </c>
      <c r="AN9" s="8">
        <f t="shared" si="14"/>
        <v>145451126</v>
      </c>
      <c r="AO9" s="8">
        <f t="shared" si="15"/>
        <v>22366943</v>
      </c>
      <c r="AP9" s="8">
        <f t="shared" si="16"/>
        <v>38518466</v>
      </c>
      <c r="AQ9" s="8">
        <f t="shared" si="17"/>
        <v>1450805</v>
      </c>
      <c r="AR9" s="8">
        <v>2873</v>
      </c>
      <c r="AS9" s="8">
        <v>37853160</v>
      </c>
      <c r="AT9" s="8">
        <v>26497212</v>
      </c>
      <c r="AU9" s="8">
        <v>14976</v>
      </c>
      <c r="AV9" s="8">
        <v>10797039</v>
      </c>
      <c r="AW9" s="8">
        <v>543933</v>
      </c>
      <c r="AX9" s="8">
        <f t="shared" si="18"/>
        <v>7456</v>
      </c>
      <c r="AY9" s="8">
        <f t="shared" si="19"/>
        <v>245640500</v>
      </c>
      <c r="AZ9" s="8">
        <f t="shared" si="20"/>
        <v>171948338</v>
      </c>
      <c r="BA9" s="8">
        <f t="shared" si="21"/>
        <v>22381919</v>
      </c>
      <c r="BB9" s="8">
        <f t="shared" si="22"/>
        <v>49315505</v>
      </c>
      <c r="BC9" s="8">
        <f t="shared" si="23"/>
        <v>1994738</v>
      </c>
      <c r="BD9" s="7">
        <v>196</v>
      </c>
      <c r="BE9" s="8">
        <v>5494476</v>
      </c>
      <c r="BF9" s="8">
        <v>1854916</v>
      </c>
      <c r="BG9" s="8">
        <v>0</v>
      </c>
      <c r="BH9" s="8">
        <v>3600920</v>
      </c>
      <c r="BI9" s="8">
        <v>38640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f t="shared" si="24"/>
        <v>196</v>
      </c>
      <c r="BQ9" s="8">
        <f t="shared" si="25"/>
        <v>5494476</v>
      </c>
      <c r="BR9" s="8">
        <f t="shared" si="26"/>
        <v>1854916</v>
      </c>
      <c r="BS9" s="8">
        <f t="shared" si="27"/>
        <v>0</v>
      </c>
      <c r="BT9" s="8">
        <f t="shared" si="28"/>
        <v>3600920</v>
      </c>
      <c r="BU9" s="8">
        <f t="shared" si="29"/>
        <v>38640</v>
      </c>
      <c r="BV9" s="7">
        <v>10</v>
      </c>
      <c r="BW9" s="8">
        <v>817590</v>
      </c>
      <c r="BX9" s="8">
        <v>572313</v>
      </c>
      <c r="BY9" s="8">
        <v>0</v>
      </c>
      <c r="BZ9" s="8">
        <v>245277</v>
      </c>
      <c r="CA9" s="8">
        <v>0</v>
      </c>
      <c r="CB9" s="8">
        <f t="shared" si="30"/>
        <v>7466</v>
      </c>
      <c r="CC9" s="8">
        <f t="shared" si="31"/>
        <v>251952566</v>
      </c>
      <c r="CD9" s="8">
        <f t="shared" si="32"/>
        <v>174375567</v>
      </c>
      <c r="CE9" s="8">
        <f t="shared" si="33"/>
        <v>22381919</v>
      </c>
      <c r="CF9" s="8">
        <f t="shared" si="34"/>
        <v>53161702</v>
      </c>
      <c r="CG9" s="8">
        <f t="shared" si="35"/>
        <v>2033378</v>
      </c>
      <c r="CH9" s="17">
        <v>76</v>
      </c>
      <c r="CI9" s="8">
        <v>465168</v>
      </c>
      <c r="CJ9" s="8">
        <v>325601</v>
      </c>
      <c r="CK9" s="8">
        <v>0</v>
      </c>
      <c r="CL9" s="8">
        <v>139567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7">
        <f t="shared" si="36"/>
        <v>76</v>
      </c>
      <c r="DA9" s="8">
        <f t="shared" si="37"/>
        <v>465168</v>
      </c>
      <c r="DB9" s="8">
        <f t="shared" si="38"/>
        <v>325601</v>
      </c>
      <c r="DC9" s="8">
        <f t="shared" si="39"/>
        <v>0</v>
      </c>
      <c r="DD9" s="8">
        <f t="shared" si="40"/>
        <v>139567</v>
      </c>
      <c r="DE9" s="8">
        <f t="shared" si="41"/>
        <v>0</v>
      </c>
      <c r="DF9" s="8">
        <f t="shared" si="42"/>
        <v>7542</v>
      </c>
      <c r="DG9" s="8">
        <f t="shared" si="43"/>
        <v>252417734</v>
      </c>
      <c r="DH9" s="8">
        <f t="shared" si="44"/>
        <v>174701168</v>
      </c>
      <c r="DI9" s="8">
        <f t="shared" si="45"/>
        <v>22381919</v>
      </c>
      <c r="DJ9" s="8">
        <f t="shared" si="46"/>
        <v>53301269</v>
      </c>
      <c r="DK9" s="8">
        <f t="shared" si="47"/>
        <v>2033378</v>
      </c>
      <c r="DL9" s="8">
        <v>124</v>
      </c>
      <c r="DM9" s="8">
        <v>45</v>
      </c>
      <c r="DN9" s="8">
        <v>169</v>
      </c>
      <c r="DO9" s="8">
        <v>24</v>
      </c>
      <c r="DP9" s="8">
        <v>31</v>
      </c>
      <c r="DR9" s="21">
        <f>INDEX(現金給付!D:D,MATCH($A9,現金給付!$C:$C,0),1)-INDEX(現金給付!F:F,MATCH($A9,現金給付!$C:$C,0),1)</f>
        <v>76</v>
      </c>
      <c r="DS9" s="21">
        <f>INDEX(現金給付!E:E,MATCH($A9,現金給付!$C:$C,0),1)-INDEX(現金給付!G:G,MATCH($A9,現金給付!$C:$C,0),1)</f>
        <v>325601</v>
      </c>
      <c r="DT9" s="21">
        <f>INDEX(現金給付!H:H,MATCH($A9,現金給付!$C:$C,0),1)-INDEX(現金給付!J:J,MATCH($A9,現金給付!$C:$C,0),1)</f>
        <v>1</v>
      </c>
      <c r="DU9" s="21">
        <f>INDEX(現金給付!I:I,MATCH($A9,現金給付!$C:$C,0),1)-INDEX(現金給付!K:K,MATCH($A9,現金給付!$C:$C,0),1)</f>
        <v>4592</v>
      </c>
      <c r="DV9" s="21">
        <f>INDEX(現金給付!L:L,MATCH($A9,現金給付!$C:$C,0),1)-INDEX(現金給付!N:N,MATCH($A9,現金給付!$C:$C,0),1)</f>
        <v>1</v>
      </c>
      <c r="DW9" s="21">
        <f>INDEX(現金給付!M:M,MATCH($A9,現金給付!$C:$C,0),1)-INDEX(現金給付!O:O,MATCH($A9,現金給付!$C:$C,0),1)</f>
        <v>12348</v>
      </c>
      <c r="DX9" s="21">
        <f>INDEX(現金給付!T:T,MATCH($A9,現金給付!$C:$C,0),1)-INDEX(現金給付!V:V,MATCH($A9,現金給付!$C:$C,0),1)</f>
        <v>3</v>
      </c>
      <c r="DY9" s="21">
        <f>INDEX(現金給付!U:U,MATCH($A9,現金給付!$C:$C,0),1)-INDEX(現金給付!W:W,MATCH($A9,現金給付!$C:$C,0),1)</f>
        <v>76944</v>
      </c>
      <c r="DZ9" s="21">
        <f>INDEX(現金給付!X:X,MATCH($A9,現金給付!$C:$C,0),1)-INDEX(現金給付!Z:Z,MATCH($A9,現金給付!$C:$C,0),1)</f>
        <v>0</v>
      </c>
      <c r="EA9" s="21">
        <f>INDEX(現金給付!Y:Y,MATCH($A9,現金給付!$C:$C,0),1)-INDEX(現金給付!AA:AA,MATCH($A9,現金給付!$C:$C,0),1)</f>
        <v>0</v>
      </c>
      <c r="EB9" s="21">
        <f>INDEX(現金給付!AB:AB,MATCH($A9,現金給付!$C:$C,0),1)-INDEX(現金給付!AD:AD,MATCH($A9,現金給付!$C:$C,0),1)</f>
        <v>0</v>
      </c>
      <c r="EC9" s="21">
        <f>INDEX(現金給付!AC:AC,MATCH($A9,現金給付!$C:$C,0),1)-INDEX(現金給付!AE:AE,MATCH($A9,現金給付!$C:$C,0),1)</f>
        <v>0</v>
      </c>
      <c r="ED9" s="21">
        <f>INDEX(現金給付!AJ:AJ,MATCH($A9,現金給付!$C:$C,0),1)-INDEX(現金給付!AL:AL,MATCH($A9,現金給付!$C:$C,0),1)</f>
        <v>0</v>
      </c>
      <c r="EE9" s="21">
        <f>INDEX(現金給付!AK:AK,MATCH($A9,現金給付!$C:$C,0),1)-INDEX(現金給付!AM:AM,MATCH($A9,現金給付!$C:$C,0),1)</f>
        <v>0</v>
      </c>
      <c r="EF9" s="21">
        <v>0</v>
      </c>
      <c r="EG9" s="21">
        <v>0</v>
      </c>
      <c r="EH9" s="21">
        <f t="shared" si="48"/>
        <v>81</v>
      </c>
      <c r="EI9" s="21">
        <f t="shared" si="49"/>
        <v>419485</v>
      </c>
      <c r="EK9" s="8">
        <f t="shared" si="53"/>
        <v>7547</v>
      </c>
      <c r="EL9" s="8">
        <f t="shared" si="54"/>
        <v>252372051</v>
      </c>
      <c r="EN9" s="75">
        <f>ROUND(EL9/INDEX(被保険者数!O:O,MATCH(A9,被保険者数!A:A,0),1),0)</f>
        <v>45637</v>
      </c>
      <c r="EO9" s="1">
        <f t="shared" si="55"/>
        <v>23</v>
      </c>
      <c r="EP9" s="75">
        <f t="shared" si="50"/>
        <v>134579060</v>
      </c>
      <c r="EQ9" s="75">
        <f t="shared" si="51"/>
        <v>73208280</v>
      </c>
      <c r="ER9" s="75">
        <f t="shared" si="52"/>
        <v>44584711</v>
      </c>
      <c r="ES9" s="75">
        <f>ROUND(EP9/INDEX(被保険者数!O:O,MATCH(A9,被保険者数!A:A,0),1),0)</f>
        <v>24336</v>
      </c>
      <c r="ET9" s="75">
        <f t="shared" si="56"/>
        <v>24</v>
      </c>
      <c r="EU9" s="75">
        <f>ROUND(EQ9/INDEX(被保険者数!O:O,MATCH(A9,被保険者数!A:A,0),1),0)</f>
        <v>13238</v>
      </c>
      <c r="EV9" s="1">
        <f t="shared" si="57"/>
        <v>22</v>
      </c>
    </row>
    <row r="10" spans="1:152" s="6" customFormat="1" ht="15.95" customHeight="1" x14ac:dyDescent="0.15">
      <c r="A10" s="2" t="s">
        <v>32</v>
      </c>
      <c r="B10" s="7">
        <v>1112</v>
      </c>
      <c r="C10" s="8">
        <v>745571420</v>
      </c>
      <c r="D10" s="8">
        <v>521899861</v>
      </c>
      <c r="E10" s="8">
        <v>115377347</v>
      </c>
      <c r="F10" s="8">
        <v>102855809</v>
      </c>
      <c r="G10" s="8">
        <v>5313933</v>
      </c>
      <c r="H10" s="8">
        <v>19888</v>
      </c>
      <c r="I10" s="8">
        <v>344999280</v>
      </c>
      <c r="J10" s="8">
        <v>241499496</v>
      </c>
      <c r="K10" s="8">
        <v>20523017</v>
      </c>
      <c r="L10" s="8">
        <v>78896991</v>
      </c>
      <c r="M10" s="8">
        <v>4079776</v>
      </c>
      <c r="N10" s="8">
        <f t="shared" si="0"/>
        <v>21000</v>
      </c>
      <c r="O10" s="8">
        <f t="shared" si="1"/>
        <v>1090570700</v>
      </c>
      <c r="P10" s="8">
        <f t="shared" si="2"/>
        <v>763399357</v>
      </c>
      <c r="Q10" s="8">
        <f t="shared" si="3"/>
        <v>135900364</v>
      </c>
      <c r="R10" s="8">
        <f t="shared" si="4"/>
        <v>181752800</v>
      </c>
      <c r="S10" s="8">
        <f t="shared" si="5"/>
        <v>9393709</v>
      </c>
      <c r="T10" s="7">
        <v>6</v>
      </c>
      <c r="U10" s="8">
        <v>1713490</v>
      </c>
      <c r="V10" s="8">
        <v>1199441</v>
      </c>
      <c r="W10" s="8">
        <v>66477</v>
      </c>
      <c r="X10" s="8">
        <v>443072</v>
      </c>
      <c r="Y10" s="8">
        <v>4500</v>
      </c>
      <c r="Z10" s="8">
        <v>2884</v>
      </c>
      <c r="AA10" s="8">
        <v>37825900</v>
      </c>
      <c r="AB10" s="8">
        <v>26478130</v>
      </c>
      <c r="AC10" s="8">
        <v>0</v>
      </c>
      <c r="AD10" s="8">
        <v>11343720</v>
      </c>
      <c r="AE10" s="8">
        <v>4050</v>
      </c>
      <c r="AF10" s="8">
        <f t="shared" si="6"/>
        <v>2890</v>
      </c>
      <c r="AG10" s="8">
        <f t="shared" si="7"/>
        <v>39539390</v>
      </c>
      <c r="AH10" s="8">
        <f t="shared" si="8"/>
        <v>27677571</v>
      </c>
      <c r="AI10" s="8">
        <f t="shared" si="9"/>
        <v>66477</v>
      </c>
      <c r="AJ10" s="8">
        <f t="shared" si="10"/>
        <v>11786792</v>
      </c>
      <c r="AK10" s="8">
        <f t="shared" si="11"/>
        <v>8550</v>
      </c>
      <c r="AL10" s="7">
        <f t="shared" si="12"/>
        <v>23890</v>
      </c>
      <c r="AM10" s="8">
        <f t="shared" si="13"/>
        <v>1130110090</v>
      </c>
      <c r="AN10" s="8">
        <f t="shared" si="14"/>
        <v>791076928</v>
      </c>
      <c r="AO10" s="8">
        <f t="shared" si="15"/>
        <v>135966841</v>
      </c>
      <c r="AP10" s="8">
        <f t="shared" si="16"/>
        <v>193539592</v>
      </c>
      <c r="AQ10" s="8">
        <f t="shared" si="17"/>
        <v>9402259</v>
      </c>
      <c r="AR10" s="8">
        <v>15290</v>
      </c>
      <c r="AS10" s="8">
        <v>190092820</v>
      </c>
      <c r="AT10" s="8">
        <v>133064982</v>
      </c>
      <c r="AU10" s="8">
        <v>1198766</v>
      </c>
      <c r="AV10" s="8">
        <v>53144448</v>
      </c>
      <c r="AW10" s="8">
        <v>2684624</v>
      </c>
      <c r="AX10" s="8">
        <f t="shared" si="18"/>
        <v>39180</v>
      </c>
      <c r="AY10" s="8">
        <f t="shared" si="19"/>
        <v>1320202910</v>
      </c>
      <c r="AZ10" s="8">
        <f t="shared" si="20"/>
        <v>924141910</v>
      </c>
      <c r="BA10" s="8">
        <f t="shared" si="21"/>
        <v>137165607</v>
      </c>
      <c r="BB10" s="8">
        <f t="shared" si="22"/>
        <v>246684040</v>
      </c>
      <c r="BC10" s="8">
        <f t="shared" si="23"/>
        <v>12086883</v>
      </c>
      <c r="BD10" s="7">
        <v>1066</v>
      </c>
      <c r="BE10" s="8">
        <v>33812692</v>
      </c>
      <c r="BF10" s="8">
        <v>9261782</v>
      </c>
      <c r="BG10" s="8">
        <v>0</v>
      </c>
      <c r="BH10" s="8">
        <v>24369050</v>
      </c>
      <c r="BI10" s="8">
        <v>181860</v>
      </c>
      <c r="BJ10" s="8">
        <v>6</v>
      </c>
      <c r="BK10" s="8">
        <v>48010</v>
      </c>
      <c r="BL10" s="8">
        <v>14890</v>
      </c>
      <c r="BM10" s="8">
        <v>0</v>
      </c>
      <c r="BN10" s="8">
        <v>33120</v>
      </c>
      <c r="BO10" s="8">
        <v>0</v>
      </c>
      <c r="BP10" s="8">
        <f t="shared" si="24"/>
        <v>1072</v>
      </c>
      <c r="BQ10" s="8">
        <f t="shared" si="25"/>
        <v>33860702</v>
      </c>
      <c r="BR10" s="8">
        <f t="shared" si="26"/>
        <v>9276672</v>
      </c>
      <c r="BS10" s="8">
        <f t="shared" si="27"/>
        <v>0</v>
      </c>
      <c r="BT10" s="8">
        <f t="shared" si="28"/>
        <v>24402170</v>
      </c>
      <c r="BU10" s="8">
        <f t="shared" si="29"/>
        <v>181860</v>
      </c>
      <c r="BV10" s="7">
        <v>98</v>
      </c>
      <c r="BW10" s="8">
        <v>9462130</v>
      </c>
      <c r="BX10" s="8">
        <v>6623491</v>
      </c>
      <c r="BY10" s="8">
        <v>284073</v>
      </c>
      <c r="BZ10" s="8">
        <v>1576971</v>
      </c>
      <c r="CA10" s="8">
        <v>977595</v>
      </c>
      <c r="CB10" s="8">
        <f t="shared" si="30"/>
        <v>39278</v>
      </c>
      <c r="CC10" s="8">
        <f t="shared" si="31"/>
        <v>1363525742</v>
      </c>
      <c r="CD10" s="8">
        <f t="shared" si="32"/>
        <v>940042073</v>
      </c>
      <c r="CE10" s="8">
        <f t="shared" si="33"/>
        <v>137449680</v>
      </c>
      <c r="CF10" s="8">
        <f t="shared" si="34"/>
        <v>272663181</v>
      </c>
      <c r="CG10" s="8">
        <f t="shared" si="35"/>
        <v>13246338</v>
      </c>
      <c r="CH10" s="17">
        <v>314</v>
      </c>
      <c r="CI10" s="8">
        <v>1975245</v>
      </c>
      <c r="CJ10" s="8">
        <v>1382637</v>
      </c>
      <c r="CK10" s="8">
        <v>0</v>
      </c>
      <c r="CL10" s="8">
        <v>592608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7">
        <f t="shared" si="36"/>
        <v>314</v>
      </c>
      <c r="DA10" s="8">
        <f t="shared" si="37"/>
        <v>1975245</v>
      </c>
      <c r="DB10" s="8">
        <f t="shared" si="38"/>
        <v>1382637</v>
      </c>
      <c r="DC10" s="8">
        <f t="shared" si="39"/>
        <v>0</v>
      </c>
      <c r="DD10" s="8">
        <f t="shared" si="40"/>
        <v>592608</v>
      </c>
      <c r="DE10" s="8">
        <f t="shared" si="41"/>
        <v>0</v>
      </c>
      <c r="DF10" s="8">
        <f t="shared" si="42"/>
        <v>39592</v>
      </c>
      <c r="DG10" s="8">
        <f t="shared" si="43"/>
        <v>1365500987</v>
      </c>
      <c r="DH10" s="8">
        <f t="shared" si="44"/>
        <v>941424710</v>
      </c>
      <c r="DI10" s="8">
        <f t="shared" si="45"/>
        <v>137449680</v>
      </c>
      <c r="DJ10" s="8">
        <f t="shared" si="46"/>
        <v>273255789</v>
      </c>
      <c r="DK10" s="8">
        <f t="shared" si="47"/>
        <v>13246338</v>
      </c>
      <c r="DL10" s="8">
        <v>684</v>
      </c>
      <c r="DM10" s="8">
        <v>366</v>
      </c>
      <c r="DN10" s="8">
        <v>1050</v>
      </c>
      <c r="DO10" s="8">
        <v>302</v>
      </c>
      <c r="DP10" s="8">
        <v>167</v>
      </c>
      <c r="DR10" s="21">
        <f>INDEX(現金給付!D:D,MATCH($A10,現金給付!$C:$C,0),1)-INDEX(現金給付!F:F,MATCH($A10,現金給付!$C:$C,0),1)</f>
        <v>318</v>
      </c>
      <c r="DS10" s="21">
        <f>INDEX(現金給付!E:E,MATCH($A10,現金給付!$C:$C,0),1)-INDEX(現金給付!G:G,MATCH($A10,現金給付!$C:$C,0),1)</f>
        <v>1425240</v>
      </c>
      <c r="DT10" s="21">
        <f>INDEX(現金給付!H:H,MATCH($A10,現金給付!$C:$C,0),1)-INDEX(現金給付!J:J,MATCH($A10,現金給付!$C:$C,0),1)</f>
        <v>58</v>
      </c>
      <c r="DU10" s="21">
        <f>INDEX(現金給付!I:I,MATCH($A10,現金給付!$C:$C,0),1)-INDEX(現金給付!K:K,MATCH($A10,現金給付!$C:$C,0),1)</f>
        <v>915243</v>
      </c>
      <c r="DV10" s="21">
        <f>INDEX(現金給付!L:L,MATCH($A10,現金給付!$C:$C,0),1)-INDEX(現金給付!N:N,MATCH($A10,現金給付!$C:$C,0),1)</f>
        <v>33</v>
      </c>
      <c r="DW10" s="21">
        <f>INDEX(現金給付!M:M,MATCH($A10,現金給付!$C:$C,0),1)-INDEX(現金給付!O:O,MATCH($A10,現金給付!$C:$C,0),1)</f>
        <v>732046</v>
      </c>
      <c r="DX10" s="21">
        <f>INDEX(現金給付!T:T,MATCH($A10,現金給付!$C:$C,0),1)-INDEX(現金給付!V:V,MATCH($A10,現金給付!$C:$C,0),1)</f>
        <v>48</v>
      </c>
      <c r="DY10" s="21">
        <f>INDEX(現金給付!U:U,MATCH($A10,現金給付!$C:$C,0),1)-INDEX(現金給付!W:W,MATCH($A10,現金給付!$C:$C,0),1)</f>
        <v>1233789</v>
      </c>
      <c r="DZ10" s="21">
        <f>INDEX(現金給付!X:X,MATCH($A10,現金給付!$C:$C,0),1)-INDEX(現金給付!Z:Z,MATCH($A10,現金給付!$C:$C,0),1)</f>
        <v>12</v>
      </c>
      <c r="EA10" s="21">
        <f>INDEX(現金給付!Y:Y,MATCH($A10,現金給付!$C:$C,0),1)-INDEX(現金給付!AA:AA,MATCH($A10,現金給付!$C:$C,0),1)</f>
        <v>192458</v>
      </c>
      <c r="EB10" s="21">
        <f>INDEX(現金給付!AB:AB,MATCH($A10,現金給付!$C:$C,0),1)-INDEX(現金給付!AD:AD,MATCH($A10,現金給付!$C:$C,0),1)</f>
        <v>0</v>
      </c>
      <c r="EC10" s="21">
        <f>INDEX(現金給付!AC:AC,MATCH($A10,現金給付!$C:$C,0),1)-INDEX(現金給付!AE:AE,MATCH($A10,現金給付!$C:$C,0),1)</f>
        <v>0</v>
      </c>
      <c r="ED10" s="21">
        <f>INDEX(現金給付!AJ:AJ,MATCH($A10,現金給付!$C:$C,0),1)-INDEX(現金給付!AL:AL,MATCH($A10,現金給付!$C:$C,0),1)</f>
        <v>0</v>
      </c>
      <c r="EE10" s="21">
        <f>INDEX(現金給付!AK:AK,MATCH($A10,現金給付!$C:$C,0),1)-INDEX(現金給付!AM:AM,MATCH($A10,現金給付!$C:$C,0),1)</f>
        <v>0</v>
      </c>
      <c r="EF10" s="21">
        <v>0</v>
      </c>
      <c r="EG10" s="21">
        <v>0</v>
      </c>
      <c r="EH10" s="21">
        <f t="shared" si="48"/>
        <v>469</v>
      </c>
      <c r="EI10" s="21">
        <f t="shared" si="49"/>
        <v>4498776</v>
      </c>
      <c r="EK10" s="8">
        <f t="shared" si="53"/>
        <v>39747</v>
      </c>
      <c r="EL10" s="8">
        <f t="shared" si="54"/>
        <v>1368024518</v>
      </c>
      <c r="EN10" s="75">
        <f>ROUND(EL10/INDEX(被保険者数!O:O,MATCH(A10,被保険者数!A:A,0),1),0)</f>
        <v>109459</v>
      </c>
      <c r="EO10" s="1">
        <f t="shared" si="55"/>
        <v>6</v>
      </c>
      <c r="EP10" s="75">
        <f t="shared" si="50"/>
        <v>747284910</v>
      </c>
      <c r="EQ10" s="75">
        <f t="shared" si="51"/>
        <v>382825180</v>
      </c>
      <c r="ER10" s="75">
        <f t="shared" si="52"/>
        <v>237914428</v>
      </c>
      <c r="ES10" s="75">
        <f>ROUND(EP10/INDEX(被保険者数!O:O,MATCH(A10,被保険者数!A:A,0),1),0)</f>
        <v>59792</v>
      </c>
      <c r="ET10" s="75">
        <f t="shared" si="56"/>
        <v>5</v>
      </c>
      <c r="EU10" s="75">
        <f>ROUND(EQ10/INDEX(被保険者数!O:O,MATCH(A10,被保険者数!A:A,0),1),0)</f>
        <v>30631</v>
      </c>
      <c r="EV10" s="1">
        <f t="shared" si="57"/>
        <v>7</v>
      </c>
    </row>
    <row r="11" spans="1:152" s="6" customFormat="1" ht="15.95" customHeight="1" x14ac:dyDescent="0.15">
      <c r="A11" s="2" t="s">
        <v>33</v>
      </c>
      <c r="B11" s="7">
        <v>311</v>
      </c>
      <c r="C11" s="8">
        <v>207341450</v>
      </c>
      <c r="D11" s="8">
        <v>145139053</v>
      </c>
      <c r="E11" s="8">
        <v>34534394</v>
      </c>
      <c r="F11" s="8">
        <v>26600572</v>
      </c>
      <c r="G11" s="8">
        <v>1067431</v>
      </c>
      <c r="H11" s="8">
        <v>5838</v>
      </c>
      <c r="I11" s="8">
        <v>100356710</v>
      </c>
      <c r="J11" s="8">
        <v>70249697</v>
      </c>
      <c r="K11" s="8">
        <v>4828012</v>
      </c>
      <c r="L11" s="8">
        <v>24310850</v>
      </c>
      <c r="M11" s="8">
        <v>968151</v>
      </c>
      <c r="N11" s="8">
        <f t="shared" si="0"/>
        <v>6149</v>
      </c>
      <c r="O11" s="8">
        <f t="shared" si="1"/>
        <v>307698160</v>
      </c>
      <c r="P11" s="8">
        <f t="shared" si="2"/>
        <v>215388750</v>
      </c>
      <c r="Q11" s="8">
        <f t="shared" si="3"/>
        <v>39362406</v>
      </c>
      <c r="R11" s="8">
        <f t="shared" si="4"/>
        <v>50911422</v>
      </c>
      <c r="S11" s="8">
        <f t="shared" si="5"/>
        <v>2035582</v>
      </c>
      <c r="T11" s="7">
        <v>2</v>
      </c>
      <c r="U11" s="8">
        <v>1109280</v>
      </c>
      <c r="V11" s="8">
        <v>776496</v>
      </c>
      <c r="W11" s="8">
        <v>166831</v>
      </c>
      <c r="X11" s="8">
        <v>165953</v>
      </c>
      <c r="Y11" s="8">
        <v>0</v>
      </c>
      <c r="Z11" s="8">
        <v>709</v>
      </c>
      <c r="AA11" s="8">
        <v>8778040</v>
      </c>
      <c r="AB11" s="8">
        <v>6144628</v>
      </c>
      <c r="AC11" s="8">
        <v>0</v>
      </c>
      <c r="AD11" s="8">
        <v>2629362</v>
      </c>
      <c r="AE11" s="8">
        <v>4050</v>
      </c>
      <c r="AF11" s="8">
        <f t="shared" si="6"/>
        <v>711</v>
      </c>
      <c r="AG11" s="8">
        <f t="shared" si="7"/>
        <v>9887320</v>
      </c>
      <c r="AH11" s="8">
        <f t="shared" si="8"/>
        <v>6921124</v>
      </c>
      <c r="AI11" s="8">
        <f t="shared" si="9"/>
        <v>166831</v>
      </c>
      <c r="AJ11" s="8">
        <f t="shared" si="10"/>
        <v>2795315</v>
      </c>
      <c r="AK11" s="8">
        <f t="shared" si="11"/>
        <v>4050</v>
      </c>
      <c r="AL11" s="7">
        <f t="shared" si="12"/>
        <v>6860</v>
      </c>
      <c r="AM11" s="8">
        <f t="shared" si="13"/>
        <v>317585480</v>
      </c>
      <c r="AN11" s="8">
        <f t="shared" si="14"/>
        <v>222309874</v>
      </c>
      <c r="AO11" s="8">
        <f t="shared" si="15"/>
        <v>39529237</v>
      </c>
      <c r="AP11" s="8">
        <f t="shared" si="16"/>
        <v>53706737</v>
      </c>
      <c r="AQ11" s="8">
        <f t="shared" si="17"/>
        <v>2039632</v>
      </c>
      <c r="AR11" s="8">
        <v>3937</v>
      </c>
      <c r="AS11" s="8">
        <v>51187410</v>
      </c>
      <c r="AT11" s="8">
        <v>35831186</v>
      </c>
      <c r="AU11" s="8">
        <v>910531</v>
      </c>
      <c r="AV11" s="8">
        <v>13462666</v>
      </c>
      <c r="AW11" s="8">
        <v>983027</v>
      </c>
      <c r="AX11" s="8">
        <f t="shared" si="18"/>
        <v>10797</v>
      </c>
      <c r="AY11" s="8">
        <f t="shared" si="19"/>
        <v>368772890</v>
      </c>
      <c r="AZ11" s="8">
        <f t="shared" si="20"/>
        <v>258141060</v>
      </c>
      <c r="BA11" s="8">
        <f t="shared" si="21"/>
        <v>40439768</v>
      </c>
      <c r="BB11" s="8">
        <f t="shared" si="22"/>
        <v>67169403</v>
      </c>
      <c r="BC11" s="8">
        <f t="shared" si="23"/>
        <v>3022659</v>
      </c>
      <c r="BD11" s="7">
        <v>293</v>
      </c>
      <c r="BE11" s="8">
        <v>8026781</v>
      </c>
      <c r="BF11" s="8">
        <v>2251231</v>
      </c>
      <c r="BG11" s="8">
        <v>0</v>
      </c>
      <c r="BH11" s="8">
        <v>5709310</v>
      </c>
      <c r="BI11" s="8">
        <v>66240</v>
      </c>
      <c r="BJ11" s="8">
        <v>2</v>
      </c>
      <c r="BK11" s="8">
        <v>26955</v>
      </c>
      <c r="BL11" s="8">
        <v>7175</v>
      </c>
      <c r="BM11" s="8">
        <v>0</v>
      </c>
      <c r="BN11" s="8">
        <v>19780</v>
      </c>
      <c r="BO11" s="8">
        <v>0</v>
      </c>
      <c r="BP11" s="8">
        <f t="shared" si="24"/>
        <v>295</v>
      </c>
      <c r="BQ11" s="8">
        <f t="shared" si="25"/>
        <v>8053736</v>
      </c>
      <c r="BR11" s="8">
        <f t="shared" si="26"/>
        <v>2258406</v>
      </c>
      <c r="BS11" s="8">
        <f t="shared" si="27"/>
        <v>0</v>
      </c>
      <c r="BT11" s="8">
        <f t="shared" si="28"/>
        <v>5729090</v>
      </c>
      <c r="BU11" s="8">
        <f t="shared" si="29"/>
        <v>66240</v>
      </c>
      <c r="BV11" s="7">
        <v>19</v>
      </c>
      <c r="BW11" s="8">
        <v>1752990</v>
      </c>
      <c r="BX11" s="8">
        <v>1227093</v>
      </c>
      <c r="BY11" s="8">
        <v>37914</v>
      </c>
      <c r="BZ11" s="8">
        <v>253017</v>
      </c>
      <c r="CA11" s="8">
        <v>234966</v>
      </c>
      <c r="CB11" s="8">
        <f t="shared" si="30"/>
        <v>10816</v>
      </c>
      <c r="CC11" s="8">
        <f t="shared" si="31"/>
        <v>378579616</v>
      </c>
      <c r="CD11" s="8">
        <f t="shared" si="32"/>
        <v>261626559</v>
      </c>
      <c r="CE11" s="8">
        <f t="shared" si="33"/>
        <v>40477682</v>
      </c>
      <c r="CF11" s="8">
        <f t="shared" si="34"/>
        <v>73151510</v>
      </c>
      <c r="CG11" s="8">
        <f t="shared" si="35"/>
        <v>3323865</v>
      </c>
      <c r="CH11" s="17">
        <v>80</v>
      </c>
      <c r="CI11" s="8">
        <v>398089</v>
      </c>
      <c r="CJ11" s="8">
        <v>278653</v>
      </c>
      <c r="CK11" s="8">
        <v>0</v>
      </c>
      <c r="CL11" s="8">
        <v>119436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7">
        <f t="shared" si="36"/>
        <v>80</v>
      </c>
      <c r="DA11" s="8">
        <f t="shared" si="37"/>
        <v>398089</v>
      </c>
      <c r="DB11" s="8">
        <f t="shared" si="38"/>
        <v>278653</v>
      </c>
      <c r="DC11" s="8">
        <f t="shared" si="39"/>
        <v>0</v>
      </c>
      <c r="DD11" s="8">
        <f t="shared" si="40"/>
        <v>119436</v>
      </c>
      <c r="DE11" s="8">
        <f t="shared" si="41"/>
        <v>0</v>
      </c>
      <c r="DF11" s="8">
        <f t="shared" si="42"/>
        <v>10896</v>
      </c>
      <c r="DG11" s="8">
        <f t="shared" si="43"/>
        <v>378977705</v>
      </c>
      <c r="DH11" s="8">
        <f t="shared" si="44"/>
        <v>261905212</v>
      </c>
      <c r="DI11" s="8">
        <f t="shared" si="45"/>
        <v>40477682</v>
      </c>
      <c r="DJ11" s="8">
        <f t="shared" si="46"/>
        <v>73270946</v>
      </c>
      <c r="DK11" s="8">
        <f t="shared" si="47"/>
        <v>3323865</v>
      </c>
      <c r="DL11" s="8">
        <v>202</v>
      </c>
      <c r="DM11" s="8">
        <v>73</v>
      </c>
      <c r="DN11" s="8">
        <v>275</v>
      </c>
      <c r="DO11" s="8">
        <v>64</v>
      </c>
      <c r="DP11" s="8">
        <v>63</v>
      </c>
      <c r="DR11" s="21">
        <f>INDEX(現金給付!D:D,MATCH($A11,現金給付!$C:$C,0),1)-INDEX(現金給付!F:F,MATCH($A11,現金給付!$C:$C,0),1)</f>
        <v>80</v>
      </c>
      <c r="DS11" s="21">
        <f>INDEX(現金給付!E:E,MATCH($A11,現金給付!$C:$C,0),1)-INDEX(現金給付!G:G,MATCH($A11,現金給付!$C:$C,0),1)</f>
        <v>278653</v>
      </c>
      <c r="DT11" s="21">
        <f>INDEX(現金給付!H:H,MATCH($A11,現金給付!$C:$C,0),1)-INDEX(現金給付!J:J,MATCH($A11,現金給付!$C:$C,0),1)</f>
        <v>24</v>
      </c>
      <c r="DU11" s="21">
        <f>INDEX(現金給付!I:I,MATCH($A11,現金給付!$C:$C,0),1)-INDEX(現金給付!K:K,MATCH($A11,現金給付!$C:$C,0),1)</f>
        <v>328328</v>
      </c>
      <c r="DV11" s="21">
        <f>INDEX(現金給付!L:L,MATCH($A11,現金給付!$C:$C,0),1)-INDEX(現金給付!N:N,MATCH($A11,現金給付!$C:$C,0),1)</f>
        <v>7</v>
      </c>
      <c r="DW11" s="21">
        <f>INDEX(現金給付!M:M,MATCH($A11,現金給付!$C:$C,0),1)-INDEX(現金給付!O:O,MATCH($A11,現金給付!$C:$C,0),1)</f>
        <v>61285</v>
      </c>
      <c r="DX11" s="21">
        <f>INDEX(現金給付!T:T,MATCH($A11,現金給付!$C:$C,0),1)-INDEX(現金給付!V:V,MATCH($A11,現金給付!$C:$C,0),1)</f>
        <v>9</v>
      </c>
      <c r="DY11" s="21">
        <f>INDEX(現金給付!U:U,MATCH($A11,現金給付!$C:$C,0),1)-INDEX(現金給付!W:W,MATCH($A11,現金給付!$C:$C,0),1)</f>
        <v>174180</v>
      </c>
      <c r="DZ11" s="21">
        <f>INDEX(現金給付!X:X,MATCH($A11,現金給付!$C:$C,0),1)-INDEX(現金給付!Z:Z,MATCH($A11,現金給付!$C:$C,0),1)</f>
        <v>0</v>
      </c>
      <c r="EA11" s="21">
        <f>INDEX(現金給付!Y:Y,MATCH($A11,現金給付!$C:$C,0),1)-INDEX(現金給付!AA:AA,MATCH($A11,現金給付!$C:$C,0),1)</f>
        <v>0</v>
      </c>
      <c r="EB11" s="21">
        <f>INDEX(現金給付!AB:AB,MATCH($A11,現金給付!$C:$C,0),1)-INDEX(現金給付!AD:AD,MATCH($A11,現金給付!$C:$C,0),1)</f>
        <v>0</v>
      </c>
      <c r="EC11" s="21">
        <f>INDEX(現金給付!AC:AC,MATCH($A11,現金給付!$C:$C,0),1)-INDEX(現金給付!AE:AE,MATCH($A11,現金給付!$C:$C,0),1)</f>
        <v>0</v>
      </c>
      <c r="ED11" s="21">
        <f>INDEX(現金給付!AJ:AJ,MATCH($A11,現金給付!$C:$C,0),1)-INDEX(現金給付!AL:AL,MATCH($A11,現金給付!$C:$C,0),1)</f>
        <v>0</v>
      </c>
      <c r="EE11" s="21">
        <f>INDEX(現金給付!AK:AK,MATCH($A11,現金給付!$C:$C,0),1)-INDEX(現金給付!AM:AM,MATCH($A11,現金給付!$C:$C,0),1)</f>
        <v>0</v>
      </c>
      <c r="EF11" s="21">
        <v>0</v>
      </c>
      <c r="EG11" s="21">
        <v>0</v>
      </c>
      <c r="EH11" s="21">
        <f t="shared" si="48"/>
        <v>120</v>
      </c>
      <c r="EI11" s="21">
        <f t="shared" si="49"/>
        <v>842446</v>
      </c>
      <c r="EK11" s="8">
        <f t="shared" si="53"/>
        <v>10936</v>
      </c>
      <c r="EL11" s="8">
        <f t="shared" si="54"/>
        <v>379422062</v>
      </c>
      <c r="EN11" s="75">
        <f>ROUND(EL11/INDEX(被保険者数!O:O,MATCH(A11,被保険者数!A:A,0),1),0)</f>
        <v>71468</v>
      </c>
      <c r="EO11" s="1">
        <f t="shared" si="55"/>
        <v>13</v>
      </c>
      <c r="EP11" s="75">
        <f t="shared" si="50"/>
        <v>208450730</v>
      </c>
      <c r="EQ11" s="75">
        <f t="shared" si="51"/>
        <v>109134750</v>
      </c>
      <c r="ER11" s="75">
        <f t="shared" si="52"/>
        <v>61836582</v>
      </c>
      <c r="ES11" s="75">
        <f>ROUND(EP11/INDEX(被保険者数!O:O,MATCH(A11,被保険者数!A:A,0),1),0)</f>
        <v>39264</v>
      </c>
      <c r="ET11" s="75">
        <f t="shared" si="56"/>
        <v>14</v>
      </c>
      <c r="EU11" s="75">
        <f>ROUND(EQ11/INDEX(被保険者数!O:O,MATCH(A11,被保険者数!A:A,0),1),0)</f>
        <v>20557</v>
      </c>
      <c r="EV11" s="1">
        <f t="shared" si="57"/>
        <v>14</v>
      </c>
    </row>
    <row r="12" spans="1:152" s="6" customFormat="1" ht="15.95" customHeight="1" x14ac:dyDescent="0.15">
      <c r="A12" s="2" t="s">
        <v>34</v>
      </c>
      <c r="B12" s="7">
        <v>495</v>
      </c>
      <c r="C12" s="8">
        <v>333257690</v>
      </c>
      <c r="D12" s="8">
        <v>233280418</v>
      </c>
      <c r="E12" s="8">
        <v>51016247</v>
      </c>
      <c r="F12" s="8">
        <v>46842303</v>
      </c>
      <c r="G12" s="8">
        <v>2118722</v>
      </c>
      <c r="H12" s="8">
        <v>9909</v>
      </c>
      <c r="I12" s="8">
        <v>197697510</v>
      </c>
      <c r="J12" s="8">
        <v>138388259</v>
      </c>
      <c r="K12" s="8">
        <v>16238331</v>
      </c>
      <c r="L12" s="8">
        <v>41293321</v>
      </c>
      <c r="M12" s="8">
        <v>1777599</v>
      </c>
      <c r="N12" s="8">
        <f t="shared" si="0"/>
        <v>10404</v>
      </c>
      <c r="O12" s="8">
        <f t="shared" si="1"/>
        <v>530955200</v>
      </c>
      <c r="P12" s="8">
        <f t="shared" si="2"/>
        <v>371668677</v>
      </c>
      <c r="Q12" s="8">
        <f t="shared" si="3"/>
        <v>67254578</v>
      </c>
      <c r="R12" s="8">
        <f t="shared" si="4"/>
        <v>88135624</v>
      </c>
      <c r="S12" s="8">
        <f t="shared" si="5"/>
        <v>3896321</v>
      </c>
      <c r="T12" s="7">
        <v>1</v>
      </c>
      <c r="U12" s="8">
        <v>121050</v>
      </c>
      <c r="V12" s="8">
        <v>84735</v>
      </c>
      <c r="W12" s="8">
        <v>0</v>
      </c>
      <c r="X12" s="8">
        <v>36315</v>
      </c>
      <c r="Y12" s="8">
        <v>0</v>
      </c>
      <c r="Z12" s="8">
        <v>1409</v>
      </c>
      <c r="AA12" s="8">
        <v>20091840</v>
      </c>
      <c r="AB12" s="8">
        <v>14064288</v>
      </c>
      <c r="AC12" s="8">
        <v>0</v>
      </c>
      <c r="AD12" s="8">
        <v>6018214</v>
      </c>
      <c r="AE12" s="8">
        <v>9338</v>
      </c>
      <c r="AF12" s="8">
        <f t="shared" si="6"/>
        <v>1410</v>
      </c>
      <c r="AG12" s="8">
        <f t="shared" si="7"/>
        <v>20212890</v>
      </c>
      <c r="AH12" s="8">
        <f t="shared" si="8"/>
        <v>14149023</v>
      </c>
      <c r="AI12" s="8">
        <f t="shared" si="9"/>
        <v>0</v>
      </c>
      <c r="AJ12" s="8">
        <f t="shared" si="10"/>
        <v>6054529</v>
      </c>
      <c r="AK12" s="8">
        <f t="shared" si="11"/>
        <v>9338</v>
      </c>
      <c r="AL12" s="7">
        <f t="shared" si="12"/>
        <v>11814</v>
      </c>
      <c r="AM12" s="8">
        <f t="shared" si="13"/>
        <v>551168090</v>
      </c>
      <c r="AN12" s="8">
        <f t="shared" si="14"/>
        <v>385817700</v>
      </c>
      <c r="AO12" s="8">
        <f t="shared" si="15"/>
        <v>67254578</v>
      </c>
      <c r="AP12" s="8">
        <f t="shared" si="16"/>
        <v>94190153</v>
      </c>
      <c r="AQ12" s="8">
        <f t="shared" si="17"/>
        <v>3905659</v>
      </c>
      <c r="AR12" s="8">
        <v>7358</v>
      </c>
      <c r="AS12" s="8">
        <v>110104880</v>
      </c>
      <c r="AT12" s="8">
        <v>77073408</v>
      </c>
      <c r="AU12" s="8">
        <v>2344859</v>
      </c>
      <c r="AV12" s="8">
        <v>28252788</v>
      </c>
      <c r="AW12" s="8">
        <v>2433825</v>
      </c>
      <c r="AX12" s="8">
        <f t="shared" si="18"/>
        <v>19172</v>
      </c>
      <c r="AY12" s="8">
        <f t="shared" si="19"/>
        <v>661272970</v>
      </c>
      <c r="AZ12" s="8">
        <f t="shared" si="20"/>
        <v>462891108</v>
      </c>
      <c r="BA12" s="8">
        <f t="shared" si="21"/>
        <v>69599437</v>
      </c>
      <c r="BB12" s="8">
        <f t="shared" si="22"/>
        <v>122442941</v>
      </c>
      <c r="BC12" s="8">
        <f t="shared" si="23"/>
        <v>6339484</v>
      </c>
      <c r="BD12" s="7">
        <v>470</v>
      </c>
      <c r="BE12" s="8">
        <v>13792106</v>
      </c>
      <c r="BF12" s="8">
        <v>3822256</v>
      </c>
      <c r="BG12" s="8">
        <v>0</v>
      </c>
      <c r="BH12" s="8">
        <v>9734690</v>
      </c>
      <c r="BI12" s="8">
        <v>235160</v>
      </c>
      <c r="BJ12" s="8">
        <v>1</v>
      </c>
      <c r="BK12" s="8">
        <v>4630</v>
      </c>
      <c r="BL12" s="8">
        <v>1410</v>
      </c>
      <c r="BM12" s="8">
        <v>0</v>
      </c>
      <c r="BN12" s="8">
        <v>3220</v>
      </c>
      <c r="BO12" s="8">
        <v>0</v>
      </c>
      <c r="BP12" s="8">
        <f t="shared" si="24"/>
        <v>471</v>
      </c>
      <c r="BQ12" s="8">
        <f t="shared" si="25"/>
        <v>13796736</v>
      </c>
      <c r="BR12" s="8">
        <f t="shared" si="26"/>
        <v>3823666</v>
      </c>
      <c r="BS12" s="8">
        <f t="shared" si="27"/>
        <v>0</v>
      </c>
      <c r="BT12" s="8">
        <f t="shared" si="28"/>
        <v>9737910</v>
      </c>
      <c r="BU12" s="8">
        <f t="shared" si="29"/>
        <v>235160</v>
      </c>
      <c r="BV12" s="7">
        <v>13</v>
      </c>
      <c r="BW12" s="8">
        <v>905480</v>
      </c>
      <c r="BX12" s="8">
        <v>633836</v>
      </c>
      <c r="BY12" s="8">
        <v>0</v>
      </c>
      <c r="BZ12" s="8">
        <v>229224</v>
      </c>
      <c r="CA12" s="8">
        <v>42420</v>
      </c>
      <c r="CB12" s="8">
        <f t="shared" si="30"/>
        <v>19185</v>
      </c>
      <c r="CC12" s="8">
        <f t="shared" si="31"/>
        <v>675975186</v>
      </c>
      <c r="CD12" s="8">
        <f t="shared" si="32"/>
        <v>467348610</v>
      </c>
      <c r="CE12" s="8">
        <f t="shared" si="33"/>
        <v>69599437</v>
      </c>
      <c r="CF12" s="8">
        <f t="shared" si="34"/>
        <v>132410075</v>
      </c>
      <c r="CG12" s="8">
        <f t="shared" si="35"/>
        <v>6617064</v>
      </c>
      <c r="CH12" s="17">
        <v>287</v>
      </c>
      <c r="CI12" s="8">
        <v>2109295</v>
      </c>
      <c r="CJ12" s="8">
        <v>1476468</v>
      </c>
      <c r="CK12" s="8">
        <v>0</v>
      </c>
      <c r="CL12" s="8">
        <v>632827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7">
        <f t="shared" si="36"/>
        <v>287</v>
      </c>
      <c r="DA12" s="8">
        <f t="shared" si="37"/>
        <v>2109295</v>
      </c>
      <c r="DB12" s="8">
        <f t="shared" si="38"/>
        <v>1476468</v>
      </c>
      <c r="DC12" s="8">
        <f t="shared" si="39"/>
        <v>0</v>
      </c>
      <c r="DD12" s="8">
        <f t="shared" si="40"/>
        <v>632827</v>
      </c>
      <c r="DE12" s="8">
        <f t="shared" si="41"/>
        <v>0</v>
      </c>
      <c r="DF12" s="8">
        <f t="shared" si="42"/>
        <v>19472</v>
      </c>
      <c r="DG12" s="8">
        <f t="shared" si="43"/>
        <v>678084481</v>
      </c>
      <c r="DH12" s="8">
        <f t="shared" si="44"/>
        <v>468825078</v>
      </c>
      <c r="DI12" s="8">
        <f t="shared" si="45"/>
        <v>69599437</v>
      </c>
      <c r="DJ12" s="8">
        <f t="shared" si="46"/>
        <v>133042902</v>
      </c>
      <c r="DK12" s="8">
        <f t="shared" si="47"/>
        <v>6617064</v>
      </c>
      <c r="DL12" s="8">
        <v>306</v>
      </c>
      <c r="DM12" s="8">
        <v>294</v>
      </c>
      <c r="DN12" s="8">
        <v>600</v>
      </c>
      <c r="DO12" s="8">
        <v>223</v>
      </c>
      <c r="DP12" s="8">
        <v>79</v>
      </c>
      <c r="DR12" s="21">
        <f>INDEX(現金給付!D:D,MATCH($A12,現金給付!$C:$C,0),1)-INDEX(現金給付!F:F,MATCH($A12,現金給付!$C:$C,0),1)</f>
        <v>287</v>
      </c>
      <c r="DS12" s="21">
        <f>INDEX(現金給付!E:E,MATCH($A12,現金給付!$C:$C,0),1)-INDEX(現金給付!G:G,MATCH($A12,現金給付!$C:$C,0),1)</f>
        <v>1476468</v>
      </c>
      <c r="DT12" s="21">
        <f>INDEX(現金給付!H:H,MATCH($A12,現金給付!$C:$C,0),1)-INDEX(現金給付!J:J,MATCH($A12,現金給付!$C:$C,0),1)</f>
        <v>10</v>
      </c>
      <c r="DU12" s="21">
        <f>INDEX(現金給付!I:I,MATCH($A12,現金給付!$C:$C,0),1)-INDEX(現金給付!K:K,MATCH($A12,現金給付!$C:$C,0),1)</f>
        <v>149058</v>
      </c>
      <c r="DV12" s="21">
        <f>INDEX(現金給付!L:L,MATCH($A12,現金給付!$C:$C,0),1)-INDEX(現金給付!N:N,MATCH($A12,現金給付!$C:$C,0),1)</f>
        <v>28</v>
      </c>
      <c r="DW12" s="21">
        <f>INDEX(現金給付!M:M,MATCH($A12,現金給付!$C:$C,0),1)-INDEX(現金給付!O:O,MATCH($A12,現金給付!$C:$C,0),1)</f>
        <v>530236</v>
      </c>
      <c r="DX12" s="21">
        <f>INDEX(現金給付!T:T,MATCH($A12,現金給付!$C:$C,0),1)-INDEX(現金給付!V:V,MATCH($A12,現金給付!$C:$C,0),1)</f>
        <v>31</v>
      </c>
      <c r="DY12" s="21">
        <f>INDEX(現金給付!U:U,MATCH($A12,現金給付!$C:$C,0),1)-INDEX(現金給付!W:W,MATCH($A12,現金給付!$C:$C,0),1)</f>
        <v>942369</v>
      </c>
      <c r="DZ12" s="21">
        <f>INDEX(現金給付!X:X,MATCH($A12,現金給付!$C:$C,0),1)-INDEX(現金給付!Z:Z,MATCH($A12,現金給付!$C:$C,0),1)</f>
        <v>0</v>
      </c>
      <c r="EA12" s="21">
        <f>INDEX(現金給付!Y:Y,MATCH($A12,現金給付!$C:$C,0),1)-INDEX(現金給付!AA:AA,MATCH($A12,現金給付!$C:$C,0),1)</f>
        <v>0</v>
      </c>
      <c r="EB12" s="21">
        <f>INDEX(現金給付!AB:AB,MATCH($A12,現金給付!$C:$C,0),1)-INDEX(現金給付!AD:AD,MATCH($A12,現金給付!$C:$C,0),1)</f>
        <v>0</v>
      </c>
      <c r="EC12" s="21">
        <f>INDEX(現金給付!AC:AC,MATCH($A12,現金給付!$C:$C,0),1)-INDEX(現金給付!AE:AE,MATCH($A12,現金給付!$C:$C,0),1)</f>
        <v>0</v>
      </c>
      <c r="ED12" s="21">
        <f>INDEX(現金給付!AJ:AJ,MATCH($A12,現金給付!$C:$C,0),1)-INDEX(現金給付!AL:AL,MATCH($A12,現金給付!$C:$C,0),1)</f>
        <v>0</v>
      </c>
      <c r="EE12" s="21">
        <f>INDEX(現金給付!AK:AK,MATCH($A12,現金給付!$C:$C,0),1)-INDEX(現金給付!AM:AM,MATCH($A12,現金給付!$C:$C,0),1)</f>
        <v>0</v>
      </c>
      <c r="EF12" s="21">
        <v>0</v>
      </c>
      <c r="EG12" s="21">
        <v>0</v>
      </c>
      <c r="EH12" s="21">
        <f t="shared" si="48"/>
        <v>356</v>
      </c>
      <c r="EI12" s="21">
        <f t="shared" si="49"/>
        <v>3098131</v>
      </c>
      <c r="EK12" s="8">
        <f t="shared" si="53"/>
        <v>19541</v>
      </c>
      <c r="EL12" s="8">
        <f t="shared" si="54"/>
        <v>679073317</v>
      </c>
      <c r="EN12" s="75">
        <f>ROUND(EL12/INDEX(被保険者数!O:O,MATCH(A12,被保険者数!A:A,0),1),0)</f>
        <v>56252</v>
      </c>
      <c r="EO12" s="1">
        <f t="shared" si="55"/>
        <v>20</v>
      </c>
      <c r="EP12" s="75">
        <f t="shared" si="50"/>
        <v>333378740</v>
      </c>
      <c r="EQ12" s="75">
        <f t="shared" si="51"/>
        <v>217789350</v>
      </c>
      <c r="ER12" s="75">
        <f t="shared" si="52"/>
        <v>127905227</v>
      </c>
      <c r="ES12" s="75">
        <f>ROUND(EP12/INDEX(被保険者数!O:O,MATCH(A12,被保険者数!A:A,0),1),0)</f>
        <v>27616</v>
      </c>
      <c r="ET12" s="75">
        <f t="shared" si="56"/>
        <v>19</v>
      </c>
      <c r="EU12" s="75">
        <f>ROUND(EQ12/INDEX(被保険者数!O:O,MATCH(A12,被保険者数!A:A,0),1),0)</f>
        <v>18041</v>
      </c>
      <c r="EV12" s="1">
        <f t="shared" si="57"/>
        <v>16</v>
      </c>
    </row>
    <row r="13" spans="1:152" s="6" customFormat="1" ht="15.95" customHeight="1" x14ac:dyDescent="0.15">
      <c r="A13" s="2" t="s">
        <v>35</v>
      </c>
      <c r="B13" s="7">
        <v>171</v>
      </c>
      <c r="C13" s="8">
        <v>109094380</v>
      </c>
      <c r="D13" s="8">
        <v>76366020</v>
      </c>
      <c r="E13" s="8">
        <v>15769625</v>
      </c>
      <c r="F13" s="8">
        <v>15985408</v>
      </c>
      <c r="G13" s="8">
        <v>973327</v>
      </c>
      <c r="H13" s="8">
        <v>3584</v>
      </c>
      <c r="I13" s="8">
        <v>59459760</v>
      </c>
      <c r="J13" s="8">
        <v>41621832</v>
      </c>
      <c r="K13" s="8">
        <v>1836293</v>
      </c>
      <c r="L13" s="8">
        <v>15406711</v>
      </c>
      <c r="M13" s="8">
        <v>594924</v>
      </c>
      <c r="N13" s="8">
        <f t="shared" si="0"/>
        <v>3755</v>
      </c>
      <c r="O13" s="8">
        <f t="shared" si="1"/>
        <v>168554140</v>
      </c>
      <c r="P13" s="8">
        <f t="shared" si="2"/>
        <v>117987852</v>
      </c>
      <c r="Q13" s="8">
        <f t="shared" si="3"/>
        <v>17605918</v>
      </c>
      <c r="R13" s="8">
        <f t="shared" si="4"/>
        <v>31392119</v>
      </c>
      <c r="S13" s="8">
        <f t="shared" si="5"/>
        <v>1568251</v>
      </c>
      <c r="T13" s="7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473</v>
      </c>
      <c r="AA13" s="8">
        <v>5832510</v>
      </c>
      <c r="AB13" s="8">
        <v>4082757</v>
      </c>
      <c r="AC13" s="8">
        <v>0</v>
      </c>
      <c r="AD13" s="8">
        <v>1749753</v>
      </c>
      <c r="AE13" s="8">
        <v>0</v>
      </c>
      <c r="AF13" s="8">
        <f t="shared" si="6"/>
        <v>473</v>
      </c>
      <c r="AG13" s="8">
        <f t="shared" si="7"/>
        <v>5832510</v>
      </c>
      <c r="AH13" s="8">
        <f t="shared" si="8"/>
        <v>4082757</v>
      </c>
      <c r="AI13" s="8">
        <f t="shared" si="9"/>
        <v>0</v>
      </c>
      <c r="AJ13" s="8">
        <f t="shared" si="10"/>
        <v>1749753</v>
      </c>
      <c r="AK13" s="8">
        <f t="shared" si="11"/>
        <v>0</v>
      </c>
      <c r="AL13" s="7">
        <f t="shared" si="12"/>
        <v>4228</v>
      </c>
      <c r="AM13" s="8">
        <f t="shared" si="13"/>
        <v>174386650</v>
      </c>
      <c r="AN13" s="8">
        <f t="shared" si="14"/>
        <v>122070609</v>
      </c>
      <c r="AO13" s="8">
        <f t="shared" si="15"/>
        <v>17605918</v>
      </c>
      <c r="AP13" s="8">
        <f t="shared" si="16"/>
        <v>33141872</v>
      </c>
      <c r="AQ13" s="8">
        <f t="shared" si="17"/>
        <v>1568251</v>
      </c>
      <c r="AR13" s="8">
        <v>1831</v>
      </c>
      <c r="AS13" s="8">
        <v>25744240</v>
      </c>
      <c r="AT13" s="8">
        <v>18020965</v>
      </c>
      <c r="AU13" s="8">
        <v>4944</v>
      </c>
      <c r="AV13" s="8">
        <v>6813190</v>
      </c>
      <c r="AW13" s="8">
        <v>905141</v>
      </c>
      <c r="AX13" s="8">
        <f t="shared" si="18"/>
        <v>6059</v>
      </c>
      <c r="AY13" s="8">
        <f t="shared" si="19"/>
        <v>200130890</v>
      </c>
      <c r="AZ13" s="8">
        <f t="shared" si="20"/>
        <v>140091574</v>
      </c>
      <c r="BA13" s="8">
        <f t="shared" si="21"/>
        <v>17610862</v>
      </c>
      <c r="BB13" s="8">
        <f t="shared" si="22"/>
        <v>39955062</v>
      </c>
      <c r="BC13" s="8">
        <f t="shared" si="23"/>
        <v>2473392</v>
      </c>
      <c r="BD13" s="7">
        <v>165</v>
      </c>
      <c r="BE13" s="8">
        <v>3894950</v>
      </c>
      <c r="BF13" s="8">
        <v>1167160</v>
      </c>
      <c r="BG13" s="8">
        <v>0</v>
      </c>
      <c r="BH13" s="8">
        <v>2620610</v>
      </c>
      <c r="BI13" s="8">
        <v>107180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f t="shared" si="24"/>
        <v>165</v>
      </c>
      <c r="BQ13" s="8">
        <f t="shared" si="25"/>
        <v>3894950</v>
      </c>
      <c r="BR13" s="8">
        <f t="shared" si="26"/>
        <v>1167160</v>
      </c>
      <c r="BS13" s="8">
        <f t="shared" si="27"/>
        <v>0</v>
      </c>
      <c r="BT13" s="8">
        <f t="shared" si="28"/>
        <v>2620610</v>
      </c>
      <c r="BU13" s="8">
        <f t="shared" si="29"/>
        <v>107180</v>
      </c>
      <c r="BV13" s="7">
        <v>7</v>
      </c>
      <c r="BW13" s="8">
        <v>683630</v>
      </c>
      <c r="BX13" s="8">
        <v>478541</v>
      </c>
      <c r="BY13" s="8">
        <v>0</v>
      </c>
      <c r="BZ13" s="8">
        <v>205089</v>
      </c>
      <c r="CA13" s="8">
        <v>0</v>
      </c>
      <c r="CB13" s="8">
        <f t="shared" si="30"/>
        <v>6066</v>
      </c>
      <c r="CC13" s="8">
        <f t="shared" si="31"/>
        <v>204709470</v>
      </c>
      <c r="CD13" s="8">
        <f t="shared" si="32"/>
        <v>141737275</v>
      </c>
      <c r="CE13" s="8">
        <f t="shared" si="33"/>
        <v>17610862</v>
      </c>
      <c r="CF13" s="8">
        <f t="shared" si="34"/>
        <v>42780761</v>
      </c>
      <c r="CG13" s="8">
        <f t="shared" si="35"/>
        <v>2580572</v>
      </c>
      <c r="CH13" s="17">
        <v>47</v>
      </c>
      <c r="CI13" s="8">
        <v>203630</v>
      </c>
      <c r="CJ13" s="8">
        <v>142535</v>
      </c>
      <c r="CK13" s="8">
        <v>0</v>
      </c>
      <c r="CL13" s="8">
        <v>61095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7">
        <f t="shared" si="36"/>
        <v>47</v>
      </c>
      <c r="DA13" s="8">
        <f t="shared" si="37"/>
        <v>203630</v>
      </c>
      <c r="DB13" s="8">
        <f t="shared" si="38"/>
        <v>142535</v>
      </c>
      <c r="DC13" s="8">
        <f t="shared" si="39"/>
        <v>0</v>
      </c>
      <c r="DD13" s="8">
        <f t="shared" si="40"/>
        <v>61095</v>
      </c>
      <c r="DE13" s="8">
        <f t="shared" si="41"/>
        <v>0</v>
      </c>
      <c r="DF13" s="8">
        <f t="shared" si="42"/>
        <v>6113</v>
      </c>
      <c r="DG13" s="8">
        <f t="shared" si="43"/>
        <v>204913100</v>
      </c>
      <c r="DH13" s="8">
        <f t="shared" si="44"/>
        <v>141879810</v>
      </c>
      <c r="DI13" s="8">
        <f t="shared" si="45"/>
        <v>17610862</v>
      </c>
      <c r="DJ13" s="8">
        <f t="shared" si="46"/>
        <v>42841856</v>
      </c>
      <c r="DK13" s="8">
        <f t="shared" si="47"/>
        <v>2580572</v>
      </c>
      <c r="DL13" s="8">
        <v>92</v>
      </c>
      <c r="DM13" s="8">
        <v>25</v>
      </c>
      <c r="DN13" s="8">
        <v>117</v>
      </c>
      <c r="DO13" s="8">
        <v>20</v>
      </c>
      <c r="DP13" s="8">
        <v>23</v>
      </c>
      <c r="DR13" s="21">
        <f>INDEX(現金給付!D:D,MATCH($A13,現金給付!$C:$C,0),1)-INDEX(現金給付!F:F,MATCH($A13,現金給付!$C:$C,0),1)</f>
        <v>47</v>
      </c>
      <c r="DS13" s="21">
        <f>INDEX(現金給付!E:E,MATCH($A13,現金給付!$C:$C,0),1)-INDEX(現金給付!G:G,MATCH($A13,現金給付!$C:$C,0),1)</f>
        <v>142535</v>
      </c>
      <c r="DT13" s="21">
        <f>INDEX(現金給付!H:H,MATCH($A13,現金給付!$C:$C,0),1)-INDEX(現金給付!J:J,MATCH($A13,現金給付!$C:$C,0),1)</f>
        <v>7</v>
      </c>
      <c r="DU13" s="21">
        <f>INDEX(現金給付!I:I,MATCH($A13,現金給付!$C:$C,0),1)-INDEX(現金給付!K:K,MATCH($A13,現金給付!$C:$C,0),1)</f>
        <v>35077</v>
      </c>
      <c r="DV13" s="21">
        <f>INDEX(現金給付!L:L,MATCH($A13,現金給付!$C:$C,0),1)-INDEX(現金給付!N:N,MATCH($A13,現金給付!$C:$C,0),1)</f>
        <v>12</v>
      </c>
      <c r="DW13" s="21">
        <f>INDEX(現金給付!M:M,MATCH($A13,現金給付!$C:$C,0),1)-INDEX(現金給付!O:O,MATCH($A13,現金給付!$C:$C,0),1)</f>
        <v>130732</v>
      </c>
      <c r="DX13" s="21">
        <f>INDEX(現金給付!T:T,MATCH($A13,現金給付!$C:$C,0),1)-INDEX(現金給付!V:V,MATCH($A13,現金給付!$C:$C,0),1)</f>
        <v>8</v>
      </c>
      <c r="DY13" s="21">
        <f>INDEX(現金給付!U:U,MATCH($A13,現金給付!$C:$C,0),1)-INDEX(現金給付!W:W,MATCH($A13,現金給付!$C:$C,0),1)</f>
        <v>196699</v>
      </c>
      <c r="DZ13" s="21">
        <f>INDEX(現金給付!X:X,MATCH($A13,現金給付!$C:$C,0),1)-INDEX(現金給付!Z:Z,MATCH($A13,現金給付!$C:$C,0),1)</f>
        <v>1</v>
      </c>
      <c r="EA13" s="21">
        <f>INDEX(現金給付!Y:Y,MATCH($A13,現金給付!$C:$C,0),1)-INDEX(現金給付!AA:AA,MATCH($A13,現金給付!$C:$C,0),1)</f>
        <v>18242</v>
      </c>
      <c r="EB13" s="21">
        <f>INDEX(現金給付!AB:AB,MATCH($A13,現金給付!$C:$C,0),1)-INDEX(現金給付!AD:AD,MATCH($A13,現金給付!$C:$C,0),1)</f>
        <v>0</v>
      </c>
      <c r="EC13" s="21">
        <f>INDEX(現金給付!AC:AC,MATCH($A13,現金給付!$C:$C,0),1)-INDEX(現金給付!AE:AE,MATCH($A13,現金給付!$C:$C,0),1)</f>
        <v>0</v>
      </c>
      <c r="ED13" s="21">
        <f>INDEX(現金給付!AJ:AJ,MATCH($A13,現金給付!$C:$C,0),1)-INDEX(現金給付!AL:AL,MATCH($A13,現金給付!$C:$C,0),1)</f>
        <v>0</v>
      </c>
      <c r="EE13" s="21">
        <f>INDEX(現金給付!AK:AK,MATCH($A13,現金給付!$C:$C,0),1)-INDEX(現金給付!AM:AM,MATCH($A13,現金給付!$C:$C,0),1)</f>
        <v>0</v>
      </c>
      <c r="EF13" s="21">
        <v>0</v>
      </c>
      <c r="EG13" s="21">
        <v>0</v>
      </c>
      <c r="EH13" s="21">
        <f t="shared" si="48"/>
        <v>75</v>
      </c>
      <c r="EI13" s="21">
        <f t="shared" si="49"/>
        <v>523285</v>
      </c>
      <c r="EK13" s="8">
        <f t="shared" si="53"/>
        <v>6141</v>
      </c>
      <c r="EL13" s="8">
        <f t="shared" si="54"/>
        <v>205232755</v>
      </c>
      <c r="EN13" s="75">
        <f>ROUND(EL13/INDEX(被保険者数!O:O,MATCH(A13,被保険者数!A:A,0),1),0)</f>
        <v>31367</v>
      </c>
      <c r="EO13" s="1">
        <f t="shared" si="55"/>
        <v>26</v>
      </c>
      <c r="EP13" s="75">
        <f t="shared" si="50"/>
        <v>109094380</v>
      </c>
      <c r="EQ13" s="75">
        <f t="shared" si="51"/>
        <v>65292270</v>
      </c>
      <c r="ER13" s="75">
        <f t="shared" si="52"/>
        <v>30846105</v>
      </c>
      <c r="ES13" s="75">
        <f>ROUND(EP13/INDEX(被保険者数!O:O,MATCH(A13,被保険者数!A:A,0),1),0)</f>
        <v>16673</v>
      </c>
      <c r="ET13" s="75">
        <f t="shared" si="56"/>
        <v>28</v>
      </c>
      <c r="EU13" s="75">
        <f>ROUND(EQ13/INDEX(被保険者数!O:O,MATCH(A13,被保険者数!A:A,0),1),0)</f>
        <v>9979</v>
      </c>
      <c r="EV13" s="1">
        <f t="shared" si="57"/>
        <v>25</v>
      </c>
    </row>
    <row r="14" spans="1:152" s="6" customFormat="1" ht="15.95" customHeight="1" x14ac:dyDescent="0.15">
      <c r="A14" s="2" t="s">
        <v>36</v>
      </c>
      <c r="B14" s="7">
        <v>82</v>
      </c>
      <c r="C14" s="8">
        <v>60974010</v>
      </c>
      <c r="D14" s="8">
        <v>42681786</v>
      </c>
      <c r="E14" s="8">
        <v>10169962</v>
      </c>
      <c r="F14" s="8">
        <v>7393112</v>
      </c>
      <c r="G14" s="8">
        <v>729150</v>
      </c>
      <c r="H14" s="8">
        <v>2699</v>
      </c>
      <c r="I14" s="8">
        <v>45793600</v>
      </c>
      <c r="J14" s="8">
        <v>32055520</v>
      </c>
      <c r="K14" s="8">
        <v>2265970</v>
      </c>
      <c r="L14" s="8">
        <v>11136821</v>
      </c>
      <c r="M14" s="8">
        <v>335289</v>
      </c>
      <c r="N14" s="8">
        <f t="shared" si="0"/>
        <v>2781</v>
      </c>
      <c r="O14" s="8">
        <f t="shared" si="1"/>
        <v>106767610</v>
      </c>
      <c r="P14" s="8">
        <f t="shared" si="2"/>
        <v>74737306</v>
      </c>
      <c r="Q14" s="8">
        <f t="shared" si="3"/>
        <v>12435932</v>
      </c>
      <c r="R14" s="8">
        <f t="shared" si="4"/>
        <v>18529933</v>
      </c>
      <c r="S14" s="8">
        <f t="shared" si="5"/>
        <v>1064439</v>
      </c>
      <c r="T14" s="7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335</v>
      </c>
      <c r="AA14" s="8">
        <v>4881730</v>
      </c>
      <c r="AB14" s="8">
        <v>3417211</v>
      </c>
      <c r="AC14" s="8">
        <v>0</v>
      </c>
      <c r="AD14" s="8">
        <v>1464519</v>
      </c>
      <c r="AE14" s="8">
        <v>0</v>
      </c>
      <c r="AF14" s="8">
        <f t="shared" si="6"/>
        <v>335</v>
      </c>
      <c r="AG14" s="8">
        <f t="shared" si="7"/>
        <v>4881730</v>
      </c>
      <c r="AH14" s="8">
        <f t="shared" si="8"/>
        <v>3417211</v>
      </c>
      <c r="AI14" s="8">
        <f t="shared" si="9"/>
        <v>0</v>
      </c>
      <c r="AJ14" s="8">
        <f t="shared" si="10"/>
        <v>1464519</v>
      </c>
      <c r="AK14" s="8">
        <f t="shared" si="11"/>
        <v>0</v>
      </c>
      <c r="AL14" s="7">
        <f t="shared" si="12"/>
        <v>3116</v>
      </c>
      <c r="AM14" s="8">
        <f t="shared" si="13"/>
        <v>111649340</v>
      </c>
      <c r="AN14" s="8">
        <f t="shared" si="14"/>
        <v>78154517</v>
      </c>
      <c r="AO14" s="8">
        <f t="shared" si="15"/>
        <v>12435932</v>
      </c>
      <c r="AP14" s="8">
        <f t="shared" si="16"/>
        <v>19994452</v>
      </c>
      <c r="AQ14" s="8">
        <f t="shared" si="17"/>
        <v>1064439</v>
      </c>
      <c r="AR14" s="8">
        <v>1867</v>
      </c>
      <c r="AS14" s="8">
        <v>24101890</v>
      </c>
      <c r="AT14" s="8">
        <v>16871318</v>
      </c>
      <c r="AU14" s="8">
        <v>366636</v>
      </c>
      <c r="AV14" s="8">
        <v>6012964</v>
      </c>
      <c r="AW14" s="8">
        <v>850972</v>
      </c>
      <c r="AX14" s="8">
        <f t="shared" si="18"/>
        <v>4983</v>
      </c>
      <c r="AY14" s="8">
        <f t="shared" si="19"/>
        <v>135751230</v>
      </c>
      <c r="AZ14" s="8">
        <f t="shared" si="20"/>
        <v>95025835</v>
      </c>
      <c r="BA14" s="8">
        <f t="shared" si="21"/>
        <v>12802568</v>
      </c>
      <c r="BB14" s="8">
        <f t="shared" si="22"/>
        <v>26007416</v>
      </c>
      <c r="BC14" s="8">
        <f t="shared" si="23"/>
        <v>1915411</v>
      </c>
      <c r="BD14" s="7">
        <v>78</v>
      </c>
      <c r="BE14" s="8">
        <v>2127846</v>
      </c>
      <c r="BF14" s="8">
        <v>763266</v>
      </c>
      <c r="BG14" s="8">
        <v>0</v>
      </c>
      <c r="BH14" s="8">
        <v>1364580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f t="shared" si="24"/>
        <v>78</v>
      </c>
      <c r="BQ14" s="8">
        <f t="shared" si="25"/>
        <v>2127846</v>
      </c>
      <c r="BR14" s="8">
        <f t="shared" si="26"/>
        <v>763266</v>
      </c>
      <c r="BS14" s="8">
        <f t="shared" si="27"/>
        <v>0</v>
      </c>
      <c r="BT14" s="8">
        <f t="shared" si="28"/>
        <v>1364580</v>
      </c>
      <c r="BU14" s="8">
        <f t="shared" si="29"/>
        <v>0</v>
      </c>
      <c r="BV14" s="7">
        <v>3</v>
      </c>
      <c r="BW14" s="8">
        <v>414170</v>
      </c>
      <c r="BX14" s="8">
        <v>289919</v>
      </c>
      <c r="BY14" s="8">
        <v>0</v>
      </c>
      <c r="BZ14" s="8">
        <v>46902</v>
      </c>
      <c r="CA14" s="8">
        <v>77349</v>
      </c>
      <c r="CB14" s="8">
        <f t="shared" si="30"/>
        <v>4986</v>
      </c>
      <c r="CC14" s="8">
        <f t="shared" si="31"/>
        <v>138293246</v>
      </c>
      <c r="CD14" s="8">
        <f t="shared" si="32"/>
        <v>96079020</v>
      </c>
      <c r="CE14" s="8">
        <f t="shared" si="33"/>
        <v>12802568</v>
      </c>
      <c r="CF14" s="8">
        <f t="shared" si="34"/>
        <v>27418898</v>
      </c>
      <c r="CG14" s="8">
        <f t="shared" si="35"/>
        <v>1992760</v>
      </c>
      <c r="CH14" s="17">
        <v>46</v>
      </c>
      <c r="CI14" s="8">
        <v>435311</v>
      </c>
      <c r="CJ14" s="8">
        <v>304707</v>
      </c>
      <c r="CK14" s="8">
        <v>0</v>
      </c>
      <c r="CL14" s="8">
        <v>130604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7">
        <f t="shared" si="36"/>
        <v>46</v>
      </c>
      <c r="DA14" s="8">
        <f t="shared" si="37"/>
        <v>435311</v>
      </c>
      <c r="DB14" s="8">
        <f t="shared" si="38"/>
        <v>304707</v>
      </c>
      <c r="DC14" s="8">
        <f t="shared" si="39"/>
        <v>0</v>
      </c>
      <c r="DD14" s="8">
        <f t="shared" si="40"/>
        <v>130604</v>
      </c>
      <c r="DE14" s="8">
        <f t="shared" si="41"/>
        <v>0</v>
      </c>
      <c r="DF14" s="8">
        <f t="shared" si="42"/>
        <v>5032</v>
      </c>
      <c r="DG14" s="8">
        <f t="shared" si="43"/>
        <v>138728557</v>
      </c>
      <c r="DH14" s="8">
        <f t="shared" si="44"/>
        <v>96383727</v>
      </c>
      <c r="DI14" s="8">
        <f t="shared" si="45"/>
        <v>12802568</v>
      </c>
      <c r="DJ14" s="8">
        <f t="shared" si="46"/>
        <v>27549502</v>
      </c>
      <c r="DK14" s="8">
        <f t="shared" si="47"/>
        <v>1992760</v>
      </c>
      <c r="DL14" s="8">
        <v>50</v>
      </c>
      <c r="DM14" s="8">
        <v>34</v>
      </c>
      <c r="DN14" s="8">
        <v>84</v>
      </c>
      <c r="DO14" s="8">
        <v>30</v>
      </c>
      <c r="DP14" s="8">
        <v>16</v>
      </c>
      <c r="DR14" s="21">
        <f>INDEX(現金給付!D:D,MATCH($A14,現金給付!$C:$C,0),1)-INDEX(現金給付!F:F,MATCH($A14,現金給付!$C:$C,0),1)</f>
        <v>46</v>
      </c>
      <c r="DS14" s="21">
        <f>INDEX(現金給付!E:E,MATCH($A14,現金給付!$C:$C,0),1)-INDEX(現金給付!G:G,MATCH($A14,現金給付!$C:$C,0),1)</f>
        <v>304707</v>
      </c>
      <c r="DT14" s="21">
        <f>INDEX(現金給付!H:H,MATCH($A14,現金給付!$C:$C,0),1)-INDEX(現金給付!J:J,MATCH($A14,現金給付!$C:$C,0),1)</f>
        <v>0</v>
      </c>
      <c r="DU14" s="21">
        <f>INDEX(現金給付!I:I,MATCH($A14,現金給付!$C:$C,0),1)-INDEX(現金給付!K:K,MATCH($A14,現金給付!$C:$C,0),1)</f>
        <v>0</v>
      </c>
      <c r="DV14" s="21">
        <f>INDEX(現金給付!L:L,MATCH($A14,現金給付!$C:$C,0),1)-INDEX(現金給付!N:N,MATCH($A14,現金給付!$C:$C,0),1)</f>
        <v>0</v>
      </c>
      <c r="DW14" s="21">
        <f>INDEX(現金給付!M:M,MATCH($A14,現金給付!$C:$C,0),1)-INDEX(現金給付!O:O,MATCH($A14,現金給付!$C:$C,0),1)</f>
        <v>0</v>
      </c>
      <c r="DX14" s="21">
        <f>INDEX(現金給付!T:T,MATCH($A14,現金給付!$C:$C,0),1)-INDEX(現金給付!V:V,MATCH($A14,現金給付!$C:$C,0),1)</f>
        <v>8</v>
      </c>
      <c r="DY14" s="21">
        <f>INDEX(現金給付!U:U,MATCH($A14,現金給付!$C:$C,0),1)-INDEX(現金給付!W:W,MATCH($A14,現金給付!$C:$C,0),1)</f>
        <v>135188</v>
      </c>
      <c r="DZ14" s="21">
        <f>INDEX(現金給付!X:X,MATCH($A14,現金給付!$C:$C,0),1)-INDEX(現金給付!Z:Z,MATCH($A14,現金給付!$C:$C,0),1)</f>
        <v>0</v>
      </c>
      <c r="EA14" s="21">
        <f>INDEX(現金給付!Y:Y,MATCH($A14,現金給付!$C:$C,0),1)-INDEX(現金給付!AA:AA,MATCH($A14,現金給付!$C:$C,0),1)</f>
        <v>0</v>
      </c>
      <c r="EB14" s="21">
        <f>INDEX(現金給付!AB:AB,MATCH($A14,現金給付!$C:$C,0),1)-INDEX(現金給付!AD:AD,MATCH($A14,現金給付!$C:$C,0),1)</f>
        <v>0</v>
      </c>
      <c r="EC14" s="21">
        <f>INDEX(現金給付!AC:AC,MATCH($A14,現金給付!$C:$C,0),1)-INDEX(現金給付!AE:AE,MATCH($A14,現金給付!$C:$C,0),1)</f>
        <v>0</v>
      </c>
      <c r="ED14" s="21">
        <f>INDEX(現金給付!AJ:AJ,MATCH($A14,現金給付!$C:$C,0),1)-INDEX(現金給付!AL:AL,MATCH($A14,現金給付!$C:$C,0),1)</f>
        <v>0</v>
      </c>
      <c r="EE14" s="21">
        <f>INDEX(現金給付!AK:AK,MATCH($A14,現金給付!$C:$C,0),1)-INDEX(現金給付!AM:AM,MATCH($A14,現金給付!$C:$C,0),1)</f>
        <v>0</v>
      </c>
      <c r="EF14" s="21">
        <v>0</v>
      </c>
      <c r="EG14" s="21">
        <v>0</v>
      </c>
      <c r="EH14" s="21">
        <f t="shared" si="48"/>
        <v>54</v>
      </c>
      <c r="EI14" s="21">
        <f t="shared" si="49"/>
        <v>439895</v>
      </c>
      <c r="EK14" s="8">
        <f t="shared" si="53"/>
        <v>5040</v>
      </c>
      <c r="EL14" s="8">
        <f t="shared" si="54"/>
        <v>138733141</v>
      </c>
      <c r="EN14" s="75">
        <f>ROUND(EL14/INDEX(被保険者数!O:O,MATCH(A14,被保険者数!A:A,0),1),0)</f>
        <v>26132</v>
      </c>
      <c r="EO14" s="1">
        <f t="shared" si="55"/>
        <v>28</v>
      </c>
      <c r="EP14" s="75">
        <f t="shared" si="50"/>
        <v>60974010</v>
      </c>
      <c r="EQ14" s="75">
        <f t="shared" si="51"/>
        <v>50675330</v>
      </c>
      <c r="ER14" s="75">
        <f t="shared" si="52"/>
        <v>27083801</v>
      </c>
      <c r="ES14" s="75">
        <f>ROUND(EP14/INDEX(被保険者数!O:O,MATCH(A14,被保険者数!A:A,0),1),0)</f>
        <v>11485</v>
      </c>
      <c r="ET14" s="75">
        <f t="shared" si="56"/>
        <v>29</v>
      </c>
      <c r="EU14" s="75">
        <f>ROUND(EQ14/INDEX(被保険者数!O:O,MATCH(A14,被保険者数!A:A,0),1),0)</f>
        <v>9545</v>
      </c>
      <c r="EV14" s="1">
        <f t="shared" si="57"/>
        <v>27</v>
      </c>
    </row>
    <row r="15" spans="1:152" s="6" customFormat="1" ht="15.95" customHeight="1" x14ac:dyDescent="0.15">
      <c r="A15" s="2" t="s">
        <v>60</v>
      </c>
      <c r="B15" s="7">
        <v>20</v>
      </c>
      <c r="C15" s="8">
        <v>14369070</v>
      </c>
      <c r="D15" s="8">
        <v>10058347</v>
      </c>
      <c r="E15" s="8">
        <v>2180627</v>
      </c>
      <c r="F15" s="8">
        <v>2109266</v>
      </c>
      <c r="G15" s="8">
        <v>20830</v>
      </c>
      <c r="H15" s="8">
        <v>369</v>
      </c>
      <c r="I15" s="8">
        <v>5247060</v>
      </c>
      <c r="J15" s="8">
        <v>3672942</v>
      </c>
      <c r="K15" s="8">
        <v>0</v>
      </c>
      <c r="L15" s="8">
        <v>1555872</v>
      </c>
      <c r="M15" s="8">
        <v>18246</v>
      </c>
      <c r="N15" s="8">
        <f t="shared" si="0"/>
        <v>389</v>
      </c>
      <c r="O15" s="8">
        <f t="shared" si="1"/>
        <v>19616130</v>
      </c>
      <c r="P15" s="8">
        <f t="shared" si="2"/>
        <v>13731289</v>
      </c>
      <c r="Q15" s="8">
        <f t="shared" si="3"/>
        <v>2180627</v>
      </c>
      <c r="R15" s="8">
        <f t="shared" si="4"/>
        <v>3665138</v>
      </c>
      <c r="S15" s="8">
        <f t="shared" si="5"/>
        <v>39076</v>
      </c>
      <c r="T15" s="7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46</v>
      </c>
      <c r="AA15" s="8">
        <v>691460</v>
      </c>
      <c r="AB15" s="8">
        <v>484022</v>
      </c>
      <c r="AC15" s="8">
        <v>0</v>
      </c>
      <c r="AD15" s="8">
        <v>207438</v>
      </c>
      <c r="AE15" s="8">
        <v>0</v>
      </c>
      <c r="AF15" s="8">
        <f t="shared" si="6"/>
        <v>46</v>
      </c>
      <c r="AG15" s="8">
        <f t="shared" si="7"/>
        <v>691460</v>
      </c>
      <c r="AH15" s="8">
        <f t="shared" si="8"/>
        <v>484022</v>
      </c>
      <c r="AI15" s="8">
        <f t="shared" si="9"/>
        <v>0</v>
      </c>
      <c r="AJ15" s="8">
        <f t="shared" si="10"/>
        <v>207438</v>
      </c>
      <c r="AK15" s="8">
        <f t="shared" si="11"/>
        <v>0</v>
      </c>
      <c r="AL15" s="7">
        <f t="shared" si="12"/>
        <v>435</v>
      </c>
      <c r="AM15" s="8">
        <f t="shared" si="13"/>
        <v>20307590</v>
      </c>
      <c r="AN15" s="8">
        <f t="shared" si="14"/>
        <v>14215311</v>
      </c>
      <c r="AO15" s="8">
        <f t="shared" si="15"/>
        <v>2180627</v>
      </c>
      <c r="AP15" s="8">
        <f t="shared" si="16"/>
        <v>3872576</v>
      </c>
      <c r="AQ15" s="8">
        <f t="shared" si="17"/>
        <v>39076</v>
      </c>
      <c r="AR15" s="8">
        <v>263</v>
      </c>
      <c r="AS15" s="8">
        <v>2867840</v>
      </c>
      <c r="AT15" s="8">
        <v>2007488</v>
      </c>
      <c r="AU15" s="8">
        <v>0</v>
      </c>
      <c r="AV15" s="8">
        <v>860352</v>
      </c>
      <c r="AW15" s="8">
        <v>0</v>
      </c>
      <c r="AX15" s="8">
        <f t="shared" si="18"/>
        <v>698</v>
      </c>
      <c r="AY15" s="8">
        <f t="shared" si="19"/>
        <v>23175430</v>
      </c>
      <c r="AZ15" s="8">
        <f t="shared" si="20"/>
        <v>16222799</v>
      </c>
      <c r="BA15" s="8">
        <f t="shared" si="21"/>
        <v>2180627</v>
      </c>
      <c r="BB15" s="8">
        <f t="shared" si="22"/>
        <v>4732928</v>
      </c>
      <c r="BC15" s="8">
        <f t="shared" si="23"/>
        <v>39076</v>
      </c>
      <c r="BD15" s="7">
        <v>19</v>
      </c>
      <c r="BE15" s="8">
        <v>297802</v>
      </c>
      <c r="BF15" s="8">
        <v>73722</v>
      </c>
      <c r="BG15" s="8">
        <v>0</v>
      </c>
      <c r="BH15" s="8">
        <v>224080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f t="shared" si="24"/>
        <v>19</v>
      </c>
      <c r="BQ15" s="8">
        <f t="shared" si="25"/>
        <v>297802</v>
      </c>
      <c r="BR15" s="8">
        <f t="shared" si="26"/>
        <v>73722</v>
      </c>
      <c r="BS15" s="8">
        <f t="shared" si="27"/>
        <v>0</v>
      </c>
      <c r="BT15" s="8">
        <f t="shared" si="28"/>
        <v>224080</v>
      </c>
      <c r="BU15" s="8">
        <f t="shared" si="29"/>
        <v>0</v>
      </c>
      <c r="BV15" s="7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f t="shared" si="30"/>
        <v>698</v>
      </c>
      <c r="CC15" s="8">
        <f t="shared" si="31"/>
        <v>23473232</v>
      </c>
      <c r="CD15" s="8">
        <f t="shared" si="32"/>
        <v>16296521</v>
      </c>
      <c r="CE15" s="8">
        <f t="shared" si="33"/>
        <v>2180627</v>
      </c>
      <c r="CF15" s="8">
        <f t="shared" si="34"/>
        <v>4957008</v>
      </c>
      <c r="CG15" s="8">
        <f t="shared" si="35"/>
        <v>39076</v>
      </c>
      <c r="CH15" s="17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7">
        <f t="shared" si="36"/>
        <v>0</v>
      </c>
      <c r="DA15" s="8">
        <f t="shared" si="37"/>
        <v>0</v>
      </c>
      <c r="DB15" s="8">
        <f t="shared" si="38"/>
        <v>0</v>
      </c>
      <c r="DC15" s="8">
        <f t="shared" si="39"/>
        <v>0</v>
      </c>
      <c r="DD15" s="8">
        <f t="shared" si="40"/>
        <v>0</v>
      </c>
      <c r="DE15" s="8">
        <f t="shared" si="41"/>
        <v>0</v>
      </c>
      <c r="DF15" s="8">
        <f t="shared" si="42"/>
        <v>698</v>
      </c>
      <c r="DG15" s="8">
        <f t="shared" si="43"/>
        <v>23473232</v>
      </c>
      <c r="DH15" s="8">
        <f t="shared" si="44"/>
        <v>16296521</v>
      </c>
      <c r="DI15" s="8">
        <f t="shared" si="45"/>
        <v>2180627</v>
      </c>
      <c r="DJ15" s="8">
        <f t="shared" si="46"/>
        <v>4957008</v>
      </c>
      <c r="DK15" s="8">
        <f t="shared" si="47"/>
        <v>39076</v>
      </c>
      <c r="DL15" s="8">
        <v>8</v>
      </c>
      <c r="DM15" s="8">
        <v>0</v>
      </c>
      <c r="DN15" s="8">
        <v>8</v>
      </c>
      <c r="DO15" s="8">
        <v>0</v>
      </c>
      <c r="DP15" s="8">
        <v>0</v>
      </c>
      <c r="DR15" s="21">
        <f>INDEX(現金給付!D:D,MATCH($A15,現金給付!$C:$C,0),1)-INDEX(現金給付!F:F,MATCH($A15,現金給付!$C:$C,0),1)</f>
        <v>0</v>
      </c>
      <c r="DS15" s="21">
        <f>INDEX(現金給付!E:E,MATCH($A15,現金給付!$C:$C,0),1)-INDEX(現金給付!G:G,MATCH($A15,現金給付!$C:$C,0),1)</f>
        <v>0</v>
      </c>
      <c r="DT15" s="21">
        <f>INDEX(現金給付!H:H,MATCH($A15,現金給付!$C:$C,0),1)-INDEX(現金給付!J:J,MATCH($A15,現金給付!$C:$C,0),1)</f>
        <v>0</v>
      </c>
      <c r="DU15" s="21">
        <f>INDEX(現金給付!I:I,MATCH($A15,現金給付!$C:$C,0),1)-INDEX(現金給付!K:K,MATCH($A15,現金給付!$C:$C,0),1)</f>
        <v>0</v>
      </c>
      <c r="DV15" s="21">
        <f>INDEX(現金給付!L:L,MATCH($A15,現金給付!$C:$C,0),1)-INDEX(現金給付!N:N,MATCH($A15,現金給付!$C:$C,0),1)</f>
        <v>0</v>
      </c>
      <c r="DW15" s="21">
        <f>INDEX(現金給付!M:M,MATCH($A15,現金給付!$C:$C,0),1)-INDEX(現金給付!O:O,MATCH($A15,現金給付!$C:$C,0),1)</f>
        <v>0</v>
      </c>
      <c r="DX15" s="21">
        <f>INDEX(現金給付!T:T,MATCH($A15,現金給付!$C:$C,0),1)-INDEX(現金給付!V:V,MATCH($A15,現金給付!$C:$C,0),1)</f>
        <v>1</v>
      </c>
      <c r="DY15" s="21">
        <f>INDEX(現金給付!U:U,MATCH($A15,現金給付!$C:$C,0),1)-INDEX(現金給付!W:W,MATCH($A15,現金給付!$C:$C,0),1)</f>
        <v>33983</v>
      </c>
      <c r="DZ15" s="21">
        <f>INDEX(現金給付!X:X,MATCH($A15,現金給付!$C:$C,0),1)-INDEX(現金給付!Z:Z,MATCH($A15,現金給付!$C:$C,0),1)</f>
        <v>0</v>
      </c>
      <c r="EA15" s="21">
        <f>INDEX(現金給付!Y:Y,MATCH($A15,現金給付!$C:$C,0),1)-INDEX(現金給付!AA:AA,MATCH($A15,現金給付!$C:$C,0),1)</f>
        <v>0</v>
      </c>
      <c r="EB15" s="21">
        <f>INDEX(現金給付!AB:AB,MATCH($A15,現金給付!$C:$C,0),1)-INDEX(現金給付!AD:AD,MATCH($A15,現金給付!$C:$C,0),1)</f>
        <v>0</v>
      </c>
      <c r="EC15" s="21">
        <f>INDEX(現金給付!AC:AC,MATCH($A15,現金給付!$C:$C,0),1)-INDEX(現金給付!AE:AE,MATCH($A15,現金給付!$C:$C,0),1)</f>
        <v>0</v>
      </c>
      <c r="ED15" s="21">
        <f>INDEX(現金給付!AJ:AJ,MATCH($A15,現金給付!$C:$C,0),1)-INDEX(現金給付!AL:AL,MATCH($A15,現金給付!$C:$C,0),1)</f>
        <v>0</v>
      </c>
      <c r="EE15" s="21">
        <f>INDEX(現金給付!AK:AK,MATCH($A15,現金給付!$C:$C,0),1)-INDEX(現金給付!AM:AM,MATCH($A15,現金給付!$C:$C,0),1)</f>
        <v>0</v>
      </c>
      <c r="EF15" s="21">
        <v>0</v>
      </c>
      <c r="EG15" s="21">
        <v>0</v>
      </c>
      <c r="EH15" s="21">
        <f t="shared" si="48"/>
        <v>1</v>
      </c>
      <c r="EI15" s="21">
        <f t="shared" si="49"/>
        <v>33983</v>
      </c>
      <c r="EK15" s="8">
        <f t="shared" si="53"/>
        <v>699</v>
      </c>
      <c r="EL15" s="8">
        <f t="shared" si="54"/>
        <v>23507215</v>
      </c>
      <c r="EN15" s="75">
        <f>ROUND(EL15/INDEX(被保険者数!O:O,MATCH(A15,被保険者数!A:A,0),1),0)</f>
        <v>30849</v>
      </c>
      <c r="EO15" s="1">
        <f t="shared" si="55"/>
        <v>27</v>
      </c>
      <c r="EP15" s="75">
        <f t="shared" si="50"/>
        <v>14369070</v>
      </c>
      <c r="EQ15" s="75">
        <f t="shared" si="51"/>
        <v>5938520</v>
      </c>
      <c r="ER15" s="75">
        <f t="shared" si="52"/>
        <v>3199625</v>
      </c>
      <c r="ES15" s="75">
        <f>ROUND(EP15/INDEX(被保険者数!O:O,MATCH(A15,被保険者数!A:A,0),1),0)</f>
        <v>18857</v>
      </c>
      <c r="ET15" s="75">
        <f t="shared" si="56"/>
        <v>25</v>
      </c>
      <c r="EU15" s="75">
        <f>ROUND(EQ15/INDEX(被保険者数!O:O,MATCH(A15,被保険者数!A:A,0),1),0)</f>
        <v>7793</v>
      </c>
      <c r="EV15" s="1">
        <f t="shared" si="57"/>
        <v>28</v>
      </c>
    </row>
    <row r="16" spans="1:152" s="6" customFormat="1" ht="15.95" customHeight="1" x14ac:dyDescent="0.15">
      <c r="A16" s="2" t="s">
        <v>37</v>
      </c>
      <c r="B16" s="7">
        <v>2</v>
      </c>
      <c r="C16" s="8">
        <v>1192730</v>
      </c>
      <c r="D16" s="8">
        <v>834913</v>
      </c>
      <c r="E16" s="8">
        <v>183219</v>
      </c>
      <c r="F16" s="8">
        <v>166518</v>
      </c>
      <c r="G16" s="8">
        <v>8080</v>
      </c>
      <c r="H16" s="8">
        <v>170</v>
      </c>
      <c r="I16" s="8">
        <v>1842450</v>
      </c>
      <c r="J16" s="8">
        <v>1289715</v>
      </c>
      <c r="K16" s="8">
        <v>0</v>
      </c>
      <c r="L16" s="8">
        <v>548235</v>
      </c>
      <c r="M16" s="8">
        <v>4500</v>
      </c>
      <c r="N16" s="8">
        <f t="shared" si="0"/>
        <v>172</v>
      </c>
      <c r="O16" s="8">
        <f t="shared" si="1"/>
        <v>3035180</v>
      </c>
      <c r="P16" s="8">
        <f t="shared" si="2"/>
        <v>2124628</v>
      </c>
      <c r="Q16" s="8">
        <f t="shared" si="3"/>
        <v>183219</v>
      </c>
      <c r="R16" s="8">
        <f t="shared" si="4"/>
        <v>714753</v>
      </c>
      <c r="S16" s="8">
        <f t="shared" si="5"/>
        <v>12580</v>
      </c>
      <c r="T16" s="7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27</v>
      </c>
      <c r="AA16" s="8">
        <v>379750</v>
      </c>
      <c r="AB16" s="8">
        <v>265825</v>
      </c>
      <c r="AC16" s="8">
        <v>0</v>
      </c>
      <c r="AD16" s="8">
        <v>113925</v>
      </c>
      <c r="AE16" s="8">
        <v>0</v>
      </c>
      <c r="AF16" s="8">
        <f t="shared" si="6"/>
        <v>27</v>
      </c>
      <c r="AG16" s="8">
        <f t="shared" si="7"/>
        <v>379750</v>
      </c>
      <c r="AH16" s="8">
        <f t="shared" si="8"/>
        <v>265825</v>
      </c>
      <c r="AI16" s="8">
        <f t="shared" si="9"/>
        <v>0</v>
      </c>
      <c r="AJ16" s="8">
        <f t="shared" si="10"/>
        <v>113925</v>
      </c>
      <c r="AK16" s="8">
        <f t="shared" si="11"/>
        <v>0</v>
      </c>
      <c r="AL16" s="7">
        <f t="shared" si="12"/>
        <v>199</v>
      </c>
      <c r="AM16" s="8">
        <f t="shared" si="13"/>
        <v>3414930</v>
      </c>
      <c r="AN16" s="8">
        <f t="shared" si="14"/>
        <v>2390453</v>
      </c>
      <c r="AO16" s="8">
        <f t="shared" si="15"/>
        <v>183219</v>
      </c>
      <c r="AP16" s="8">
        <f t="shared" si="16"/>
        <v>828678</v>
      </c>
      <c r="AQ16" s="8">
        <f t="shared" si="17"/>
        <v>12580</v>
      </c>
      <c r="AR16" s="8">
        <v>114</v>
      </c>
      <c r="AS16" s="8">
        <v>1283580</v>
      </c>
      <c r="AT16" s="8">
        <v>898506</v>
      </c>
      <c r="AU16" s="8">
        <v>0</v>
      </c>
      <c r="AV16" s="8">
        <v>385074</v>
      </c>
      <c r="AW16" s="8">
        <v>0</v>
      </c>
      <c r="AX16" s="8">
        <f t="shared" si="18"/>
        <v>313</v>
      </c>
      <c r="AY16" s="8">
        <f t="shared" si="19"/>
        <v>4698510</v>
      </c>
      <c r="AZ16" s="8">
        <f t="shared" si="20"/>
        <v>3288959</v>
      </c>
      <c r="BA16" s="8">
        <f t="shared" si="21"/>
        <v>183219</v>
      </c>
      <c r="BB16" s="8">
        <f t="shared" si="22"/>
        <v>1213752</v>
      </c>
      <c r="BC16" s="8">
        <f t="shared" si="23"/>
        <v>12580</v>
      </c>
      <c r="BD16" s="7">
        <v>2</v>
      </c>
      <c r="BE16" s="8">
        <v>35984</v>
      </c>
      <c r="BF16" s="8">
        <v>13444</v>
      </c>
      <c r="BG16" s="8">
        <v>0</v>
      </c>
      <c r="BH16" s="8">
        <v>22540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f t="shared" si="24"/>
        <v>2</v>
      </c>
      <c r="BQ16" s="8">
        <f t="shared" si="25"/>
        <v>35984</v>
      </c>
      <c r="BR16" s="8">
        <f t="shared" si="26"/>
        <v>13444</v>
      </c>
      <c r="BS16" s="8">
        <f t="shared" si="27"/>
        <v>0</v>
      </c>
      <c r="BT16" s="8">
        <f t="shared" si="28"/>
        <v>22540</v>
      </c>
      <c r="BU16" s="8">
        <f t="shared" si="29"/>
        <v>0</v>
      </c>
      <c r="BV16" s="7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f t="shared" si="30"/>
        <v>313</v>
      </c>
      <c r="CC16" s="8">
        <f t="shared" si="31"/>
        <v>4734494</v>
      </c>
      <c r="CD16" s="8">
        <f t="shared" si="32"/>
        <v>3302403</v>
      </c>
      <c r="CE16" s="8">
        <f t="shared" si="33"/>
        <v>183219</v>
      </c>
      <c r="CF16" s="8">
        <f t="shared" si="34"/>
        <v>1236292</v>
      </c>
      <c r="CG16" s="8">
        <f t="shared" si="35"/>
        <v>12580</v>
      </c>
      <c r="CH16" s="17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7">
        <f t="shared" si="36"/>
        <v>0</v>
      </c>
      <c r="DA16" s="8">
        <f t="shared" si="37"/>
        <v>0</v>
      </c>
      <c r="DB16" s="8">
        <f t="shared" si="38"/>
        <v>0</v>
      </c>
      <c r="DC16" s="8">
        <f t="shared" si="39"/>
        <v>0</v>
      </c>
      <c r="DD16" s="8">
        <f t="shared" si="40"/>
        <v>0</v>
      </c>
      <c r="DE16" s="8">
        <f t="shared" si="41"/>
        <v>0</v>
      </c>
      <c r="DF16" s="8">
        <f t="shared" si="42"/>
        <v>313</v>
      </c>
      <c r="DG16" s="8">
        <f t="shared" si="43"/>
        <v>4734494</v>
      </c>
      <c r="DH16" s="8">
        <f t="shared" si="44"/>
        <v>3302403</v>
      </c>
      <c r="DI16" s="8">
        <f t="shared" si="45"/>
        <v>183219</v>
      </c>
      <c r="DJ16" s="8">
        <f t="shared" si="46"/>
        <v>1236292</v>
      </c>
      <c r="DK16" s="8">
        <f t="shared" si="47"/>
        <v>12580</v>
      </c>
      <c r="DL16" s="8">
        <v>2</v>
      </c>
      <c r="DM16" s="8">
        <v>0</v>
      </c>
      <c r="DN16" s="8">
        <v>2</v>
      </c>
      <c r="DO16" s="8">
        <v>0</v>
      </c>
      <c r="DP16" s="8">
        <v>0</v>
      </c>
      <c r="DR16" s="21">
        <f>INDEX(現金給付!D:D,MATCH($A16,現金給付!$C:$C,0),1)-INDEX(現金給付!F:F,MATCH($A16,現金給付!$C:$C,0),1)</f>
        <v>0</v>
      </c>
      <c r="DS16" s="21">
        <f>INDEX(現金給付!E:E,MATCH($A16,現金給付!$C:$C,0),1)-INDEX(現金給付!G:G,MATCH($A16,現金給付!$C:$C,0),1)</f>
        <v>0</v>
      </c>
      <c r="DT16" s="21">
        <f>INDEX(現金給付!H:H,MATCH($A16,現金給付!$C:$C,0),1)-INDEX(現金給付!J:J,MATCH($A16,現金給付!$C:$C,0),1)</f>
        <v>0</v>
      </c>
      <c r="DU16" s="21">
        <f>INDEX(現金給付!I:I,MATCH($A16,現金給付!$C:$C,0),1)-INDEX(現金給付!K:K,MATCH($A16,現金給付!$C:$C,0),1)</f>
        <v>0</v>
      </c>
      <c r="DV16" s="21">
        <f>INDEX(現金給付!L:L,MATCH($A16,現金給付!$C:$C,0),1)-INDEX(現金給付!N:N,MATCH($A16,現金給付!$C:$C,0),1)</f>
        <v>0</v>
      </c>
      <c r="DW16" s="21">
        <f>INDEX(現金給付!M:M,MATCH($A16,現金給付!$C:$C,0),1)-INDEX(現金給付!O:O,MATCH($A16,現金給付!$C:$C,0),1)</f>
        <v>0</v>
      </c>
      <c r="DX16" s="21">
        <f>INDEX(現金給付!T:T,MATCH($A16,現金給付!$C:$C,0),1)-INDEX(現金給付!V:V,MATCH($A16,現金給付!$C:$C,0),1)</f>
        <v>0</v>
      </c>
      <c r="DY16" s="21">
        <f>INDEX(現金給付!U:U,MATCH($A16,現金給付!$C:$C,0),1)-INDEX(現金給付!W:W,MATCH($A16,現金給付!$C:$C,0),1)</f>
        <v>0</v>
      </c>
      <c r="DZ16" s="21">
        <f>INDEX(現金給付!X:X,MATCH($A16,現金給付!$C:$C,0),1)-INDEX(現金給付!Z:Z,MATCH($A16,現金給付!$C:$C,0),1)</f>
        <v>0</v>
      </c>
      <c r="EA16" s="21">
        <f>INDEX(現金給付!Y:Y,MATCH($A16,現金給付!$C:$C,0),1)-INDEX(現金給付!AA:AA,MATCH($A16,現金給付!$C:$C,0),1)</f>
        <v>0</v>
      </c>
      <c r="EB16" s="21">
        <f>INDEX(現金給付!AB:AB,MATCH($A16,現金給付!$C:$C,0),1)-INDEX(現金給付!AD:AD,MATCH($A16,現金給付!$C:$C,0),1)</f>
        <v>0</v>
      </c>
      <c r="EC16" s="21">
        <f>INDEX(現金給付!AC:AC,MATCH($A16,現金給付!$C:$C,0),1)-INDEX(現金給付!AE:AE,MATCH($A16,現金給付!$C:$C,0),1)</f>
        <v>0</v>
      </c>
      <c r="ED16" s="21">
        <f>INDEX(現金給付!AJ:AJ,MATCH($A16,現金給付!$C:$C,0),1)-INDEX(現金給付!AL:AL,MATCH($A16,現金給付!$C:$C,0),1)</f>
        <v>0</v>
      </c>
      <c r="EE16" s="21">
        <f>INDEX(現金給付!AK:AK,MATCH($A16,現金給付!$C:$C,0),1)-INDEX(現金給付!AM:AM,MATCH($A16,現金給付!$C:$C,0),1)</f>
        <v>0</v>
      </c>
      <c r="EF16" s="21">
        <v>0</v>
      </c>
      <c r="EG16" s="21">
        <v>0</v>
      </c>
      <c r="EH16" s="21">
        <f t="shared" si="48"/>
        <v>0</v>
      </c>
      <c r="EI16" s="21">
        <f t="shared" si="49"/>
        <v>0</v>
      </c>
      <c r="EK16" s="8">
        <f t="shared" si="53"/>
        <v>313</v>
      </c>
      <c r="EL16" s="8">
        <f t="shared" si="54"/>
        <v>4734494</v>
      </c>
      <c r="EN16" s="75">
        <f>ROUND(EL16/INDEX(被保険者数!O:O,MATCH(A16,被保険者数!A:A,0),1),0)</f>
        <v>8624</v>
      </c>
      <c r="EO16" s="1">
        <f t="shared" si="55"/>
        <v>35</v>
      </c>
      <c r="EP16" s="75">
        <f t="shared" si="50"/>
        <v>1192730</v>
      </c>
      <c r="EQ16" s="75">
        <f t="shared" si="51"/>
        <v>2222200</v>
      </c>
      <c r="ER16" s="75">
        <f t="shared" si="52"/>
        <v>1319564</v>
      </c>
      <c r="ES16" s="75">
        <f>ROUND(EP16/INDEX(被保険者数!O:O,MATCH(A16,被保険者数!A:A,0),1),0)</f>
        <v>2173</v>
      </c>
      <c r="ET16" s="75">
        <f t="shared" si="56"/>
        <v>35</v>
      </c>
      <c r="EU16" s="75">
        <f>ROUND(EQ16/INDEX(被保険者数!O:O,MATCH(A16,被保険者数!A:A,0),1),0)</f>
        <v>4048</v>
      </c>
      <c r="EV16" s="1">
        <f t="shared" si="57"/>
        <v>35</v>
      </c>
    </row>
    <row r="17" spans="1:152" s="6" customFormat="1" ht="15.95" customHeight="1" x14ac:dyDescent="0.15">
      <c r="A17" s="2" t="s">
        <v>38</v>
      </c>
      <c r="B17" s="7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65</v>
      </c>
      <c r="I17" s="8">
        <v>689320</v>
      </c>
      <c r="J17" s="8">
        <v>482524</v>
      </c>
      <c r="K17" s="8">
        <v>0</v>
      </c>
      <c r="L17" s="8">
        <v>206796</v>
      </c>
      <c r="M17" s="8">
        <v>0</v>
      </c>
      <c r="N17" s="8">
        <f t="shared" si="0"/>
        <v>65</v>
      </c>
      <c r="O17" s="8">
        <f t="shared" si="1"/>
        <v>689320</v>
      </c>
      <c r="P17" s="8">
        <f t="shared" si="2"/>
        <v>482524</v>
      </c>
      <c r="Q17" s="8">
        <f t="shared" si="3"/>
        <v>0</v>
      </c>
      <c r="R17" s="8">
        <f t="shared" si="4"/>
        <v>206796</v>
      </c>
      <c r="S17" s="8">
        <f t="shared" si="5"/>
        <v>0</v>
      </c>
      <c r="T17" s="7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f t="shared" si="6"/>
        <v>0</v>
      </c>
      <c r="AG17" s="8">
        <f t="shared" si="7"/>
        <v>0</v>
      </c>
      <c r="AH17" s="8">
        <f t="shared" si="8"/>
        <v>0</v>
      </c>
      <c r="AI17" s="8">
        <f t="shared" si="9"/>
        <v>0</v>
      </c>
      <c r="AJ17" s="8">
        <f t="shared" si="10"/>
        <v>0</v>
      </c>
      <c r="AK17" s="8">
        <f t="shared" si="11"/>
        <v>0</v>
      </c>
      <c r="AL17" s="7">
        <f t="shared" si="12"/>
        <v>65</v>
      </c>
      <c r="AM17" s="8">
        <f t="shared" si="13"/>
        <v>689320</v>
      </c>
      <c r="AN17" s="8">
        <f t="shared" si="14"/>
        <v>482524</v>
      </c>
      <c r="AO17" s="8">
        <f t="shared" si="15"/>
        <v>0</v>
      </c>
      <c r="AP17" s="8">
        <f t="shared" si="16"/>
        <v>206796</v>
      </c>
      <c r="AQ17" s="8">
        <f t="shared" si="17"/>
        <v>0</v>
      </c>
      <c r="AR17" s="8">
        <v>38</v>
      </c>
      <c r="AS17" s="8">
        <v>716150</v>
      </c>
      <c r="AT17" s="8">
        <v>501305</v>
      </c>
      <c r="AU17" s="8">
        <v>0</v>
      </c>
      <c r="AV17" s="8">
        <v>214845</v>
      </c>
      <c r="AW17" s="8">
        <v>0</v>
      </c>
      <c r="AX17" s="8">
        <f t="shared" si="18"/>
        <v>103</v>
      </c>
      <c r="AY17" s="8">
        <f t="shared" si="19"/>
        <v>1405470</v>
      </c>
      <c r="AZ17" s="8">
        <f t="shared" si="20"/>
        <v>983829</v>
      </c>
      <c r="BA17" s="8">
        <f t="shared" si="21"/>
        <v>0</v>
      </c>
      <c r="BB17" s="8">
        <f t="shared" si="22"/>
        <v>421641</v>
      </c>
      <c r="BC17" s="8">
        <f t="shared" si="23"/>
        <v>0</v>
      </c>
      <c r="BD17" s="7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f t="shared" si="24"/>
        <v>0</v>
      </c>
      <c r="BQ17" s="8">
        <f t="shared" si="25"/>
        <v>0</v>
      </c>
      <c r="BR17" s="8">
        <f t="shared" si="26"/>
        <v>0</v>
      </c>
      <c r="BS17" s="8">
        <f t="shared" si="27"/>
        <v>0</v>
      </c>
      <c r="BT17" s="8">
        <f t="shared" si="28"/>
        <v>0</v>
      </c>
      <c r="BU17" s="8">
        <f t="shared" si="29"/>
        <v>0</v>
      </c>
      <c r="BV17" s="7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f t="shared" si="30"/>
        <v>103</v>
      </c>
      <c r="CC17" s="8">
        <f t="shared" si="31"/>
        <v>1405470</v>
      </c>
      <c r="CD17" s="8">
        <f t="shared" si="32"/>
        <v>983829</v>
      </c>
      <c r="CE17" s="8">
        <f t="shared" si="33"/>
        <v>0</v>
      </c>
      <c r="CF17" s="8">
        <f t="shared" si="34"/>
        <v>421641</v>
      </c>
      <c r="CG17" s="8">
        <f t="shared" si="35"/>
        <v>0</v>
      </c>
      <c r="CH17" s="17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7">
        <f t="shared" si="36"/>
        <v>0</v>
      </c>
      <c r="DA17" s="8">
        <f t="shared" si="37"/>
        <v>0</v>
      </c>
      <c r="DB17" s="8">
        <f t="shared" si="38"/>
        <v>0</v>
      </c>
      <c r="DC17" s="8">
        <f t="shared" si="39"/>
        <v>0</v>
      </c>
      <c r="DD17" s="8">
        <f t="shared" si="40"/>
        <v>0</v>
      </c>
      <c r="DE17" s="8">
        <f t="shared" si="41"/>
        <v>0</v>
      </c>
      <c r="DF17" s="8">
        <f t="shared" si="42"/>
        <v>103</v>
      </c>
      <c r="DG17" s="8">
        <f t="shared" si="43"/>
        <v>1405470</v>
      </c>
      <c r="DH17" s="8">
        <f t="shared" si="44"/>
        <v>983829</v>
      </c>
      <c r="DI17" s="8">
        <f t="shared" si="45"/>
        <v>0</v>
      </c>
      <c r="DJ17" s="8">
        <f t="shared" si="46"/>
        <v>421641</v>
      </c>
      <c r="DK17" s="8">
        <f t="shared" si="47"/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R17" s="21">
        <f>INDEX(現金給付!D:D,MATCH($A17,現金給付!$C:$C,0),1)-INDEX(現金給付!F:F,MATCH($A17,現金給付!$C:$C,0),1)</f>
        <v>0</v>
      </c>
      <c r="DS17" s="21">
        <f>INDEX(現金給付!E:E,MATCH($A17,現金給付!$C:$C,0),1)-INDEX(現金給付!G:G,MATCH($A17,現金給付!$C:$C,0),1)</f>
        <v>0</v>
      </c>
      <c r="DT17" s="21">
        <f>INDEX(現金給付!H:H,MATCH($A17,現金給付!$C:$C,0),1)-INDEX(現金給付!J:J,MATCH($A17,現金給付!$C:$C,0),1)</f>
        <v>0</v>
      </c>
      <c r="DU17" s="21">
        <f>INDEX(現金給付!I:I,MATCH($A17,現金給付!$C:$C,0),1)-INDEX(現金給付!K:K,MATCH($A17,現金給付!$C:$C,0),1)</f>
        <v>0</v>
      </c>
      <c r="DV17" s="21">
        <f>INDEX(現金給付!L:L,MATCH($A17,現金給付!$C:$C,0),1)-INDEX(現金給付!N:N,MATCH($A17,現金給付!$C:$C,0),1)</f>
        <v>0</v>
      </c>
      <c r="DW17" s="21">
        <f>INDEX(現金給付!M:M,MATCH($A17,現金給付!$C:$C,0),1)-INDEX(現金給付!O:O,MATCH($A17,現金給付!$C:$C,0),1)</f>
        <v>0</v>
      </c>
      <c r="DX17" s="21">
        <f>INDEX(現金給付!T:T,MATCH($A17,現金給付!$C:$C,0),1)-INDEX(現金給付!V:V,MATCH($A17,現金給付!$C:$C,0),1)</f>
        <v>0</v>
      </c>
      <c r="DY17" s="21">
        <f>INDEX(現金給付!U:U,MATCH($A17,現金給付!$C:$C,0),1)-INDEX(現金給付!W:W,MATCH($A17,現金給付!$C:$C,0),1)</f>
        <v>0</v>
      </c>
      <c r="DZ17" s="21">
        <f>INDEX(現金給付!X:X,MATCH($A17,現金給付!$C:$C,0),1)-INDEX(現金給付!Z:Z,MATCH($A17,現金給付!$C:$C,0),1)</f>
        <v>0</v>
      </c>
      <c r="EA17" s="21">
        <f>INDEX(現金給付!Y:Y,MATCH($A17,現金給付!$C:$C,0),1)-INDEX(現金給付!AA:AA,MATCH($A17,現金給付!$C:$C,0),1)</f>
        <v>0</v>
      </c>
      <c r="EB17" s="21">
        <f>INDEX(現金給付!AB:AB,MATCH($A17,現金給付!$C:$C,0),1)-INDEX(現金給付!AD:AD,MATCH($A17,現金給付!$C:$C,0),1)</f>
        <v>0</v>
      </c>
      <c r="EC17" s="21">
        <f>INDEX(現金給付!AC:AC,MATCH($A17,現金給付!$C:$C,0),1)-INDEX(現金給付!AE:AE,MATCH($A17,現金給付!$C:$C,0),1)</f>
        <v>0</v>
      </c>
      <c r="ED17" s="21">
        <f>INDEX(現金給付!AJ:AJ,MATCH($A17,現金給付!$C:$C,0),1)-INDEX(現金給付!AL:AL,MATCH($A17,現金給付!$C:$C,0),1)</f>
        <v>0</v>
      </c>
      <c r="EE17" s="21">
        <f>INDEX(現金給付!AK:AK,MATCH($A17,現金給付!$C:$C,0),1)-INDEX(現金給付!AM:AM,MATCH($A17,現金給付!$C:$C,0),1)</f>
        <v>0</v>
      </c>
      <c r="EF17" s="21">
        <v>0</v>
      </c>
      <c r="EG17" s="21">
        <v>0</v>
      </c>
      <c r="EH17" s="21">
        <f t="shared" si="48"/>
        <v>0</v>
      </c>
      <c r="EI17" s="21">
        <f t="shared" si="49"/>
        <v>0</v>
      </c>
      <c r="EK17" s="8">
        <f t="shared" si="53"/>
        <v>103</v>
      </c>
      <c r="EL17" s="8">
        <f t="shared" si="54"/>
        <v>1405470</v>
      </c>
      <c r="EN17" s="75">
        <f>ROUND(EL17/INDEX(被保険者数!O:O,MATCH(A17,被保険者数!A:A,0),1),0)</f>
        <v>5577</v>
      </c>
      <c r="EO17" s="1">
        <f t="shared" si="55"/>
        <v>36</v>
      </c>
      <c r="EP17" s="75">
        <f t="shared" si="50"/>
        <v>0</v>
      </c>
      <c r="EQ17" s="75">
        <f t="shared" si="51"/>
        <v>689320</v>
      </c>
      <c r="ER17" s="75">
        <f t="shared" si="52"/>
        <v>716150</v>
      </c>
      <c r="ES17" s="75">
        <f>ROUND(EP17/INDEX(被保険者数!O:O,MATCH(A17,被保険者数!A:A,0),1),0)</f>
        <v>0</v>
      </c>
      <c r="ET17" s="75">
        <f t="shared" si="56"/>
        <v>36</v>
      </c>
      <c r="EU17" s="75">
        <f>ROUND(EQ17/INDEX(被保険者数!O:O,MATCH(A17,被保険者数!A:A,0),1),0)</f>
        <v>2735</v>
      </c>
      <c r="EV17" s="1">
        <f t="shared" si="57"/>
        <v>38</v>
      </c>
    </row>
    <row r="18" spans="1:152" s="6" customFormat="1" ht="15.95" customHeight="1" x14ac:dyDescent="0.15">
      <c r="A18" s="2" t="s">
        <v>39</v>
      </c>
      <c r="B18" s="7">
        <v>16</v>
      </c>
      <c r="C18" s="8">
        <v>8027020</v>
      </c>
      <c r="D18" s="8">
        <v>5618915</v>
      </c>
      <c r="E18" s="8">
        <v>1159145</v>
      </c>
      <c r="F18" s="8">
        <v>987387</v>
      </c>
      <c r="G18" s="8">
        <v>261573</v>
      </c>
      <c r="H18" s="8">
        <v>410</v>
      </c>
      <c r="I18" s="8">
        <v>5558930</v>
      </c>
      <c r="J18" s="8">
        <v>3891251</v>
      </c>
      <c r="K18" s="8">
        <v>0</v>
      </c>
      <c r="L18" s="8">
        <v>1626677</v>
      </c>
      <c r="M18" s="8">
        <v>41002</v>
      </c>
      <c r="N18" s="8">
        <f t="shared" si="0"/>
        <v>426</v>
      </c>
      <c r="O18" s="8">
        <f t="shared" si="1"/>
        <v>13585950</v>
      </c>
      <c r="P18" s="8">
        <f t="shared" si="2"/>
        <v>9510166</v>
      </c>
      <c r="Q18" s="8">
        <f t="shared" si="3"/>
        <v>1159145</v>
      </c>
      <c r="R18" s="8">
        <f t="shared" si="4"/>
        <v>2614064</v>
      </c>
      <c r="S18" s="8">
        <f t="shared" si="5"/>
        <v>302575</v>
      </c>
      <c r="T18" s="7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46</v>
      </c>
      <c r="AA18" s="8">
        <v>586240</v>
      </c>
      <c r="AB18" s="8">
        <v>410368</v>
      </c>
      <c r="AC18" s="8">
        <v>0</v>
      </c>
      <c r="AD18" s="8">
        <v>175872</v>
      </c>
      <c r="AE18" s="8">
        <v>0</v>
      </c>
      <c r="AF18" s="8">
        <f t="shared" si="6"/>
        <v>46</v>
      </c>
      <c r="AG18" s="8">
        <f t="shared" si="7"/>
        <v>586240</v>
      </c>
      <c r="AH18" s="8">
        <f t="shared" si="8"/>
        <v>410368</v>
      </c>
      <c r="AI18" s="8">
        <f t="shared" si="9"/>
        <v>0</v>
      </c>
      <c r="AJ18" s="8">
        <f t="shared" si="10"/>
        <v>175872</v>
      </c>
      <c r="AK18" s="8">
        <f t="shared" si="11"/>
        <v>0</v>
      </c>
      <c r="AL18" s="7">
        <f t="shared" si="12"/>
        <v>472</v>
      </c>
      <c r="AM18" s="8">
        <f t="shared" si="13"/>
        <v>14172190</v>
      </c>
      <c r="AN18" s="8">
        <f t="shared" si="14"/>
        <v>9920534</v>
      </c>
      <c r="AO18" s="8">
        <f t="shared" si="15"/>
        <v>1159145</v>
      </c>
      <c r="AP18" s="8">
        <f t="shared" si="16"/>
        <v>2789936</v>
      </c>
      <c r="AQ18" s="8">
        <f t="shared" si="17"/>
        <v>302575</v>
      </c>
      <c r="AR18" s="8">
        <v>286</v>
      </c>
      <c r="AS18" s="8">
        <v>6416610</v>
      </c>
      <c r="AT18" s="8">
        <v>4491627</v>
      </c>
      <c r="AU18" s="8">
        <v>0</v>
      </c>
      <c r="AV18" s="8">
        <v>1050962</v>
      </c>
      <c r="AW18" s="8">
        <v>874021</v>
      </c>
      <c r="AX18" s="8">
        <f t="shared" si="18"/>
        <v>758</v>
      </c>
      <c r="AY18" s="8">
        <f t="shared" si="19"/>
        <v>20588800</v>
      </c>
      <c r="AZ18" s="8">
        <f t="shared" si="20"/>
        <v>14412161</v>
      </c>
      <c r="BA18" s="8">
        <f t="shared" si="21"/>
        <v>1159145</v>
      </c>
      <c r="BB18" s="8">
        <f t="shared" si="22"/>
        <v>3840898</v>
      </c>
      <c r="BC18" s="8">
        <f t="shared" si="23"/>
        <v>1176596</v>
      </c>
      <c r="BD18" s="7">
        <v>15</v>
      </c>
      <c r="BE18" s="8">
        <v>465042</v>
      </c>
      <c r="BF18" s="8">
        <v>88692</v>
      </c>
      <c r="BG18" s="8">
        <v>0</v>
      </c>
      <c r="BH18" s="8">
        <v>376350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f t="shared" si="24"/>
        <v>15</v>
      </c>
      <c r="BQ18" s="8">
        <f t="shared" si="25"/>
        <v>465042</v>
      </c>
      <c r="BR18" s="8">
        <f t="shared" si="26"/>
        <v>88692</v>
      </c>
      <c r="BS18" s="8">
        <f t="shared" si="27"/>
        <v>0</v>
      </c>
      <c r="BT18" s="8">
        <f t="shared" si="28"/>
        <v>376350</v>
      </c>
      <c r="BU18" s="8">
        <f t="shared" si="29"/>
        <v>0</v>
      </c>
      <c r="BV18" s="7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f t="shared" si="30"/>
        <v>758</v>
      </c>
      <c r="CC18" s="8">
        <f t="shared" si="31"/>
        <v>21053842</v>
      </c>
      <c r="CD18" s="8">
        <f t="shared" si="32"/>
        <v>14500853</v>
      </c>
      <c r="CE18" s="8">
        <f t="shared" si="33"/>
        <v>1159145</v>
      </c>
      <c r="CF18" s="8">
        <f t="shared" si="34"/>
        <v>4217248</v>
      </c>
      <c r="CG18" s="8">
        <f t="shared" si="35"/>
        <v>1176596</v>
      </c>
      <c r="CH18" s="17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7">
        <f t="shared" si="36"/>
        <v>0</v>
      </c>
      <c r="DA18" s="8">
        <f t="shared" si="37"/>
        <v>0</v>
      </c>
      <c r="DB18" s="8">
        <f t="shared" si="38"/>
        <v>0</v>
      </c>
      <c r="DC18" s="8">
        <f t="shared" si="39"/>
        <v>0</v>
      </c>
      <c r="DD18" s="8">
        <f t="shared" si="40"/>
        <v>0</v>
      </c>
      <c r="DE18" s="8">
        <f t="shared" si="41"/>
        <v>0</v>
      </c>
      <c r="DF18" s="8">
        <f t="shared" si="42"/>
        <v>758</v>
      </c>
      <c r="DG18" s="8">
        <f t="shared" si="43"/>
        <v>21053842</v>
      </c>
      <c r="DH18" s="8">
        <f t="shared" si="44"/>
        <v>14500853</v>
      </c>
      <c r="DI18" s="8">
        <f t="shared" si="45"/>
        <v>1159145</v>
      </c>
      <c r="DJ18" s="8">
        <f t="shared" si="46"/>
        <v>4217248</v>
      </c>
      <c r="DK18" s="8">
        <f t="shared" si="47"/>
        <v>1176596</v>
      </c>
      <c r="DL18" s="8">
        <v>11</v>
      </c>
      <c r="DM18" s="8">
        <v>0</v>
      </c>
      <c r="DN18" s="8">
        <v>11</v>
      </c>
      <c r="DO18" s="8">
        <v>5</v>
      </c>
      <c r="DP18" s="8">
        <v>0</v>
      </c>
      <c r="DR18" s="21">
        <f>INDEX(現金給付!D:D,MATCH($A18,現金給付!$C:$C,0),1)-INDEX(現金給付!F:F,MATCH($A18,現金給付!$C:$C,0),1)</f>
        <v>0</v>
      </c>
      <c r="DS18" s="21">
        <f>INDEX(現金給付!E:E,MATCH($A18,現金給付!$C:$C,0),1)-INDEX(現金給付!G:G,MATCH($A18,現金給付!$C:$C,0),1)</f>
        <v>0</v>
      </c>
      <c r="DT18" s="21">
        <f>INDEX(現金給付!H:H,MATCH($A18,現金給付!$C:$C,0),1)-INDEX(現金給付!J:J,MATCH($A18,現金給付!$C:$C,0),1)</f>
        <v>4</v>
      </c>
      <c r="DU18" s="21">
        <f>INDEX(現金給付!I:I,MATCH($A18,現金給付!$C:$C,0),1)-INDEX(現金給付!K:K,MATCH($A18,現金給付!$C:$C,0),1)</f>
        <v>13818</v>
      </c>
      <c r="DV18" s="21">
        <f>INDEX(現金給付!L:L,MATCH($A18,現金給付!$C:$C,0),1)-INDEX(現金給付!N:N,MATCH($A18,現金給付!$C:$C,0),1)</f>
        <v>0</v>
      </c>
      <c r="DW18" s="21">
        <f>INDEX(現金給付!M:M,MATCH($A18,現金給付!$C:$C,0),1)-INDEX(現金給付!O:O,MATCH($A18,現金給付!$C:$C,0),1)</f>
        <v>0</v>
      </c>
      <c r="DX18" s="21">
        <f>INDEX(現金給付!T:T,MATCH($A18,現金給付!$C:$C,0),1)-INDEX(現金給付!V:V,MATCH($A18,現金給付!$C:$C,0),1)</f>
        <v>0</v>
      </c>
      <c r="DY18" s="21">
        <f>INDEX(現金給付!U:U,MATCH($A18,現金給付!$C:$C,0),1)-INDEX(現金給付!W:W,MATCH($A18,現金給付!$C:$C,0),1)</f>
        <v>0</v>
      </c>
      <c r="DZ18" s="21">
        <f>INDEX(現金給付!X:X,MATCH($A18,現金給付!$C:$C,0),1)-INDEX(現金給付!Z:Z,MATCH($A18,現金給付!$C:$C,0),1)</f>
        <v>0</v>
      </c>
      <c r="EA18" s="21">
        <f>INDEX(現金給付!Y:Y,MATCH($A18,現金給付!$C:$C,0),1)-INDEX(現金給付!AA:AA,MATCH($A18,現金給付!$C:$C,0),1)</f>
        <v>0</v>
      </c>
      <c r="EB18" s="21">
        <f>INDEX(現金給付!AB:AB,MATCH($A18,現金給付!$C:$C,0),1)-INDEX(現金給付!AD:AD,MATCH($A18,現金給付!$C:$C,0),1)</f>
        <v>0</v>
      </c>
      <c r="EC18" s="21">
        <f>INDEX(現金給付!AC:AC,MATCH($A18,現金給付!$C:$C,0),1)-INDEX(現金給付!AE:AE,MATCH($A18,現金給付!$C:$C,0),1)</f>
        <v>0</v>
      </c>
      <c r="ED18" s="21">
        <f>INDEX(現金給付!AJ:AJ,MATCH($A18,現金給付!$C:$C,0),1)-INDEX(現金給付!AL:AL,MATCH($A18,現金給付!$C:$C,0),1)</f>
        <v>0</v>
      </c>
      <c r="EE18" s="21">
        <f>INDEX(現金給付!AK:AK,MATCH($A18,現金給付!$C:$C,0),1)-INDEX(現金給付!AM:AM,MATCH($A18,現金給付!$C:$C,0),1)</f>
        <v>0</v>
      </c>
      <c r="EF18" s="21">
        <v>0</v>
      </c>
      <c r="EG18" s="21">
        <v>0</v>
      </c>
      <c r="EH18" s="21">
        <f t="shared" si="48"/>
        <v>4</v>
      </c>
      <c r="EI18" s="21">
        <f t="shared" si="49"/>
        <v>13818</v>
      </c>
      <c r="EK18" s="8">
        <f t="shared" si="53"/>
        <v>762</v>
      </c>
      <c r="EL18" s="8">
        <f t="shared" si="54"/>
        <v>21067660</v>
      </c>
      <c r="EN18" s="75">
        <f>ROUND(EL18/INDEX(被保険者数!O:O,MATCH(A18,被保険者数!A:A,0),1),0)</f>
        <v>15277</v>
      </c>
      <c r="EO18" s="1">
        <f t="shared" si="55"/>
        <v>31</v>
      </c>
      <c r="EP18" s="75">
        <f t="shared" si="50"/>
        <v>8027020</v>
      </c>
      <c r="EQ18" s="75">
        <f t="shared" si="51"/>
        <v>6145170</v>
      </c>
      <c r="ER18" s="75">
        <f t="shared" si="52"/>
        <v>6895470</v>
      </c>
      <c r="ES18" s="75">
        <f>ROUND(EP18/INDEX(被保険者数!O:O,MATCH(A18,被保険者数!A:A,0),1),0)</f>
        <v>5821</v>
      </c>
      <c r="ET18" s="75">
        <f t="shared" si="56"/>
        <v>31</v>
      </c>
      <c r="EU18" s="75">
        <f>ROUND(EQ18/INDEX(被保険者数!O:O,MATCH(A18,被保険者数!A:A,0),1),0)</f>
        <v>4456</v>
      </c>
      <c r="EV18" s="1">
        <f t="shared" si="57"/>
        <v>32</v>
      </c>
    </row>
    <row r="19" spans="1:152" s="6" customFormat="1" ht="15.95" customHeight="1" x14ac:dyDescent="0.15">
      <c r="A19" s="2" t="s">
        <v>40</v>
      </c>
      <c r="B19" s="7">
        <v>13</v>
      </c>
      <c r="C19" s="8">
        <v>6193210</v>
      </c>
      <c r="D19" s="8">
        <v>4335239</v>
      </c>
      <c r="E19" s="8">
        <v>332213</v>
      </c>
      <c r="F19" s="8">
        <v>1389398</v>
      </c>
      <c r="G19" s="8">
        <v>136360</v>
      </c>
      <c r="H19" s="8">
        <v>496</v>
      </c>
      <c r="I19" s="8">
        <v>9813160</v>
      </c>
      <c r="J19" s="8">
        <v>6869212</v>
      </c>
      <c r="K19" s="8">
        <v>1070660</v>
      </c>
      <c r="L19" s="8">
        <v>1547882</v>
      </c>
      <c r="M19" s="8">
        <v>325406</v>
      </c>
      <c r="N19" s="8">
        <f t="shared" si="0"/>
        <v>509</v>
      </c>
      <c r="O19" s="8">
        <f t="shared" si="1"/>
        <v>16006370</v>
      </c>
      <c r="P19" s="8">
        <f t="shared" si="2"/>
        <v>11204451</v>
      </c>
      <c r="Q19" s="8">
        <f t="shared" si="3"/>
        <v>1402873</v>
      </c>
      <c r="R19" s="8">
        <f t="shared" si="4"/>
        <v>2937280</v>
      </c>
      <c r="S19" s="8">
        <f t="shared" si="5"/>
        <v>461766</v>
      </c>
      <c r="T19" s="7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52</v>
      </c>
      <c r="AA19" s="8">
        <v>720040</v>
      </c>
      <c r="AB19" s="8">
        <v>504028</v>
      </c>
      <c r="AC19" s="8">
        <v>0</v>
      </c>
      <c r="AD19" s="8">
        <v>216012</v>
      </c>
      <c r="AE19" s="8">
        <v>0</v>
      </c>
      <c r="AF19" s="8">
        <f t="shared" si="6"/>
        <v>52</v>
      </c>
      <c r="AG19" s="8">
        <f t="shared" si="7"/>
        <v>720040</v>
      </c>
      <c r="AH19" s="8">
        <f t="shared" si="8"/>
        <v>504028</v>
      </c>
      <c r="AI19" s="8">
        <f t="shared" si="9"/>
        <v>0</v>
      </c>
      <c r="AJ19" s="8">
        <f t="shared" si="10"/>
        <v>216012</v>
      </c>
      <c r="AK19" s="8">
        <f t="shared" si="11"/>
        <v>0</v>
      </c>
      <c r="AL19" s="7">
        <f t="shared" si="12"/>
        <v>561</v>
      </c>
      <c r="AM19" s="8">
        <f t="shared" si="13"/>
        <v>16726410</v>
      </c>
      <c r="AN19" s="8">
        <f t="shared" si="14"/>
        <v>11708479</v>
      </c>
      <c r="AO19" s="8">
        <f t="shared" si="15"/>
        <v>1402873</v>
      </c>
      <c r="AP19" s="8">
        <f t="shared" si="16"/>
        <v>3153292</v>
      </c>
      <c r="AQ19" s="8">
        <f t="shared" si="17"/>
        <v>461766</v>
      </c>
      <c r="AR19" s="8">
        <v>362</v>
      </c>
      <c r="AS19" s="8">
        <v>5522060</v>
      </c>
      <c r="AT19" s="8">
        <v>3865442</v>
      </c>
      <c r="AU19" s="8">
        <v>988</v>
      </c>
      <c r="AV19" s="8">
        <v>1585474</v>
      </c>
      <c r="AW19" s="8">
        <v>70156</v>
      </c>
      <c r="AX19" s="8">
        <f t="shared" si="18"/>
        <v>923</v>
      </c>
      <c r="AY19" s="8">
        <f t="shared" si="19"/>
        <v>22248470</v>
      </c>
      <c r="AZ19" s="8">
        <f t="shared" si="20"/>
        <v>15573921</v>
      </c>
      <c r="BA19" s="8">
        <f t="shared" si="21"/>
        <v>1403861</v>
      </c>
      <c r="BB19" s="8">
        <f t="shared" si="22"/>
        <v>4738766</v>
      </c>
      <c r="BC19" s="8">
        <f t="shared" si="23"/>
        <v>531922</v>
      </c>
      <c r="BD19" s="7">
        <v>10</v>
      </c>
      <c r="BE19" s="8">
        <v>158666</v>
      </c>
      <c r="BF19" s="8">
        <v>39446</v>
      </c>
      <c r="BG19" s="8">
        <v>0</v>
      </c>
      <c r="BH19" s="8">
        <v>111400</v>
      </c>
      <c r="BI19" s="8">
        <v>7820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f t="shared" si="24"/>
        <v>10</v>
      </c>
      <c r="BQ19" s="8">
        <f t="shared" si="25"/>
        <v>158666</v>
      </c>
      <c r="BR19" s="8">
        <f t="shared" si="26"/>
        <v>39446</v>
      </c>
      <c r="BS19" s="8">
        <f t="shared" si="27"/>
        <v>0</v>
      </c>
      <c r="BT19" s="8">
        <f t="shared" si="28"/>
        <v>111400</v>
      </c>
      <c r="BU19" s="8">
        <f t="shared" si="29"/>
        <v>7820</v>
      </c>
      <c r="BV19" s="7">
        <v>1</v>
      </c>
      <c r="BW19" s="8">
        <v>25650</v>
      </c>
      <c r="BX19" s="8">
        <v>17955</v>
      </c>
      <c r="BY19" s="8">
        <v>0</v>
      </c>
      <c r="BZ19" s="8">
        <v>0</v>
      </c>
      <c r="CA19" s="8">
        <v>7695</v>
      </c>
      <c r="CB19" s="8">
        <f t="shared" si="30"/>
        <v>924</v>
      </c>
      <c r="CC19" s="8">
        <f t="shared" si="31"/>
        <v>22432786</v>
      </c>
      <c r="CD19" s="8">
        <f t="shared" si="32"/>
        <v>15631322</v>
      </c>
      <c r="CE19" s="8">
        <f t="shared" si="33"/>
        <v>1403861</v>
      </c>
      <c r="CF19" s="8">
        <f t="shared" si="34"/>
        <v>4850166</v>
      </c>
      <c r="CG19" s="8">
        <f t="shared" si="35"/>
        <v>547437</v>
      </c>
      <c r="CH19" s="17">
        <v>4</v>
      </c>
      <c r="CI19" s="8">
        <v>8520</v>
      </c>
      <c r="CJ19" s="8">
        <v>5964</v>
      </c>
      <c r="CK19" s="8">
        <v>0</v>
      </c>
      <c r="CL19" s="8">
        <v>2556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7">
        <f t="shared" si="36"/>
        <v>4</v>
      </c>
      <c r="DA19" s="8">
        <f t="shared" si="37"/>
        <v>8520</v>
      </c>
      <c r="DB19" s="8">
        <f t="shared" si="38"/>
        <v>5964</v>
      </c>
      <c r="DC19" s="8">
        <f t="shared" si="39"/>
        <v>0</v>
      </c>
      <c r="DD19" s="8">
        <f t="shared" si="40"/>
        <v>2556</v>
      </c>
      <c r="DE19" s="8">
        <f t="shared" si="41"/>
        <v>0</v>
      </c>
      <c r="DF19" s="8">
        <f t="shared" si="42"/>
        <v>928</v>
      </c>
      <c r="DG19" s="8">
        <f t="shared" si="43"/>
        <v>22441306</v>
      </c>
      <c r="DH19" s="8">
        <f t="shared" si="44"/>
        <v>15637286</v>
      </c>
      <c r="DI19" s="8">
        <f t="shared" si="45"/>
        <v>1403861</v>
      </c>
      <c r="DJ19" s="8">
        <f t="shared" si="46"/>
        <v>4852722</v>
      </c>
      <c r="DK19" s="8">
        <f t="shared" si="47"/>
        <v>547437</v>
      </c>
      <c r="DL19" s="8">
        <v>3</v>
      </c>
      <c r="DM19" s="8">
        <v>23</v>
      </c>
      <c r="DN19" s="8">
        <v>26</v>
      </c>
      <c r="DO19" s="8">
        <v>12</v>
      </c>
      <c r="DP19" s="8">
        <v>0</v>
      </c>
      <c r="DR19" s="21">
        <f>INDEX(現金給付!D:D,MATCH($A19,現金給付!$C:$C,0),1)-INDEX(現金給付!F:F,MATCH($A19,現金給付!$C:$C,0),1)</f>
        <v>4</v>
      </c>
      <c r="DS19" s="21">
        <f>INDEX(現金給付!E:E,MATCH($A19,現金給付!$C:$C,0),1)-INDEX(現金給付!G:G,MATCH($A19,現金給付!$C:$C,0),1)</f>
        <v>5964</v>
      </c>
      <c r="DT19" s="21">
        <f>INDEX(現金給付!H:H,MATCH($A19,現金給付!$C:$C,0),1)-INDEX(現金給付!J:J,MATCH($A19,現金給付!$C:$C,0),1)</f>
        <v>0</v>
      </c>
      <c r="DU19" s="21">
        <f>INDEX(現金給付!I:I,MATCH($A19,現金給付!$C:$C,0),1)-INDEX(現金給付!K:K,MATCH($A19,現金給付!$C:$C,0),1)</f>
        <v>0</v>
      </c>
      <c r="DV19" s="21">
        <f>INDEX(現金給付!L:L,MATCH($A19,現金給付!$C:$C,0),1)-INDEX(現金給付!N:N,MATCH($A19,現金給付!$C:$C,0),1)</f>
        <v>0</v>
      </c>
      <c r="DW19" s="21">
        <f>INDEX(現金給付!M:M,MATCH($A19,現金給付!$C:$C,0),1)-INDEX(現金給付!O:O,MATCH($A19,現金給付!$C:$C,0),1)</f>
        <v>0</v>
      </c>
      <c r="DX19" s="21">
        <f>INDEX(現金給付!T:T,MATCH($A19,現金給付!$C:$C,0),1)-INDEX(現金給付!V:V,MATCH($A19,現金給付!$C:$C,0),1)</f>
        <v>1</v>
      </c>
      <c r="DY19" s="21">
        <f>INDEX(現金給付!U:U,MATCH($A19,現金給付!$C:$C,0),1)-INDEX(現金給付!W:W,MATCH($A19,現金給付!$C:$C,0),1)</f>
        <v>23484</v>
      </c>
      <c r="DZ19" s="21">
        <f>INDEX(現金給付!X:X,MATCH($A19,現金給付!$C:$C,0),1)-INDEX(現金給付!Z:Z,MATCH($A19,現金給付!$C:$C,0),1)</f>
        <v>0</v>
      </c>
      <c r="EA19" s="21">
        <f>INDEX(現金給付!Y:Y,MATCH($A19,現金給付!$C:$C,0),1)-INDEX(現金給付!AA:AA,MATCH($A19,現金給付!$C:$C,0),1)</f>
        <v>0</v>
      </c>
      <c r="EB19" s="21">
        <f>INDEX(現金給付!AB:AB,MATCH($A19,現金給付!$C:$C,0),1)-INDEX(現金給付!AD:AD,MATCH($A19,現金給付!$C:$C,0),1)</f>
        <v>0</v>
      </c>
      <c r="EC19" s="21">
        <f>INDEX(現金給付!AC:AC,MATCH($A19,現金給付!$C:$C,0),1)-INDEX(現金給付!AE:AE,MATCH($A19,現金給付!$C:$C,0),1)</f>
        <v>0</v>
      </c>
      <c r="ED19" s="21">
        <f>INDEX(現金給付!AJ:AJ,MATCH($A19,現金給付!$C:$C,0),1)-INDEX(現金給付!AL:AL,MATCH($A19,現金給付!$C:$C,0),1)</f>
        <v>0</v>
      </c>
      <c r="EE19" s="21">
        <f>INDEX(現金給付!AK:AK,MATCH($A19,現金給付!$C:$C,0),1)-INDEX(現金給付!AM:AM,MATCH($A19,現金給付!$C:$C,0),1)</f>
        <v>0</v>
      </c>
      <c r="EF19" s="21">
        <v>0</v>
      </c>
      <c r="EG19" s="21">
        <v>0</v>
      </c>
      <c r="EH19" s="21">
        <f t="shared" si="48"/>
        <v>5</v>
      </c>
      <c r="EI19" s="21">
        <f t="shared" si="49"/>
        <v>29448</v>
      </c>
      <c r="EK19" s="8">
        <f t="shared" si="53"/>
        <v>929</v>
      </c>
      <c r="EL19" s="8">
        <f t="shared" si="54"/>
        <v>22462234</v>
      </c>
      <c r="EN19" s="75">
        <f>ROUND(EL19/INDEX(被保険者数!O:O,MATCH(A19,被保険者数!A:A,0),1),0)</f>
        <v>12355</v>
      </c>
      <c r="EO19" s="1">
        <f t="shared" si="55"/>
        <v>33</v>
      </c>
      <c r="EP19" s="75">
        <f t="shared" si="50"/>
        <v>6193210</v>
      </c>
      <c r="EQ19" s="75">
        <f t="shared" si="51"/>
        <v>10533200</v>
      </c>
      <c r="ER19" s="75">
        <f t="shared" si="52"/>
        <v>5735824</v>
      </c>
      <c r="ES19" s="75">
        <f>ROUND(EP19/INDEX(被保険者数!O:O,MATCH(A19,被保険者数!A:A,0),1),0)</f>
        <v>3407</v>
      </c>
      <c r="ET19" s="75">
        <f t="shared" si="56"/>
        <v>33</v>
      </c>
      <c r="EU19" s="75">
        <f>ROUND(EQ19/INDEX(被保険者数!O:O,MATCH(A19,被保険者数!A:A,0),1),0)</f>
        <v>5794</v>
      </c>
      <c r="EV19" s="1">
        <f t="shared" si="57"/>
        <v>29</v>
      </c>
    </row>
    <row r="20" spans="1:152" s="6" customFormat="1" ht="15.95" customHeight="1" x14ac:dyDescent="0.15">
      <c r="A20" s="2" t="s">
        <v>41</v>
      </c>
      <c r="B20" s="7">
        <v>61</v>
      </c>
      <c r="C20" s="8">
        <v>60624470</v>
      </c>
      <c r="D20" s="8">
        <v>42437129</v>
      </c>
      <c r="E20" s="8">
        <v>13639117</v>
      </c>
      <c r="F20" s="8">
        <v>4149074</v>
      </c>
      <c r="G20" s="8">
        <v>399150</v>
      </c>
      <c r="H20" s="8">
        <v>1091</v>
      </c>
      <c r="I20" s="8">
        <v>17966440</v>
      </c>
      <c r="J20" s="8">
        <v>12576508</v>
      </c>
      <c r="K20" s="8">
        <v>362982</v>
      </c>
      <c r="L20" s="8">
        <v>4949563</v>
      </c>
      <c r="M20" s="8">
        <v>77387</v>
      </c>
      <c r="N20" s="8">
        <f t="shared" si="0"/>
        <v>1152</v>
      </c>
      <c r="O20" s="8">
        <f t="shared" si="1"/>
        <v>78590910</v>
      </c>
      <c r="P20" s="8">
        <f t="shared" si="2"/>
        <v>55013637</v>
      </c>
      <c r="Q20" s="8">
        <f t="shared" si="3"/>
        <v>14002099</v>
      </c>
      <c r="R20" s="8">
        <f t="shared" si="4"/>
        <v>9098637</v>
      </c>
      <c r="S20" s="8">
        <f t="shared" si="5"/>
        <v>476537</v>
      </c>
      <c r="T20" s="7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106</v>
      </c>
      <c r="AA20" s="8">
        <v>1707910</v>
      </c>
      <c r="AB20" s="8">
        <v>1195537</v>
      </c>
      <c r="AC20" s="8">
        <v>0</v>
      </c>
      <c r="AD20" s="8">
        <v>512373</v>
      </c>
      <c r="AE20" s="8">
        <v>0</v>
      </c>
      <c r="AF20" s="8">
        <f t="shared" si="6"/>
        <v>106</v>
      </c>
      <c r="AG20" s="8">
        <f t="shared" si="7"/>
        <v>1707910</v>
      </c>
      <c r="AH20" s="8">
        <f t="shared" si="8"/>
        <v>1195537</v>
      </c>
      <c r="AI20" s="8">
        <f t="shared" si="9"/>
        <v>0</v>
      </c>
      <c r="AJ20" s="8">
        <f t="shared" si="10"/>
        <v>512373</v>
      </c>
      <c r="AK20" s="8">
        <f t="shared" si="11"/>
        <v>0</v>
      </c>
      <c r="AL20" s="7">
        <f t="shared" si="12"/>
        <v>1258</v>
      </c>
      <c r="AM20" s="8">
        <f t="shared" si="13"/>
        <v>80298820</v>
      </c>
      <c r="AN20" s="8">
        <f t="shared" si="14"/>
        <v>56209174</v>
      </c>
      <c r="AO20" s="8">
        <f t="shared" si="15"/>
        <v>14002099</v>
      </c>
      <c r="AP20" s="8">
        <f t="shared" si="16"/>
        <v>9611010</v>
      </c>
      <c r="AQ20" s="8">
        <f t="shared" si="17"/>
        <v>476537</v>
      </c>
      <c r="AR20" s="8">
        <v>771</v>
      </c>
      <c r="AS20" s="8">
        <v>9861660</v>
      </c>
      <c r="AT20" s="8">
        <v>6903158</v>
      </c>
      <c r="AU20" s="8">
        <v>2954</v>
      </c>
      <c r="AV20" s="8">
        <v>2857341</v>
      </c>
      <c r="AW20" s="8">
        <v>98207</v>
      </c>
      <c r="AX20" s="8">
        <f t="shared" si="18"/>
        <v>2029</v>
      </c>
      <c r="AY20" s="8">
        <f t="shared" si="19"/>
        <v>90160480</v>
      </c>
      <c r="AZ20" s="8">
        <f t="shared" si="20"/>
        <v>63112332</v>
      </c>
      <c r="BA20" s="8">
        <f t="shared" si="21"/>
        <v>14005053</v>
      </c>
      <c r="BB20" s="8">
        <f t="shared" si="22"/>
        <v>12468351</v>
      </c>
      <c r="BC20" s="8">
        <f t="shared" si="23"/>
        <v>574744</v>
      </c>
      <c r="BD20" s="7">
        <v>60</v>
      </c>
      <c r="BE20" s="8">
        <v>2182118</v>
      </c>
      <c r="BF20" s="8">
        <v>637818</v>
      </c>
      <c r="BG20" s="8">
        <v>0</v>
      </c>
      <c r="BH20" s="8">
        <v>1447700</v>
      </c>
      <c r="BI20" s="8">
        <v>96600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f t="shared" si="24"/>
        <v>60</v>
      </c>
      <c r="BQ20" s="8">
        <f t="shared" si="25"/>
        <v>2182118</v>
      </c>
      <c r="BR20" s="8">
        <f t="shared" si="26"/>
        <v>637818</v>
      </c>
      <c r="BS20" s="8">
        <f t="shared" si="27"/>
        <v>0</v>
      </c>
      <c r="BT20" s="8">
        <f t="shared" si="28"/>
        <v>1447700</v>
      </c>
      <c r="BU20" s="8">
        <f t="shared" si="29"/>
        <v>96600</v>
      </c>
      <c r="BV20" s="7">
        <v>8</v>
      </c>
      <c r="BW20" s="8">
        <v>654770</v>
      </c>
      <c r="BX20" s="8">
        <v>458339</v>
      </c>
      <c r="BY20" s="8">
        <v>0</v>
      </c>
      <c r="BZ20" s="8">
        <v>196431</v>
      </c>
      <c r="CA20" s="8">
        <v>0</v>
      </c>
      <c r="CB20" s="8">
        <f t="shared" si="30"/>
        <v>2037</v>
      </c>
      <c r="CC20" s="8">
        <f t="shared" si="31"/>
        <v>92997368</v>
      </c>
      <c r="CD20" s="8">
        <f t="shared" si="32"/>
        <v>64208489</v>
      </c>
      <c r="CE20" s="8">
        <f t="shared" si="33"/>
        <v>14005053</v>
      </c>
      <c r="CF20" s="8">
        <f t="shared" si="34"/>
        <v>14112482</v>
      </c>
      <c r="CG20" s="8">
        <f t="shared" si="35"/>
        <v>671344</v>
      </c>
      <c r="CH20" s="17">
        <v>22</v>
      </c>
      <c r="CI20" s="8">
        <v>99540</v>
      </c>
      <c r="CJ20" s="8">
        <v>69677</v>
      </c>
      <c r="CK20" s="8">
        <v>0</v>
      </c>
      <c r="CL20" s="8">
        <v>29863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7">
        <f t="shared" si="36"/>
        <v>22</v>
      </c>
      <c r="DA20" s="8">
        <f t="shared" si="37"/>
        <v>99540</v>
      </c>
      <c r="DB20" s="8">
        <f t="shared" si="38"/>
        <v>69677</v>
      </c>
      <c r="DC20" s="8">
        <f t="shared" si="39"/>
        <v>0</v>
      </c>
      <c r="DD20" s="8">
        <f t="shared" si="40"/>
        <v>29863</v>
      </c>
      <c r="DE20" s="8">
        <f t="shared" si="41"/>
        <v>0</v>
      </c>
      <c r="DF20" s="8">
        <f t="shared" si="42"/>
        <v>2059</v>
      </c>
      <c r="DG20" s="8">
        <f t="shared" si="43"/>
        <v>93096908</v>
      </c>
      <c r="DH20" s="8">
        <f t="shared" si="44"/>
        <v>64278166</v>
      </c>
      <c r="DI20" s="8">
        <f t="shared" si="45"/>
        <v>14005053</v>
      </c>
      <c r="DJ20" s="8">
        <f t="shared" si="46"/>
        <v>14142345</v>
      </c>
      <c r="DK20" s="8">
        <f t="shared" si="47"/>
        <v>671344</v>
      </c>
      <c r="DL20" s="8">
        <v>42</v>
      </c>
      <c r="DM20" s="8">
        <v>8</v>
      </c>
      <c r="DN20" s="8">
        <v>50</v>
      </c>
      <c r="DO20" s="8">
        <v>25</v>
      </c>
      <c r="DP20" s="8">
        <v>3</v>
      </c>
      <c r="DR20" s="21">
        <f>INDEX(現金給付!D:D,MATCH($A20,現金給付!$C:$C,0),1)-INDEX(現金給付!F:F,MATCH($A20,現金給付!$C:$C,0),1)</f>
        <v>22</v>
      </c>
      <c r="DS20" s="21">
        <f>INDEX(現金給付!E:E,MATCH($A20,現金給付!$C:$C,0),1)-INDEX(現金給付!G:G,MATCH($A20,現金給付!$C:$C,0),1)</f>
        <v>69677</v>
      </c>
      <c r="DT20" s="21">
        <f>INDEX(現金給付!H:H,MATCH($A20,現金給付!$C:$C,0),1)-INDEX(現金給付!J:J,MATCH($A20,現金給付!$C:$C,0),1)</f>
        <v>0</v>
      </c>
      <c r="DU20" s="21">
        <f>INDEX(現金給付!I:I,MATCH($A20,現金給付!$C:$C,0),1)-INDEX(現金給付!K:K,MATCH($A20,現金給付!$C:$C,0),1)</f>
        <v>0</v>
      </c>
      <c r="DV20" s="21">
        <f>INDEX(現金給付!L:L,MATCH($A20,現金給付!$C:$C,0),1)-INDEX(現金給付!N:N,MATCH($A20,現金給付!$C:$C,0),1)</f>
        <v>0</v>
      </c>
      <c r="DW20" s="21">
        <f>INDEX(現金給付!M:M,MATCH($A20,現金給付!$C:$C,0),1)-INDEX(現金給付!O:O,MATCH($A20,現金給付!$C:$C,0),1)</f>
        <v>0</v>
      </c>
      <c r="DX20" s="21">
        <f>INDEX(現金給付!T:T,MATCH($A20,現金給付!$C:$C,0),1)-INDEX(現金給付!V:V,MATCH($A20,現金給付!$C:$C,0),1)</f>
        <v>6</v>
      </c>
      <c r="DY20" s="21">
        <f>INDEX(現金給付!U:U,MATCH($A20,現金給付!$C:$C,0),1)-INDEX(現金給付!W:W,MATCH($A20,現金給付!$C:$C,0),1)</f>
        <v>249459</v>
      </c>
      <c r="DZ20" s="21">
        <f>INDEX(現金給付!X:X,MATCH($A20,現金給付!$C:$C,0),1)-INDEX(現金給付!Z:Z,MATCH($A20,現金給付!$C:$C,0),1)</f>
        <v>0</v>
      </c>
      <c r="EA20" s="21">
        <f>INDEX(現金給付!Y:Y,MATCH($A20,現金給付!$C:$C,0),1)-INDEX(現金給付!AA:AA,MATCH($A20,現金給付!$C:$C,0),1)</f>
        <v>0</v>
      </c>
      <c r="EB20" s="21">
        <f>INDEX(現金給付!AB:AB,MATCH($A20,現金給付!$C:$C,0),1)-INDEX(現金給付!AD:AD,MATCH($A20,現金給付!$C:$C,0),1)</f>
        <v>0</v>
      </c>
      <c r="EC20" s="21">
        <f>INDEX(現金給付!AC:AC,MATCH($A20,現金給付!$C:$C,0),1)-INDEX(現金給付!AE:AE,MATCH($A20,現金給付!$C:$C,0),1)</f>
        <v>0</v>
      </c>
      <c r="ED20" s="21">
        <f>INDEX(現金給付!AJ:AJ,MATCH($A20,現金給付!$C:$C,0),1)-INDEX(現金給付!AL:AL,MATCH($A20,現金給付!$C:$C,0),1)</f>
        <v>0</v>
      </c>
      <c r="EE20" s="21">
        <f>INDEX(現金給付!AK:AK,MATCH($A20,現金給付!$C:$C,0),1)-INDEX(現金給付!AM:AM,MATCH($A20,現金給付!$C:$C,0),1)</f>
        <v>0</v>
      </c>
      <c r="EF20" s="21">
        <v>0</v>
      </c>
      <c r="EG20" s="21">
        <v>0</v>
      </c>
      <c r="EH20" s="21">
        <f t="shared" si="48"/>
        <v>28</v>
      </c>
      <c r="EI20" s="21">
        <f t="shared" si="49"/>
        <v>319136</v>
      </c>
      <c r="EK20" s="8">
        <f t="shared" si="53"/>
        <v>2065</v>
      </c>
      <c r="EL20" s="8">
        <f t="shared" si="54"/>
        <v>93316504</v>
      </c>
      <c r="EN20" s="75">
        <f>ROUND(EL20/INDEX(被保険者数!O:O,MATCH(A20,被保険者数!A:A,0),1),0)</f>
        <v>75744</v>
      </c>
      <c r="EO20" s="1">
        <f t="shared" si="55"/>
        <v>12</v>
      </c>
      <c r="EP20" s="75">
        <f t="shared" si="50"/>
        <v>60624470</v>
      </c>
      <c r="EQ20" s="75">
        <f t="shared" si="51"/>
        <v>19674350</v>
      </c>
      <c r="ER20" s="75">
        <f t="shared" si="52"/>
        <v>13017684</v>
      </c>
      <c r="ES20" s="75">
        <f>ROUND(EP20/INDEX(被保険者数!O:O,MATCH(A20,被保険者数!A:A,0),1),0)</f>
        <v>49208</v>
      </c>
      <c r="ET20" s="75">
        <f t="shared" si="56"/>
        <v>7</v>
      </c>
      <c r="EU20" s="75">
        <f>ROUND(EQ20/INDEX(被保険者数!O:O,MATCH(A20,被保険者数!A:A,0),1),0)</f>
        <v>15969</v>
      </c>
      <c r="EV20" s="1">
        <f t="shared" si="57"/>
        <v>18</v>
      </c>
    </row>
    <row r="21" spans="1:152" s="6" customFormat="1" ht="15.95" customHeight="1" x14ac:dyDescent="0.15">
      <c r="A21" s="2" t="s">
        <v>42</v>
      </c>
      <c r="B21" s="7">
        <v>35</v>
      </c>
      <c r="C21" s="8">
        <v>23161410</v>
      </c>
      <c r="D21" s="8">
        <v>16212990</v>
      </c>
      <c r="E21" s="8">
        <v>3322973</v>
      </c>
      <c r="F21" s="8">
        <v>3534477</v>
      </c>
      <c r="G21" s="8">
        <v>90970</v>
      </c>
      <c r="H21" s="8">
        <v>577</v>
      </c>
      <c r="I21" s="8">
        <v>6810450</v>
      </c>
      <c r="J21" s="8">
        <v>4767315</v>
      </c>
      <c r="K21" s="8">
        <v>17156</v>
      </c>
      <c r="L21" s="8">
        <v>1971151</v>
      </c>
      <c r="M21" s="8">
        <v>54828</v>
      </c>
      <c r="N21" s="8">
        <f t="shared" si="0"/>
        <v>612</v>
      </c>
      <c r="O21" s="8">
        <f t="shared" si="1"/>
        <v>29971860</v>
      </c>
      <c r="P21" s="8">
        <f t="shared" si="2"/>
        <v>20980305</v>
      </c>
      <c r="Q21" s="8">
        <f t="shared" si="3"/>
        <v>3340129</v>
      </c>
      <c r="R21" s="8">
        <f t="shared" si="4"/>
        <v>5505628</v>
      </c>
      <c r="S21" s="8">
        <f t="shared" si="5"/>
        <v>145798</v>
      </c>
      <c r="T21" s="7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91</v>
      </c>
      <c r="AA21" s="8">
        <v>1601700</v>
      </c>
      <c r="AB21" s="8">
        <v>1121190</v>
      </c>
      <c r="AC21" s="8">
        <v>0</v>
      </c>
      <c r="AD21" s="8">
        <v>480510</v>
      </c>
      <c r="AE21" s="8">
        <v>0</v>
      </c>
      <c r="AF21" s="8">
        <f t="shared" si="6"/>
        <v>91</v>
      </c>
      <c r="AG21" s="8">
        <f t="shared" si="7"/>
        <v>1601700</v>
      </c>
      <c r="AH21" s="8">
        <f t="shared" si="8"/>
        <v>1121190</v>
      </c>
      <c r="AI21" s="8">
        <f t="shared" si="9"/>
        <v>0</v>
      </c>
      <c r="AJ21" s="8">
        <f t="shared" si="10"/>
        <v>480510</v>
      </c>
      <c r="AK21" s="8">
        <f t="shared" si="11"/>
        <v>0</v>
      </c>
      <c r="AL21" s="7">
        <f t="shared" si="12"/>
        <v>703</v>
      </c>
      <c r="AM21" s="8">
        <f t="shared" si="13"/>
        <v>31573560</v>
      </c>
      <c r="AN21" s="8">
        <f t="shared" si="14"/>
        <v>22101495</v>
      </c>
      <c r="AO21" s="8">
        <f t="shared" si="15"/>
        <v>3340129</v>
      </c>
      <c r="AP21" s="8">
        <f t="shared" si="16"/>
        <v>5986138</v>
      </c>
      <c r="AQ21" s="8">
        <f t="shared" si="17"/>
        <v>145798</v>
      </c>
      <c r="AR21" s="8">
        <v>459</v>
      </c>
      <c r="AS21" s="8">
        <v>6321910</v>
      </c>
      <c r="AT21" s="8">
        <v>4425337</v>
      </c>
      <c r="AU21" s="8">
        <v>33306</v>
      </c>
      <c r="AV21" s="8">
        <v>1711236</v>
      </c>
      <c r="AW21" s="8">
        <v>152031</v>
      </c>
      <c r="AX21" s="8">
        <f t="shared" si="18"/>
        <v>1162</v>
      </c>
      <c r="AY21" s="8">
        <f t="shared" si="19"/>
        <v>37895470</v>
      </c>
      <c r="AZ21" s="8">
        <f t="shared" si="20"/>
        <v>26526832</v>
      </c>
      <c r="BA21" s="8">
        <f t="shared" si="21"/>
        <v>3373435</v>
      </c>
      <c r="BB21" s="8">
        <f t="shared" si="22"/>
        <v>7697374</v>
      </c>
      <c r="BC21" s="8">
        <f t="shared" si="23"/>
        <v>297829</v>
      </c>
      <c r="BD21" s="7">
        <v>33</v>
      </c>
      <c r="BE21" s="8">
        <v>834929</v>
      </c>
      <c r="BF21" s="8">
        <v>223179</v>
      </c>
      <c r="BG21" s="8">
        <v>0</v>
      </c>
      <c r="BH21" s="8">
        <v>611750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f t="shared" si="24"/>
        <v>33</v>
      </c>
      <c r="BQ21" s="8">
        <f t="shared" si="25"/>
        <v>834929</v>
      </c>
      <c r="BR21" s="8">
        <f t="shared" si="26"/>
        <v>223179</v>
      </c>
      <c r="BS21" s="8">
        <f t="shared" si="27"/>
        <v>0</v>
      </c>
      <c r="BT21" s="8">
        <f t="shared" si="28"/>
        <v>611750</v>
      </c>
      <c r="BU21" s="8">
        <f t="shared" si="29"/>
        <v>0</v>
      </c>
      <c r="BV21" s="7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f t="shared" si="30"/>
        <v>1162</v>
      </c>
      <c r="CC21" s="8">
        <f t="shared" si="31"/>
        <v>38730399</v>
      </c>
      <c r="CD21" s="8">
        <f t="shared" si="32"/>
        <v>26750011</v>
      </c>
      <c r="CE21" s="8">
        <f t="shared" si="33"/>
        <v>3373435</v>
      </c>
      <c r="CF21" s="8">
        <f t="shared" si="34"/>
        <v>8309124</v>
      </c>
      <c r="CG21" s="8">
        <f t="shared" si="35"/>
        <v>297829</v>
      </c>
      <c r="CH21" s="17">
        <v>4</v>
      </c>
      <c r="CI21" s="8">
        <v>63757</v>
      </c>
      <c r="CJ21" s="8">
        <v>44629</v>
      </c>
      <c r="CK21" s="8">
        <v>0</v>
      </c>
      <c r="CL21" s="8">
        <v>19128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7">
        <f t="shared" si="36"/>
        <v>4</v>
      </c>
      <c r="DA21" s="8">
        <f t="shared" si="37"/>
        <v>63757</v>
      </c>
      <c r="DB21" s="8">
        <f t="shared" si="38"/>
        <v>44629</v>
      </c>
      <c r="DC21" s="8">
        <f t="shared" si="39"/>
        <v>0</v>
      </c>
      <c r="DD21" s="8">
        <f t="shared" si="40"/>
        <v>19128</v>
      </c>
      <c r="DE21" s="8">
        <f t="shared" si="41"/>
        <v>0</v>
      </c>
      <c r="DF21" s="8">
        <f t="shared" si="42"/>
        <v>1166</v>
      </c>
      <c r="DG21" s="8">
        <f t="shared" si="43"/>
        <v>38794156</v>
      </c>
      <c r="DH21" s="8">
        <f t="shared" si="44"/>
        <v>26794640</v>
      </c>
      <c r="DI21" s="8">
        <f t="shared" si="45"/>
        <v>3373435</v>
      </c>
      <c r="DJ21" s="8">
        <f t="shared" si="46"/>
        <v>8328252</v>
      </c>
      <c r="DK21" s="8">
        <f t="shared" si="47"/>
        <v>297829</v>
      </c>
      <c r="DL21" s="8">
        <v>23</v>
      </c>
      <c r="DM21" s="8">
        <v>5</v>
      </c>
      <c r="DN21" s="8">
        <v>28</v>
      </c>
      <c r="DO21" s="8">
        <v>0</v>
      </c>
      <c r="DP21" s="8">
        <v>3</v>
      </c>
      <c r="DR21" s="21">
        <f>INDEX(現金給付!D:D,MATCH($A21,現金給付!$C:$C,0),1)-INDEX(現金給付!F:F,MATCH($A21,現金給付!$C:$C,0),1)</f>
        <v>4</v>
      </c>
      <c r="DS21" s="21">
        <f>INDEX(現金給付!E:E,MATCH($A21,現金給付!$C:$C,0),1)-INDEX(現金給付!G:G,MATCH($A21,現金給付!$C:$C,0),1)</f>
        <v>44629</v>
      </c>
      <c r="DT21" s="21">
        <f>INDEX(現金給付!H:H,MATCH($A21,現金給付!$C:$C,0),1)-INDEX(現金給付!J:J,MATCH($A21,現金給付!$C:$C,0),1)</f>
        <v>0</v>
      </c>
      <c r="DU21" s="21">
        <f>INDEX(現金給付!I:I,MATCH($A21,現金給付!$C:$C,0),1)-INDEX(現金給付!K:K,MATCH($A21,現金給付!$C:$C,0),1)</f>
        <v>0</v>
      </c>
      <c r="DV21" s="21">
        <f>INDEX(現金給付!L:L,MATCH($A21,現金給付!$C:$C,0),1)-INDEX(現金給付!N:N,MATCH($A21,現金給付!$C:$C,0),1)</f>
        <v>0</v>
      </c>
      <c r="DW21" s="21">
        <f>INDEX(現金給付!M:M,MATCH($A21,現金給付!$C:$C,0),1)-INDEX(現金給付!O:O,MATCH($A21,現金給付!$C:$C,0),1)</f>
        <v>0</v>
      </c>
      <c r="DX21" s="21">
        <f>INDEX(現金給付!T:T,MATCH($A21,現金給付!$C:$C,0),1)-INDEX(現金給付!V:V,MATCH($A21,現金給付!$C:$C,0),1)</f>
        <v>0</v>
      </c>
      <c r="DY21" s="21">
        <f>INDEX(現金給付!U:U,MATCH($A21,現金給付!$C:$C,0),1)-INDEX(現金給付!W:W,MATCH($A21,現金給付!$C:$C,0),1)</f>
        <v>0</v>
      </c>
      <c r="DZ21" s="21">
        <f>INDEX(現金給付!X:X,MATCH($A21,現金給付!$C:$C,0),1)-INDEX(現金給付!Z:Z,MATCH($A21,現金給付!$C:$C,0),1)</f>
        <v>0</v>
      </c>
      <c r="EA21" s="21">
        <f>INDEX(現金給付!Y:Y,MATCH($A21,現金給付!$C:$C,0),1)-INDEX(現金給付!AA:AA,MATCH($A21,現金給付!$C:$C,0),1)</f>
        <v>0</v>
      </c>
      <c r="EB21" s="21">
        <f>INDEX(現金給付!AB:AB,MATCH($A21,現金給付!$C:$C,0),1)-INDEX(現金給付!AD:AD,MATCH($A21,現金給付!$C:$C,0),1)</f>
        <v>0</v>
      </c>
      <c r="EC21" s="21">
        <f>INDEX(現金給付!AC:AC,MATCH($A21,現金給付!$C:$C,0),1)-INDEX(現金給付!AE:AE,MATCH($A21,現金給付!$C:$C,0),1)</f>
        <v>0</v>
      </c>
      <c r="ED21" s="21">
        <f>INDEX(現金給付!AJ:AJ,MATCH($A21,現金給付!$C:$C,0),1)-INDEX(現金給付!AL:AL,MATCH($A21,現金給付!$C:$C,0),1)</f>
        <v>0</v>
      </c>
      <c r="EE21" s="21">
        <f>INDEX(現金給付!AK:AK,MATCH($A21,現金給付!$C:$C,0),1)-INDEX(現金給付!AM:AM,MATCH($A21,現金給付!$C:$C,0),1)</f>
        <v>0</v>
      </c>
      <c r="EF21" s="21">
        <v>0</v>
      </c>
      <c r="EG21" s="21">
        <v>0</v>
      </c>
      <c r="EH21" s="21">
        <f t="shared" si="48"/>
        <v>4</v>
      </c>
      <c r="EI21" s="21">
        <f t="shared" si="49"/>
        <v>44629</v>
      </c>
      <c r="EK21" s="8">
        <f t="shared" si="53"/>
        <v>1166</v>
      </c>
      <c r="EL21" s="8">
        <f t="shared" si="54"/>
        <v>38775028</v>
      </c>
      <c r="EN21" s="75">
        <f>ROUND(EL21/INDEX(被保険者数!O:O,MATCH(A21,被保険者数!A:A,0),1),0)</f>
        <v>58396</v>
      </c>
      <c r="EO21" s="1">
        <f t="shared" si="55"/>
        <v>19</v>
      </c>
      <c r="EP21" s="75">
        <f t="shared" si="50"/>
        <v>23161410</v>
      </c>
      <c r="EQ21" s="75">
        <f t="shared" si="51"/>
        <v>8412150</v>
      </c>
      <c r="ER21" s="75">
        <f t="shared" si="52"/>
        <v>7201468</v>
      </c>
      <c r="ES21" s="75">
        <f>ROUND(EP21/INDEX(被保険者数!O:O,MATCH(A21,被保険者数!A:A,0),1),0)</f>
        <v>34882</v>
      </c>
      <c r="ET21" s="75">
        <f t="shared" si="56"/>
        <v>15</v>
      </c>
      <c r="EU21" s="75">
        <f>ROUND(EQ21/INDEX(被保険者数!O:O,MATCH(A21,被保険者数!A:A,0),1),0)</f>
        <v>12669</v>
      </c>
      <c r="EV21" s="1">
        <f t="shared" si="57"/>
        <v>23</v>
      </c>
    </row>
    <row r="22" spans="1:152" s="6" customFormat="1" ht="15.95" customHeight="1" x14ac:dyDescent="0.15">
      <c r="A22" s="2" t="s">
        <v>43</v>
      </c>
      <c r="B22" s="7">
        <v>71</v>
      </c>
      <c r="C22" s="8">
        <v>38717330</v>
      </c>
      <c r="D22" s="8">
        <v>27102144</v>
      </c>
      <c r="E22" s="8">
        <v>5158486</v>
      </c>
      <c r="F22" s="8">
        <v>6375310</v>
      </c>
      <c r="G22" s="8">
        <v>81390</v>
      </c>
      <c r="H22" s="8">
        <v>2070</v>
      </c>
      <c r="I22" s="8">
        <v>31125610</v>
      </c>
      <c r="J22" s="8">
        <v>21787927</v>
      </c>
      <c r="K22" s="8">
        <v>64465</v>
      </c>
      <c r="L22" s="8">
        <v>9091454</v>
      </c>
      <c r="M22" s="8">
        <v>181764</v>
      </c>
      <c r="N22" s="8">
        <f t="shared" si="0"/>
        <v>2141</v>
      </c>
      <c r="O22" s="8">
        <f t="shared" si="1"/>
        <v>69842940</v>
      </c>
      <c r="P22" s="8">
        <f t="shared" si="2"/>
        <v>48890071</v>
      </c>
      <c r="Q22" s="8">
        <f t="shared" si="3"/>
        <v>5222951</v>
      </c>
      <c r="R22" s="8">
        <f t="shared" si="4"/>
        <v>15466764</v>
      </c>
      <c r="S22" s="8">
        <f t="shared" si="5"/>
        <v>263154</v>
      </c>
      <c r="T22" s="7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268</v>
      </c>
      <c r="AA22" s="8">
        <v>4268520</v>
      </c>
      <c r="AB22" s="8">
        <v>2987964</v>
      </c>
      <c r="AC22" s="8">
        <v>0</v>
      </c>
      <c r="AD22" s="8">
        <v>1280556</v>
      </c>
      <c r="AE22" s="8">
        <v>0</v>
      </c>
      <c r="AF22" s="8">
        <f t="shared" si="6"/>
        <v>268</v>
      </c>
      <c r="AG22" s="8">
        <f t="shared" si="7"/>
        <v>4268520</v>
      </c>
      <c r="AH22" s="8">
        <f t="shared" si="8"/>
        <v>2987964</v>
      </c>
      <c r="AI22" s="8">
        <f t="shared" si="9"/>
        <v>0</v>
      </c>
      <c r="AJ22" s="8">
        <f t="shared" si="10"/>
        <v>1280556</v>
      </c>
      <c r="AK22" s="8">
        <f t="shared" si="11"/>
        <v>0</v>
      </c>
      <c r="AL22" s="7">
        <f t="shared" si="12"/>
        <v>2409</v>
      </c>
      <c r="AM22" s="8">
        <f t="shared" si="13"/>
        <v>74111460</v>
      </c>
      <c r="AN22" s="8">
        <f t="shared" si="14"/>
        <v>51878035</v>
      </c>
      <c r="AO22" s="8">
        <f t="shared" si="15"/>
        <v>5222951</v>
      </c>
      <c r="AP22" s="8">
        <f t="shared" si="16"/>
        <v>16747320</v>
      </c>
      <c r="AQ22" s="8">
        <f t="shared" si="17"/>
        <v>263154</v>
      </c>
      <c r="AR22" s="8">
        <v>1607</v>
      </c>
      <c r="AS22" s="8">
        <v>24524170</v>
      </c>
      <c r="AT22" s="8">
        <v>17166919</v>
      </c>
      <c r="AU22" s="8">
        <v>80601</v>
      </c>
      <c r="AV22" s="8">
        <v>7138480</v>
      </c>
      <c r="AW22" s="8">
        <v>138170</v>
      </c>
      <c r="AX22" s="8">
        <f t="shared" si="18"/>
        <v>4016</v>
      </c>
      <c r="AY22" s="8">
        <f t="shared" si="19"/>
        <v>98635630</v>
      </c>
      <c r="AZ22" s="8">
        <f t="shared" si="20"/>
        <v>69044954</v>
      </c>
      <c r="BA22" s="8">
        <f t="shared" si="21"/>
        <v>5303552</v>
      </c>
      <c r="BB22" s="8">
        <f t="shared" si="22"/>
        <v>23885800</v>
      </c>
      <c r="BC22" s="8">
        <f t="shared" si="23"/>
        <v>401324</v>
      </c>
      <c r="BD22" s="7">
        <v>65</v>
      </c>
      <c r="BE22" s="8">
        <v>2344178</v>
      </c>
      <c r="BF22" s="8">
        <v>414638</v>
      </c>
      <c r="BG22" s="8">
        <v>0</v>
      </c>
      <c r="BH22" s="8">
        <v>1929540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f t="shared" si="24"/>
        <v>65</v>
      </c>
      <c r="BQ22" s="8">
        <f t="shared" si="25"/>
        <v>2344178</v>
      </c>
      <c r="BR22" s="8">
        <f t="shared" si="26"/>
        <v>414638</v>
      </c>
      <c r="BS22" s="8">
        <f t="shared" si="27"/>
        <v>0</v>
      </c>
      <c r="BT22" s="8">
        <f t="shared" si="28"/>
        <v>1929540</v>
      </c>
      <c r="BU22" s="8">
        <f t="shared" si="29"/>
        <v>0</v>
      </c>
      <c r="BV22" s="7">
        <v>14</v>
      </c>
      <c r="BW22" s="8">
        <v>678630</v>
      </c>
      <c r="BX22" s="8">
        <v>475041</v>
      </c>
      <c r="BY22" s="8">
        <v>0</v>
      </c>
      <c r="BZ22" s="8">
        <v>144847</v>
      </c>
      <c r="CA22" s="8">
        <v>58742</v>
      </c>
      <c r="CB22" s="8">
        <f t="shared" si="30"/>
        <v>4030</v>
      </c>
      <c r="CC22" s="8">
        <f t="shared" si="31"/>
        <v>101658438</v>
      </c>
      <c r="CD22" s="8">
        <f t="shared" si="32"/>
        <v>69934633</v>
      </c>
      <c r="CE22" s="8">
        <f t="shared" si="33"/>
        <v>5303552</v>
      </c>
      <c r="CF22" s="8">
        <f t="shared" si="34"/>
        <v>25960187</v>
      </c>
      <c r="CG22" s="8">
        <f t="shared" si="35"/>
        <v>460066</v>
      </c>
      <c r="CH22" s="17">
        <v>67</v>
      </c>
      <c r="CI22" s="8">
        <v>468703</v>
      </c>
      <c r="CJ22" s="8">
        <v>328079</v>
      </c>
      <c r="CK22" s="8">
        <v>0</v>
      </c>
      <c r="CL22" s="8">
        <v>140624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7">
        <f t="shared" si="36"/>
        <v>67</v>
      </c>
      <c r="DA22" s="8">
        <f t="shared" si="37"/>
        <v>468703</v>
      </c>
      <c r="DB22" s="8">
        <f t="shared" si="38"/>
        <v>328079</v>
      </c>
      <c r="DC22" s="8">
        <f t="shared" si="39"/>
        <v>0</v>
      </c>
      <c r="DD22" s="8">
        <f t="shared" si="40"/>
        <v>140624</v>
      </c>
      <c r="DE22" s="8">
        <f t="shared" si="41"/>
        <v>0</v>
      </c>
      <c r="DF22" s="8">
        <f t="shared" si="42"/>
        <v>4097</v>
      </c>
      <c r="DG22" s="8">
        <f t="shared" si="43"/>
        <v>102127141</v>
      </c>
      <c r="DH22" s="8">
        <f t="shared" si="44"/>
        <v>70262712</v>
      </c>
      <c r="DI22" s="8">
        <f t="shared" si="45"/>
        <v>5303552</v>
      </c>
      <c r="DJ22" s="8">
        <f t="shared" si="46"/>
        <v>26100811</v>
      </c>
      <c r="DK22" s="8">
        <f t="shared" si="47"/>
        <v>460066</v>
      </c>
      <c r="DL22" s="8">
        <v>47</v>
      </c>
      <c r="DM22" s="8">
        <v>13</v>
      </c>
      <c r="DN22" s="8">
        <v>60</v>
      </c>
      <c r="DO22" s="8">
        <v>0</v>
      </c>
      <c r="DP22" s="8">
        <v>18</v>
      </c>
      <c r="DR22" s="21">
        <f>INDEX(現金給付!D:D,MATCH($A22,現金給付!$C:$C,0),1)-INDEX(現金給付!F:F,MATCH($A22,現金給付!$C:$C,0),1)</f>
        <v>67</v>
      </c>
      <c r="DS22" s="21">
        <f>INDEX(現金給付!E:E,MATCH($A22,現金給付!$C:$C,0),1)-INDEX(現金給付!G:G,MATCH($A22,現金給付!$C:$C,0),1)</f>
        <v>328079</v>
      </c>
      <c r="DT22" s="21">
        <f>INDEX(現金給付!H:H,MATCH($A22,現金給付!$C:$C,0),1)-INDEX(現金給付!J:J,MATCH($A22,現金給付!$C:$C,0),1)</f>
        <v>0</v>
      </c>
      <c r="DU22" s="21">
        <f>INDEX(現金給付!I:I,MATCH($A22,現金給付!$C:$C,0),1)-INDEX(現金給付!K:K,MATCH($A22,現金給付!$C:$C,0),1)</f>
        <v>0</v>
      </c>
      <c r="DV22" s="21">
        <f>INDEX(現金給付!L:L,MATCH($A22,現金給付!$C:$C,0),1)-INDEX(現金給付!N:N,MATCH($A22,現金給付!$C:$C,0),1)</f>
        <v>0</v>
      </c>
      <c r="DW22" s="21">
        <f>INDEX(現金給付!M:M,MATCH($A22,現金給付!$C:$C,0),1)-INDEX(現金給付!O:O,MATCH($A22,現金給付!$C:$C,0),1)</f>
        <v>0</v>
      </c>
      <c r="DX22" s="21">
        <f>INDEX(現金給付!T:T,MATCH($A22,現金給付!$C:$C,0),1)-INDEX(現金給付!V:V,MATCH($A22,現金給付!$C:$C,0),1)</f>
        <v>6</v>
      </c>
      <c r="DY22" s="21">
        <f>INDEX(現金給付!U:U,MATCH($A22,現金給付!$C:$C,0),1)-INDEX(現金給付!W:W,MATCH($A22,現金給付!$C:$C,0),1)</f>
        <v>154036</v>
      </c>
      <c r="DZ22" s="21">
        <f>INDEX(現金給付!X:X,MATCH($A22,現金給付!$C:$C,0),1)-INDEX(現金給付!Z:Z,MATCH($A22,現金給付!$C:$C,0),1)</f>
        <v>0</v>
      </c>
      <c r="EA22" s="21">
        <f>INDEX(現金給付!Y:Y,MATCH($A22,現金給付!$C:$C,0),1)-INDEX(現金給付!AA:AA,MATCH($A22,現金給付!$C:$C,0),1)</f>
        <v>0</v>
      </c>
      <c r="EB22" s="21">
        <f>INDEX(現金給付!AB:AB,MATCH($A22,現金給付!$C:$C,0),1)-INDEX(現金給付!AD:AD,MATCH($A22,現金給付!$C:$C,0),1)</f>
        <v>0</v>
      </c>
      <c r="EC22" s="21">
        <f>INDEX(現金給付!AC:AC,MATCH($A22,現金給付!$C:$C,0),1)-INDEX(現金給付!AE:AE,MATCH($A22,現金給付!$C:$C,0),1)</f>
        <v>0</v>
      </c>
      <c r="ED22" s="21">
        <f>INDEX(現金給付!AJ:AJ,MATCH($A22,現金給付!$C:$C,0),1)-INDEX(現金給付!AL:AL,MATCH($A22,現金給付!$C:$C,0),1)</f>
        <v>0</v>
      </c>
      <c r="EE22" s="21">
        <f>INDEX(現金給付!AK:AK,MATCH($A22,現金給付!$C:$C,0),1)-INDEX(現金給付!AM:AM,MATCH($A22,現金給付!$C:$C,0),1)</f>
        <v>0</v>
      </c>
      <c r="EF22" s="21">
        <v>0</v>
      </c>
      <c r="EG22" s="21">
        <v>0</v>
      </c>
      <c r="EH22" s="21">
        <f t="shared" si="48"/>
        <v>73</v>
      </c>
      <c r="EI22" s="21">
        <f t="shared" si="49"/>
        <v>482115</v>
      </c>
      <c r="EK22" s="8">
        <f t="shared" si="53"/>
        <v>4103</v>
      </c>
      <c r="EL22" s="8">
        <f t="shared" si="54"/>
        <v>102140553</v>
      </c>
      <c r="EN22" s="75">
        <f>ROUND(EL22/INDEX(被保険者数!O:O,MATCH(A22,被保険者数!A:A,0),1),0)</f>
        <v>70980</v>
      </c>
      <c r="EO22" s="1">
        <f t="shared" si="55"/>
        <v>14</v>
      </c>
      <c r="EP22" s="75">
        <f t="shared" si="50"/>
        <v>38717330</v>
      </c>
      <c r="EQ22" s="75">
        <f t="shared" si="51"/>
        <v>35394130</v>
      </c>
      <c r="ER22" s="75">
        <f t="shared" si="52"/>
        <v>28029093</v>
      </c>
      <c r="ES22" s="75">
        <f>ROUND(EP22/INDEX(被保険者数!O:O,MATCH(A22,被保険者数!A:A,0),1),0)</f>
        <v>26906</v>
      </c>
      <c r="ET22" s="75">
        <f t="shared" si="56"/>
        <v>21</v>
      </c>
      <c r="EU22" s="75">
        <f>ROUND(EQ22/INDEX(被保険者数!O:O,MATCH(A22,被保険者数!A:A,0),1),0)</f>
        <v>24596</v>
      </c>
      <c r="EV22" s="1">
        <f t="shared" si="57"/>
        <v>11</v>
      </c>
    </row>
    <row r="23" spans="1:152" s="6" customFormat="1" ht="15.95" customHeight="1" x14ac:dyDescent="0.15">
      <c r="A23" s="2" t="s">
        <v>44</v>
      </c>
      <c r="B23" s="7">
        <v>30</v>
      </c>
      <c r="C23" s="8">
        <v>17931580</v>
      </c>
      <c r="D23" s="8">
        <v>12552114</v>
      </c>
      <c r="E23" s="8">
        <v>3039473</v>
      </c>
      <c r="F23" s="8">
        <v>2288211</v>
      </c>
      <c r="G23" s="8">
        <v>51782</v>
      </c>
      <c r="H23" s="8">
        <v>495</v>
      </c>
      <c r="I23" s="8">
        <v>6103630</v>
      </c>
      <c r="J23" s="8">
        <v>4272541</v>
      </c>
      <c r="K23" s="8">
        <v>11478</v>
      </c>
      <c r="L23" s="8">
        <v>1808415</v>
      </c>
      <c r="M23" s="8">
        <v>11196</v>
      </c>
      <c r="N23" s="8">
        <f t="shared" si="0"/>
        <v>525</v>
      </c>
      <c r="O23" s="8">
        <f t="shared" si="1"/>
        <v>24035210</v>
      </c>
      <c r="P23" s="8">
        <f t="shared" si="2"/>
        <v>16824655</v>
      </c>
      <c r="Q23" s="8">
        <f t="shared" si="3"/>
        <v>3050951</v>
      </c>
      <c r="R23" s="8">
        <f t="shared" si="4"/>
        <v>4096626</v>
      </c>
      <c r="S23" s="8">
        <f t="shared" si="5"/>
        <v>62978</v>
      </c>
      <c r="T23" s="7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61</v>
      </c>
      <c r="AA23" s="8">
        <v>989650</v>
      </c>
      <c r="AB23" s="8">
        <v>692755</v>
      </c>
      <c r="AC23" s="8">
        <v>0</v>
      </c>
      <c r="AD23" s="8">
        <v>296895</v>
      </c>
      <c r="AE23" s="8">
        <v>0</v>
      </c>
      <c r="AF23" s="8">
        <f t="shared" si="6"/>
        <v>61</v>
      </c>
      <c r="AG23" s="8">
        <f t="shared" si="7"/>
        <v>989650</v>
      </c>
      <c r="AH23" s="8">
        <f t="shared" si="8"/>
        <v>692755</v>
      </c>
      <c r="AI23" s="8">
        <f t="shared" si="9"/>
        <v>0</v>
      </c>
      <c r="AJ23" s="8">
        <f t="shared" si="10"/>
        <v>296895</v>
      </c>
      <c r="AK23" s="8">
        <f t="shared" si="11"/>
        <v>0</v>
      </c>
      <c r="AL23" s="7">
        <f t="shared" si="12"/>
        <v>586</v>
      </c>
      <c r="AM23" s="8">
        <f t="shared" si="13"/>
        <v>25024860</v>
      </c>
      <c r="AN23" s="8">
        <f t="shared" si="14"/>
        <v>17517410</v>
      </c>
      <c r="AO23" s="8">
        <f t="shared" si="15"/>
        <v>3050951</v>
      </c>
      <c r="AP23" s="8">
        <f t="shared" si="16"/>
        <v>4393521</v>
      </c>
      <c r="AQ23" s="8">
        <f t="shared" si="17"/>
        <v>62978</v>
      </c>
      <c r="AR23" s="8">
        <v>378</v>
      </c>
      <c r="AS23" s="8">
        <v>6577980</v>
      </c>
      <c r="AT23" s="8">
        <v>4604586</v>
      </c>
      <c r="AU23" s="8">
        <v>0</v>
      </c>
      <c r="AV23" s="8">
        <v>1973394</v>
      </c>
      <c r="AW23" s="8">
        <v>0</v>
      </c>
      <c r="AX23" s="8">
        <f t="shared" si="18"/>
        <v>964</v>
      </c>
      <c r="AY23" s="8">
        <f t="shared" si="19"/>
        <v>31602840</v>
      </c>
      <c r="AZ23" s="8">
        <f t="shared" si="20"/>
        <v>22121996</v>
      </c>
      <c r="BA23" s="8">
        <f t="shared" si="21"/>
        <v>3050951</v>
      </c>
      <c r="BB23" s="8">
        <f t="shared" si="22"/>
        <v>6366915</v>
      </c>
      <c r="BC23" s="8">
        <f t="shared" si="23"/>
        <v>62978</v>
      </c>
      <c r="BD23" s="7">
        <v>30</v>
      </c>
      <c r="BE23" s="8">
        <v>1095910</v>
      </c>
      <c r="BF23" s="8">
        <v>181040</v>
      </c>
      <c r="BG23" s="8">
        <v>0</v>
      </c>
      <c r="BH23" s="8">
        <v>914870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f t="shared" si="24"/>
        <v>30</v>
      </c>
      <c r="BQ23" s="8">
        <f t="shared" si="25"/>
        <v>1095910</v>
      </c>
      <c r="BR23" s="8">
        <f t="shared" si="26"/>
        <v>181040</v>
      </c>
      <c r="BS23" s="8">
        <f t="shared" si="27"/>
        <v>0</v>
      </c>
      <c r="BT23" s="8">
        <f t="shared" si="28"/>
        <v>914870</v>
      </c>
      <c r="BU23" s="8">
        <f t="shared" si="29"/>
        <v>0</v>
      </c>
      <c r="BV23" s="7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f t="shared" si="30"/>
        <v>964</v>
      </c>
      <c r="CC23" s="8">
        <f t="shared" si="31"/>
        <v>32698750</v>
      </c>
      <c r="CD23" s="8">
        <f t="shared" si="32"/>
        <v>22303036</v>
      </c>
      <c r="CE23" s="8">
        <f t="shared" si="33"/>
        <v>3050951</v>
      </c>
      <c r="CF23" s="8">
        <f t="shared" si="34"/>
        <v>7281785</v>
      </c>
      <c r="CG23" s="8">
        <f t="shared" si="35"/>
        <v>62978</v>
      </c>
      <c r="CH23" s="17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7">
        <f t="shared" si="36"/>
        <v>0</v>
      </c>
      <c r="DA23" s="8">
        <f t="shared" si="37"/>
        <v>0</v>
      </c>
      <c r="DB23" s="8">
        <f t="shared" si="38"/>
        <v>0</v>
      </c>
      <c r="DC23" s="8">
        <f t="shared" si="39"/>
        <v>0</v>
      </c>
      <c r="DD23" s="8">
        <f t="shared" si="40"/>
        <v>0</v>
      </c>
      <c r="DE23" s="8">
        <f t="shared" si="41"/>
        <v>0</v>
      </c>
      <c r="DF23" s="8">
        <f t="shared" si="42"/>
        <v>964</v>
      </c>
      <c r="DG23" s="8">
        <f t="shared" si="43"/>
        <v>32698750</v>
      </c>
      <c r="DH23" s="8">
        <f t="shared" si="44"/>
        <v>22303036</v>
      </c>
      <c r="DI23" s="8">
        <f t="shared" si="45"/>
        <v>3050951</v>
      </c>
      <c r="DJ23" s="8">
        <f t="shared" si="46"/>
        <v>7281785</v>
      </c>
      <c r="DK23" s="8">
        <f t="shared" si="47"/>
        <v>62978</v>
      </c>
      <c r="DL23" s="8">
        <v>23</v>
      </c>
      <c r="DM23" s="8">
        <v>1</v>
      </c>
      <c r="DN23" s="8">
        <v>24</v>
      </c>
      <c r="DO23" s="8">
        <v>0</v>
      </c>
      <c r="DP23" s="8">
        <v>10</v>
      </c>
      <c r="DR23" s="21">
        <f>INDEX(現金給付!D:D,MATCH($A23,現金給付!$C:$C,0),1)-INDEX(現金給付!F:F,MATCH($A23,現金給付!$C:$C,0),1)</f>
        <v>0</v>
      </c>
      <c r="DS23" s="21">
        <f>INDEX(現金給付!E:E,MATCH($A23,現金給付!$C:$C,0),1)-INDEX(現金給付!G:G,MATCH($A23,現金給付!$C:$C,0),1)</f>
        <v>0</v>
      </c>
      <c r="DT23" s="21">
        <f>INDEX(現金給付!H:H,MATCH($A23,現金給付!$C:$C,0),1)-INDEX(現金給付!J:J,MATCH($A23,現金給付!$C:$C,0),1)</f>
        <v>3</v>
      </c>
      <c r="DU23" s="21">
        <f>INDEX(現金給付!I:I,MATCH($A23,現金給付!$C:$C,0),1)-INDEX(現金給付!K:K,MATCH($A23,現金給付!$C:$C,0),1)</f>
        <v>24976</v>
      </c>
      <c r="DV23" s="21">
        <f>INDEX(現金給付!L:L,MATCH($A23,現金給付!$C:$C,0),1)-INDEX(現金給付!N:N,MATCH($A23,現金給付!$C:$C,0),1)</f>
        <v>0</v>
      </c>
      <c r="DW23" s="21">
        <f>INDEX(現金給付!M:M,MATCH($A23,現金給付!$C:$C,0),1)-INDEX(現金給付!O:O,MATCH($A23,現金給付!$C:$C,0),1)</f>
        <v>0</v>
      </c>
      <c r="DX23" s="21">
        <f>INDEX(現金給付!T:T,MATCH($A23,現金給付!$C:$C,0),1)-INDEX(現金給付!V:V,MATCH($A23,現金給付!$C:$C,0),1)</f>
        <v>1</v>
      </c>
      <c r="DY23" s="21">
        <f>INDEX(現金給付!U:U,MATCH($A23,現金給付!$C:$C,0),1)-INDEX(現金給付!W:W,MATCH($A23,現金給付!$C:$C,0),1)</f>
        <v>39771</v>
      </c>
      <c r="DZ23" s="21">
        <f>INDEX(現金給付!X:X,MATCH($A23,現金給付!$C:$C,0),1)-INDEX(現金給付!Z:Z,MATCH($A23,現金給付!$C:$C,0),1)</f>
        <v>0</v>
      </c>
      <c r="EA23" s="21">
        <f>INDEX(現金給付!Y:Y,MATCH($A23,現金給付!$C:$C,0),1)-INDEX(現金給付!AA:AA,MATCH($A23,現金給付!$C:$C,0),1)</f>
        <v>0</v>
      </c>
      <c r="EB23" s="21">
        <f>INDEX(現金給付!AB:AB,MATCH($A23,現金給付!$C:$C,0),1)-INDEX(現金給付!AD:AD,MATCH($A23,現金給付!$C:$C,0),1)</f>
        <v>0</v>
      </c>
      <c r="EC23" s="21">
        <f>INDEX(現金給付!AC:AC,MATCH($A23,現金給付!$C:$C,0),1)-INDEX(現金給付!AE:AE,MATCH($A23,現金給付!$C:$C,0),1)</f>
        <v>0</v>
      </c>
      <c r="ED23" s="21">
        <f>INDEX(現金給付!AJ:AJ,MATCH($A23,現金給付!$C:$C,0),1)-INDEX(現金給付!AL:AL,MATCH($A23,現金給付!$C:$C,0),1)</f>
        <v>0</v>
      </c>
      <c r="EE23" s="21">
        <f>INDEX(現金給付!AK:AK,MATCH($A23,現金給付!$C:$C,0),1)-INDEX(現金給付!AM:AM,MATCH($A23,現金給付!$C:$C,0),1)</f>
        <v>0</v>
      </c>
      <c r="EF23" s="21">
        <v>0</v>
      </c>
      <c r="EG23" s="21">
        <v>0</v>
      </c>
      <c r="EH23" s="21">
        <f t="shared" si="48"/>
        <v>4</v>
      </c>
      <c r="EI23" s="21">
        <f t="shared" si="49"/>
        <v>64747</v>
      </c>
      <c r="EK23" s="8">
        <f t="shared" si="53"/>
        <v>968</v>
      </c>
      <c r="EL23" s="8">
        <f t="shared" si="54"/>
        <v>32763497</v>
      </c>
      <c r="EN23" s="75">
        <f>ROUND(EL23/INDEX(被保険者数!O:O,MATCH(A23,被保険者数!A:A,0),1),0)</f>
        <v>44516</v>
      </c>
      <c r="EO23" s="1">
        <f t="shared" si="55"/>
        <v>24</v>
      </c>
      <c r="EP23" s="75">
        <f t="shared" si="50"/>
        <v>17931580</v>
      </c>
      <c r="EQ23" s="75">
        <f t="shared" si="51"/>
        <v>7093280</v>
      </c>
      <c r="ER23" s="75">
        <f t="shared" si="52"/>
        <v>7738637</v>
      </c>
      <c r="ES23" s="75">
        <f>ROUND(EP23/INDEX(被保険者数!O:O,MATCH(A23,被保険者数!A:A,0),1),0)</f>
        <v>24364</v>
      </c>
      <c r="ET23" s="75">
        <f t="shared" si="56"/>
        <v>23</v>
      </c>
      <c r="EU23" s="75">
        <f>ROUND(EQ23/INDEX(被保険者数!O:O,MATCH(A23,被保険者数!A:A,0),1),0)</f>
        <v>9638</v>
      </c>
      <c r="EV23" s="1">
        <f t="shared" si="57"/>
        <v>26</v>
      </c>
    </row>
    <row r="24" spans="1:152" s="6" customFormat="1" ht="15.95" customHeight="1" x14ac:dyDescent="0.15">
      <c r="A24" s="2" t="s">
        <v>61</v>
      </c>
      <c r="B24" s="7">
        <v>320</v>
      </c>
      <c r="C24" s="8">
        <v>201352920</v>
      </c>
      <c r="D24" s="8">
        <v>140947060</v>
      </c>
      <c r="E24" s="8">
        <v>31236742</v>
      </c>
      <c r="F24" s="8">
        <v>28414798</v>
      </c>
      <c r="G24" s="8">
        <v>754320</v>
      </c>
      <c r="H24" s="8">
        <v>5726</v>
      </c>
      <c r="I24" s="8">
        <v>109838810</v>
      </c>
      <c r="J24" s="8">
        <v>76887758</v>
      </c>
      <c r="K24" s="8">
        <v>9022533</v>
      </c>
      <c r="L24" s="8">
        <v>22886805</v>
      </c>
      <c r="M24" s="8">
        <v>1041714</v>
      </c>
      <c r="N24" s="8">
        <f t="shared" si="0"/>
        <v>6046</v>
      </c>
      <c r="O24" s="8">
        <f t="shared" si="1"/>
        <v>311191730</v>
      </c>
      <c r="P24" s="8">
        <f t="shared" si="2"/>
        <v>217834818</v>
      </c>
      <c r="Q24" s="8">
        <f t="shared" si="3"/>
        <v>40259275</v>
      </c>
      <c r="R24" s="8">
        <f t="shared" si="4"/>
        <v>51301603</v>
      </c>
      <c r="S24" s="8">
        <f t="shared" si="5"/>
        <v>1796034</v>
      </c>
      <c r="T24" s="7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887</v>
      </c>
      <c r="AA24" s="8">
        <v>11797540</v>
      </c>
      <c r="AB24" s="8">
        <v>8258278</v>
      </c>
      <c r="AC24" s="8">
        <v>0</v>
      </c>
      <c r="AD24" s="8">
        <v>3539262</v>
      </c>
      <c r="AE24" s="8">
        <v>0</v>
      </c>
      <c r="AF24" s="8">
        <f t="shared" si="6"/>
        <v>887</v>
      </c>
      <c r="AG24" s="8">
        <f t="shared" si="7"/>
        <v>11797540</v>
      </c>
      <c r="AH24" s="8">
        <f t="shared" si="8"/>
        <v>8258278</v>
      </c>
      <c r="AI24" s="8">
        <f t="shared" si="9"/>
        <v>0</v>
      </c>
      <c r="AJ24" s="8">
        <f t="shared" si="10"/>
        <v>3539262</v>
      </c>
      <c r="AK24" s="8">
        <f t="shared" si="11"/>
        <v>0</v>
      </c>
      <c r="AL24" s="7">
        <f t="shared" si="12"/>
        <v>6933</v>
      </c>
      <c r="AM24" s="8">
        <f t="shared" si="13"/>
        <v>322989270</v>
      </c>
      <c r="AN24" s="8">
        <f t="shared" si="14"/>
        <v>226093096</v>
      </c>
      <c r="AO24" s="8">
        <f t="shared" si="15"/>
        <v>40259275</v>
      </c>
      <c r="AP24" s="8">
        <f t="shared" si="16"/>
        <v>54840865</v>
      </c>
      <c r="AQ24" s="8">
        <f t="shared" si="17"/>
        <v>1796034</v>
      </c>
      <c r="AR24" s="8">
        <v>4128</v>
      </c>
      <c r="AS24" s="8">
        <v>53584940</v>
      </c>
      <c r="AT24" s="8">
        <v>37509458</v>
      </c>
      <c r="AU24" s="8">
        <v>686637</v>
      </c>
      <c r="AV24" s="8">
        <v>15102704</v>
      </c>
      <c r="AW24" s="8">
        <v>286141</v>
      </c>
      <c r="AX24" s="8">
        <f t="shared" si="18"/>
        <v>11061</v>
      </c>
      <c r="AY24" s="8">
        <f t="shared" si="19"/>
        <v>376574210</v>
      </c>
      <c r="AZ24" s="8">
        <f t="shared" si="20"/>
        <v>263602554</v>
      </c>
      <c r="BA24" s="8">
        <f t="shared" si="21"/>
        <v>40945912</v>
      </c>
      <c r="BB24" s="8">
        <f t="shared" si="22"/>
        <v>69943569</v>
      </c>
      <c r="BC24" s="8">
        <f t="shared" si="23"/>
        <v>2082175</v>
      </c>
      <c r="BD24" s="7">
        <v>307</v>
      </c>
      <c r="BE24" s="8">
        <v>9659879</v>
      </c>
      <c r="BF24" s="8">
        <v>2608429</v>
      </c>
      <c r="BG24" s="8">
        <v>0</v>
      </c>
      <c r="BH24" s="8">
        <v>6976930</v>
      </c>
      <c r="BI24" s="8">
        <v>74520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f t="shared" si="24"/>
        <v>307</v>
      </c>
      <c r="BQ24" s="8">
        <f t="shared" si="25"/>
        <v>9659879</v>
      </c>
      <c r="BR24" s="8">
        <f t="shared" si="26"/>
        <v>2608429</v>
      </c>
      <c r="BS24" s="8">
        <f t="shared" si="27"/>
        <v>0</v>
      </c>
      <c r="BT24" s="8">
        <f t="shared" si="28"/>
        <v>6976930</v>
      </c>
      <c r="BU24" s="8">
        <f t="shared" si="29"/>
        <v>74520</v>
      </c>
      <c r="BV24" s="7">
        <v>15</v>
      </c>
      <c r="BW24" s="8">
        <v>819440</v>
      </c>
      <c r="BX24" s="8">
        <v>573608</v>
      </c>
      <c r="BY24" s="8">
        <v>0</v>
      </c>
      <c r="BZ24" s="8">
        <v>245832</v>
      </c>
      <c r="CA24" s="8">
        <v>0</v>
      </c>
      <c r="CB24" s="8">
        <f t="shared" si="30"/>
        <v>11076</v>
      </c>
      <c r="CC24" s="8">
        <f t="shared" si="31"/>
        <v>387053529</v>
      </c>
      <c r="CD24" s="8">
        <f t="shared" si="32"/>
        <v>266784591</v>
      </c>
      <c r="CE24" s="8">
        <f t="shared" si="33"/>
        <v>40945912</v>
      </c>
      <c r="CF24" s="8">
        <f t="shared" si="34"/>
        <v>77166331</v>
      </c>
      <c r="CG24" s="8">
        <f t="shared" si="35"/>
        <v>2156695</v>
      </c>
      <c r="CH24" s="17">
        <v>90</v>
      </c>
      <c r="CI24" s="8">
        <v>619409</v>
      </c>
      <c r="CJ24" s="8">
        <v>433579</v>
      </c>
      <c r="CK24" s="8">
        <v>0</v>
      </c>
      <c r="CL24" s="8">
        <v>185830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7">
        <f t="shared" si="36"/>
        <v>90</v>
      </c>
      <c r="DA24" s="8">
        <f t="shared" si="37"/>
        <v>619409</v>
      </c>
      <c r="DB24" s="8">
        <f t="shared" si="38"/>
        <v>433579</v>
      </c>
      <c r="DC24" s="8">
        <f t="shared" si="39"/>
        <v>0</v>
      </c>
      <c r="DD24" s="8">
        <f t="shared" si="40"/>
        <v>185830</v>
      </c>
      <c r="DE24" s="8">
        <f t="shared" si="41"/>
        <v>0</v>
      </c>
      <c r="DF24" s="8">
        <f t="shared" si="42"/>
        <v>11166</v>
      </c>
      <c r="DG24" s="8">
        <f t="shared" si="43"/>
        <v>387672938</v>
      </c>
      <c r="DH24" s="8">
        <f t="shared" si="44"/>
        <v>267218170</v>
      </c>
      <c r="DI24" s="8">
        <f t="shared" si="45"/>
        <v>40945912</v>
      </c>
      <c r="DJ24" s="8">
        <f t="shared" si="46"/>
        <v>77352161</v>
      </c>
      <c r="DK24" s="8">
        <f t="shared" si="47"/>
        <v>2156695</v>
      </c>
      <c r="DL24" s="8">
        <v>195</v>
      </c>
      <c r="DM24" s="8">
        <v>119</v>
      </c>
      <c r="DN24" s="8">
        <v>314</v>
      </c>
      <c r="DO24" s="8">
        <v>127</v>
      </c>
      <c r="DP24" s="8">
        <v>21</v>
      </c>
      <c r="DR24" s="21">
        <f>INDEX(現金給付!D:D,MATCH($A24,現金給付!$C:$C,0),1)-INDEX(現金給付!F:F,MATCH($A24,現金給付!$C:$C,0),1)</f>
        <v>90</v>
      </c>
      <c r="DS24" s="21">
        <f>INDEX(現金給付!E:E,MATCH($A24,現金給付!$C:$C,0),1)-INDEX(現金給付!G:G,MATCH($A24,現金給付!$C:$C,0),1)</f>
        <v>433579</v>
      </c>
      <c r="DT24" s="21">
        <f>INDEX(現金給付!H:H,MATCH($A24,現金給付!$C:$C,0),1)-INDEX(現金給付!J:J,MATCH($A24,現金給付!$C:$C,0),1)</f>
        <v>0</v>
      </c>
      <c r="DU24" s="21">
        <f>INDEX(現金給付!I:I,MATCH($A24,現金給付!$C:$C,0),1)-INDEX(現金給付!K:K,MATCH($A24,現金給付!$C:$C,0),1)</f>
        <v>0</v>
      </c>
      <c r="DV24" s="21">
        <f>INDEX(現金給付!L:L,MATCH($A24,現金給付!$C:$C,0),1)-INDEX(現金給付!N:N,MATCH($A24,現金給付!$C:$C,0),1)</f>
        <v>17</v>
      </c>
      <c r="DW24" s="21">
        <f>INDEX(現金給付!M:M,MATCH($A24,現金給付!$C:$C,0),1)-INDEX(現金給付!O:O,MATCH($A24,現金給付!$C:$C,0),1)</f>
        <v>797573</v>
      </c>
      <c r="DX24" s="21">
        <f>INDEX(現金給付!T:T,MATCH($A24,現金給付!$C:$C,0),1)-INDEX(現金給付!V:V,MATCH($A24,現金給付!$C:$C,0),1)</f>
        <v>16</v>
      </c>
      <c r="DY24" s="21">
        <f>INDEX(現金給付!U:U,MATCH($A24,現金給付!$C:$C,0),1)-INDEX(現金給付!W:W,MATCH($A24,現金給付!$C:$C,0),1)</f>
        <v>464713</v>
      </c>
      <c r="DZ24" s="21">
        <f>INDEX(現金給付!X:X,MATCH($A24,現金給付!$C:$C,0),1)-INDEX(現金給付!Z:Z,MATCH($A24,現金給付!$C:$C,0),1)</f>
        <v>0</v>
      </c>
      <c r="EA24" s="21">
        <f>INDEX(現金給付!Y:Y,MATCH($A24,現金給付!$C:$C,0),1)-INDEX(現金給付!AA:AA,MATCH($A24,現金給付!$C:$C,0),1)</f>
        <v>0</v>
      </c>
      <c r="EB24" s="21">
        <f>INDEX(現金給付!AB:AB,MATCH($A24,現金給付!$C:$C,0),1)-INDEX(現金給付!AD:AD,MATCH($A24,現金給付!$C:$C,0),1)</f>
        <v>0</v>
      </c>
      <c r="EC24" s="21">
        <f>INDEX(現金給付!AC:AC,MATCH($A24,現金給付!$C:$C,0),1)-INDEX(現金給付!AE:AE,MATCH($A24,現金給付!$C:$C,0),1)</f>
        <v>0</v>
      </c>
      <c r="ED24" s="21">
        <f>INDEX(現金給付!AJ:AJ,MATCH($A24,現金給付!$C:$C,0),1)-INDEX(現金給付!AL:AL,MATCH($A24,現金給付!$C:$C,0),1)</f>
        <v>0</v>
      </c>
      <c r="EE24" s="21">
        <f>INDEX(現金給付!AK:AK,MATCH($A24,現金給付!$C:$C,0),1)-INDEX(現金給付!AM:AM,MATCH($A24,現金給付!$C:$C,0),1)</f>
        <v>0</v>
      </c>
      <c r="EF24" s="21">
        <v>0</v>
      </c>
      <c r="EG24" s="21">
        <v>0</v>
      </c>
      <c r="EH24" s="21">
        <f t="shared" si="48"/>
        <v>123</v>
      </c>
      <c r="EI24" s="21">
        <f t="shared" si="49"/>
        <v>1695865</v>
      </c>
      <c r="EK24" s="8">
        <f t="shared" si="53"/>
        <v>11199</v>
      </c>
      <c r="EL24" s="8">
        <f t="shared" si="54"/>
        <v>388749394</v>
      </c>
      <c r="EN24" s="75">
        <f>ROUND(EL24/INDEX(被保険者数!O:O,MATCH(A24,被保険者数!A:A,0),1),0)</f>
        <v>93992</v>
      </c>
      <c r="EO24" s="1">
        <f t="shared" si="55"/>
        <v>8</v>
      </c>
      <c r="EP24" s="75">
        <f t="shared" si="50"/>
        <v>201352920</v>
      </c>
      <c r="EQ24" s="75">
        <f t="shared" si="51"/>
        <v>121636350</v>
      </c>
      <c r="ER24" s="75">
        <f t="shared" si="52"/>
        <v>65760124</v>
      </c>
      <c r="ES24" s="75">
        <f>ROUND(EP24/INDEX(被保険者数!O:O,MATCH(A24,被保険者数!A:A,0),1),0)</f>
        <v>48683</v>
      </c>
      <c r="ET24" s="75">
        <f t="shared" si="56"/>
        <v>8</v>
      </c>
      <c r="EU24" s="75">
        <f>ROUND(EQ24/INDEX(被保険者数!O:O,MATCH(A24,被保険者数!A:A,0),1),0)</f>
        <v>29409</v>
      </c>
      <c r="EV24" s="1">
        <f t="shared" si="57"/>
        <v>8</v>
      </c>
    </row>
    <row r="25" spans="1:152" s="6" customFormat="1" ht="15.95" customHeight="1" x14ac:dyDescent="0.15">
      <c r="A25" s="2" t="s">
        <v>45</v>
      </c>
      <c r="B25" s="7">
        <v>246</v>
      </c>
      <c r="C25" s="8">
        <v>148276320</v>
      </c>
      <c r="D25" s="8">
        <v>103793396</v>
      </c>
      <c r="E25" s="8">
        <v>14651979</v>
      </c>
      <c r="F25" s="8">
        <v>26170300</v>
      </c>
      <c r="G25" s="8">
        <v>3660645</v>
      </c>
      <c r="H25" s="8">
        <v>4601</v>
      </c>
      <c r="I25" s="8">
        <v>79820110</v>
      </c>
      <c r="J25" s="8">
        <v>55874077</v>
      </c>
      <c r="K25" s="8">
        <v>5358363</v>
      </c>
      <c r="L25" s="8">
        <v>18076291</v>
      </c>
      <c r="M25" s="8">
        <v>511379</v>
      </c>
      <c r="N25" s="8">
        <f t="shared" si="0"/>
        <v>4847</v>
      </c>
      <c r="O25" s="8">
        <f t="shared" si="1"/>
        <v>228096430</v>
      </c>
      <c r="P25" s="8">
        <f t="shared" si="2"/>
        <v>159667473</v>
      </c>
      <c r="Q25" s="8">
        <f t="shared" si="3"/>
        <v>20010342</v>
      </c>
      <c r="R25" s="8">
        <f t="shared" si="4"/>
        <v>44246591</v>
      </c>
      <c r="S25" s="8">
        <f t="shared" si="5"/>
        <v>4172024</v>
      </c>
      <c r="T25" s="7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518</v>
      </c>
      <c r="AA25" s="8">
        <v>6314090</v>
      </c>
      <c r="AB25" s="8">
        <v>4419863</v>
      </c>
      <c r="AC25" s="8">
        <v>0</v>
      </c>
      <c r="AD25" s="8">
        <v>1894227</v>
      </c>
      <c r="AE25" s="8">
        <v>0</v>
      </c>
      <c r="AF25" s="8">
        <f t="shared" si="6"/>
        <v>518</v>
      </c>
      <c r="AG25" s="8">
        <f t="shared" si="7"/>
        <v>6314090</v>
      </c>
      <c r="AH25" s="8">
        <f t="shared" si="8"/>
        <v>4419863</v>
      </c>
      <c r="AI25" s="8">
        <f t="shared" si="9"/>
        <v>0</v>
      </c>
      <c r="AJ25" s="8">
        <f t="shared" si="10"/>
        <v>1894227</v>
      </c>
      <c r="AK25" s="8">
        <f t="shared" si="11"/>
        <v>0</v>
      </c>
      <c r="AL25" s="7">
        <f t="shared" si="12"/>
        <v>5365</v>
      </c>
      <c r="AM25" s="8">
        <f t="shared" si="13"/>
        <v>234410520</v>
      </c>
      <c r="AN25" s="8">
        <f t="shared" si="14"/>
        <v>164087336</v>
      </c>
      <c r="AO25" s="8">
        <f t="shared" si="15"/>
        <v>20010342</v>
      </c>
      <c r="AP25" s="8">
        <f t="shared" si="16"/>
        <v>46140818</v>
      </c>
      <c r="AQ25" s="8">
        <f t="shared" si="17"/>
        <v>4172024</v>
      </c>
      <c r="AR25" s="8">
        <v>3621</v>
      </c>
      <c r="AS25" s="8">
        <v>45571760</v>
      </c>
      <c r="AT25" s="8">
        <v>31900228</v>
      </c>
      <c r="AU25" s="8">
        <v>48247</v>
      </c>
      <c r="AV25" s="8">
        <v>13267878</v>
      </c>
      <c r="AW25" s="8">
        <v>355407</v>
      </c>
      <c r="AX25" s="8">
        <f t="shared" si="18"/>
        <v>8986</v>
      </c>
      <c r="AY25" s="8">
        <f t="shared" si="19"/>
        <v>279982280</v>
      </c>
      <c r="AZ25" s="8">
        <f t="shared" si="20"/>
        <v>195987564</v>
      </c>
      <c r="BA25" s="8">
        <f t="shared" si="21"/>
        <v>20058589</v>
      </c>
      <c r="BB25" s="8">
        <f t="shared" si="22"/>
        <v>59408696</v>
      </c>
      <c r="BC25" s="8">
        <f t="shared" si="23"/>
        <v>4527431</v>
      </c>
      <c r="BD25" s="7">
        <v>240</v>
      </c>
      <c r="BE25" s="8">
        <v>8549346</v>
      </c>
      <c r="BF25" s="8">
        <v>2533846</v>
      </c>
      <c r="BG25" s="8">
        <v>0</v>
      </c>
      <c r="BH25" s="8">
        <v>5936380</v>
      </c>
      <c r="BI25" s="8">
        <v>79120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f t="shared" si="24"/>
        <v>240</v>
      </c>
      <c r="BQ25" s="8">
        <f t="shared" si="25"/>
        <v>8549346</v>
      </c>
      <c r="BR25" s="8">
        <f t="shared" si="26"/>
        <v>2533846</v>
      </c>
      <c r="BS25" s="8">
        <f t="shared" si="27"/>
        <v>0</v>
      </c>
      <c r="BT25" s="8">
        <f t="shared" si="28"/>
        <v>5936380</v>
      </c>
      <c r="BU25" s="8">
        <f t="shared" si="29"/>
        <v>79120</v>
      </c>
      <c r="BV25" s="7">
        <v>15</v>
      </c>
      <c r="BW25" s="8">
        <v>1438250</v>
      </c>
      <c r="BX25" s="8">
        <v>1006775</v>
      </c>
      <c r="BY25" s="8">
        <v>0</v>
      </c>
      <c r="BZ25" s="8">
        <v>431475</v>
      </c>
      <c r="CA25" s="8">
        <v>0</v>
      </c>
      <c r="CB25" s="8">
        <f t="shared" si="30"/>
        <v>9001</v>
      </c>
      <c r="CC25" s="8">
        <f t="shared" si="31"/>
        <v>289969876</v>
      </c>
      <c r="CD25" s="8">
        <f t="shared" si="32"/>
        <v>199528185</v>
      </c>
      <c r="CE25" s="8">
        <f t="shared" si="33"/>
        <v>20058589</v>
      </c>
      <c r="CF25" s="8">
        <f t="shared" si="34"/>
        <v>65776551</v>
      </c>
      <c r="CG25" s="8">
        <f t="shared" si="35"/>
        <v>4606551</v>
      </c>
      <c r="CH25" s="17">
        <v>50</v>
      </c>
      <c r="CI25" s="8">
        <v>278057</v>
      </c>
      <c r="CJ25" s="8">
        <v>194629</v>
      </c>
      <c r="CK25" s="8">
        <v>0</v>
      </c>
      <c r="CL25" s="8">
        <v>83428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7">
        <f t="shared" si="36"/>
        <v>50</v>
      </c>
      <c r="DA25" s="8">
        <f t="shared" si="37"/>
        <v>278057</v>
      </c>
      <c r="DB25" s="8">
        <f t="shared" si="38"/>
        <v>194629</v>
      </c>
      <c r="DC25" s="8">
        <f t="shared" si="39"/>
        <v>0</v>
      </c>
      <c r="DD25" s="8">
        <f t="shared" si="40"/>
        <v>83428</v>
      </c>
      <c r="DE25" s="8">
        <f t="shared" si="41"/>
        <v>0</v>
      </c>
      <c r="DF25" s="8">
        <f t="shared" si="42"/>
        <v>9051</v>
      </c>
      <c r="DG25" s="8">
        <f t="shared" si="43"/>
        <v>290247933</v>
      </c>
      <c r="DH25" s="8">
        <f t="shared" si="44"/>
        <v>199722814</v>
      </c>
      <c r="DI25" s="8">
        <f t="shared" si="45"/>
        <v>20058589</v>
      </c>
      <c r="DJ25" s="8">
        <f t="shared" si="46"/>
        <v>65859979</v>
      </c>
      <c r="DK25" s="8">
        <f t="shared" si="47"/>
        <v>4606551</v>
      </c>
      <c r="DL25" s="8">
        <v>115</v>
      </c>
      <c r="DM25" s="8">
        <v>69</v>
      </c>
      <c r="DN25" s="8">
        <v>184</v>
      </c>
      <c r="DO25" s="8">
        <v>61</v>
      </c>
      <c r="DP25" s="8">
        <v>33</v>
      </c>
      <c r="DR25" s="21">
        <f>INDEX(現金給付!D:D,MATCH($A25,現金給付!$C:$C,0),1)-INDEX(現金給付!F:F,MATCH($A25,現金給付!$C:$C,0),1)</f>
        <v>50</v>
      </c>
      <c r="DS25" s="21">
        <f>INDEX(現金給付!E:E,MATCH($A25,現金給付!$C:$C,0),1)-INDEX(現金給付!G:G,MATCH($A25,現金給付!$C:$C,0),1)</f>
        <v>194629</v>
      </c>
      <c r="DT25" s="21">
        <f>INDEX(現金給付!H:H,MATCH($A25,現金給付!$C:$C,0),1)-INDEX(現金給付!J:J,MATCH($A25,現金給付!$C:$C,0),1)</f>
        <v>10</v>
      </c>
      <c r="DU25" s="21">
        <f>INDEX(現金給付!I:I,MATCH($A25,現金給付!$C:$C,0),1)-INDEX(現金給付!K:K,MATCH($A25,現金給付!$C:$C,0),1)</f>
        <v>49252</v>
      </c>
      <c r="DV25" s="21">
        <f>INDEX(現金給付!L:L,MATCH($A25,現金給付!$C:$C,0),1)-INDEX(現金給付!N:N,MATCH($A25,現金給付!$C:$C,0),1)</f>
        <v>9</v>
      </c>
      <c r="DW25" s="21">
        <f>INDEX(現金給付!M:M,MATCH($A25,現金給付!$C:$C,0),1)-INDEX(現金給付!O:O,MATCH($A25,現金給付!$C:$C,0),1)</f>
        <v>263270</v>
      </c>
      <c r="DX25" s="21">
        <f>INDEX(現金給付!T:T,MATCH($A25,現金給付!$C:$C,0),1)-INDEX(現金給付!V:V,MATCH($A25,現金給付!$C:$C,0),1)</f>
        <v>12</v>
      </c>
      <c r="DY25" s="21">
        <f>INDEX(現金給付!U:U,MATCH($A25,現金給付!$C:$C,0),1)-INDEX(現金給付!W:W,MATCH($A25,現金給付!$C:$C,0),1)</f>
        <v>353578</v>
      </c>
      <c r="DZ25" s="21">
        <f>INDEX(現金給付!X:X,MATCH($A25,現金給付!$C:$C,0),1)-INDEX(現金給付!Z:Z,MATCH($A25,現金給付!$C:$C,0),1)</f>
        <v>0</v>
      </c>
      <c r="EA25" s="21">
        <f>INDEX(現金給付!Y:Y,MATCH($A25,現金給付!$C:$C,0),1)-INDEX(現金給付!AA:AA,MATCH($A25,現金給付!$C:$C,0),1)</f>
        <v>0</v>
      </c>
      <c r="EB25" s="21">
        <f>INDEX(現金給付!AB:AB,MATCH($A25,現金給付!$C:$C,0),1)-INDEX(現金給付!AD:AD,MATCH($A25,現金給付!$C:$C,0),1)</f>
        <v>0</v>
      </c>
      <c r="EC25" s="21">
        <f>INDEX(現金給付!AC:AC,MATCH($A25,現金給付!$C:$C,0),1)-INDEX(現金給付!AE:AE,MATCH($A25,現金給付!$C:$C,0),1)</f>
        <v>0</v>
      </c>
      <c r="ED25" s="21">
        <f>INDEX(現金給付!AJ:AJ,MATCH($A25,現金給付!$C:$C,0),1)-INDEX(現金給付!AL:AL,MATCH($A25,現金給付!$C:$C,0),1)</f>
        <v>0</v>
      </c>
      <c r="EE25" s="21">
        <f>INDEX(現金給付!AK:AK,MATCH($A25,現金給付!$C:$C,0),1)-INDEX(現金給付!AM:AM,MATCH($A25,現金給付!$C:$C,0),1)</f>
        <v>0</v>
      </c>
      <c r="EF25" s="21">
        <v>0</v>
      </c>
      <c r="EG25" s="21">
        <v>0</v>
      </c>
      <c r="EH25" s="21">
        <f t="shared" si="48"/>
        <v>81</v>
      </c>
      <c r="EI25" s="21">
        <f t="shared" si="49"/>
        <v>860729</v>
      </c>
      <c r="EK25" s="8">
        <f t="shared" si="53"/>
        <v>9082</v>
      </c>
      <c r="EL25" s="8">
        <f t="shared" si="54"/>
        <v>290830605</v>
      </c>
      <c r="EN25" s="75">
        <f>ROUND(EL25/INDEX(被保険者数!O:O,MATCH(A25,被保険者数!A:A,0),1),0)</f>
        <v>186072</v>
      </c>
      <c r="EO25" s="1">
        <f t="shared" si="55"/>
        <v>1</v>
      </c>
      <c r="EP25" s="75">
        <f t="shared" si="50"/>
        <v>148276320</v>
      </c>
      <c r="EQ25" s="75">
        <f t="shared" si="51"/>
        <v>86134200</v>
      </c>
      <c r="ER25" s="75">
        <f t="shared" si="52"/>
        <v>56420085</v>
      </c>
      <c r="ES25" s="75">
        <f>ROUND(EP25/INDEX(被保険者数!O:O,MATCH(A25,被保険者数!A:A,0),1),0)</f>
        <v>94866</v>
      </c>
      <c r="ET25" s="75">
        <f t="shared" si="56"/>
        <v>2</v>
      </c>
      <c r="EU25" s="75">
        <f>ROUND(EQ25/INDEX(被保険者数!O:O,MATCH(A25,被保険者数!A:A,0),1),0)</f>
        <v>55108</v>
      </c>
      <c r="EV25" s="1">
        <f t="shared" si="57"/>
        <v>1</v>
      </c>
    </row>
    <row r="26" spans="1:152" s="6" customFormat="1" ht="15.95" customHeight="1" x14ac:dyDescent="0.15">
      <c r="A26" s="2" t="s">
        <v>46</v>
      </c>
      <c r="B26" s="7">
        <v>403</v>
      </c>
      <c r="C26" s="8">
        <v>261163520</v>
      </c>
      <c r="D26" s="8">
        <v>182814483</v>
      </c>
      <c r="E26" s="8">
        <v>38366886</v>
      </c>
      <c r="F26" s="8">
        <v>37720000</v>
      </c>
      <c r="G26" s="8">
        <v>2262151</v>
      </c>
      <c r="H26" s="8">
        <v>6943</v>
      </c>
      <c r="I26" s="8">
        <v>125369510</v>
      </c>
      <c r="J26" s="8">
        <v>87758657</v>
      </c>
      <c r="K26" s="8">
        <v>3777659</v>
      </c>
      <c r="L26" s="8">
        <v>32052474</v>
      </c>
      <c r="M26" s="8">
        <v>1780720</v>
      </c>
      <c r="N26" s="8">
        <f t="shared" si="0"/>
        <v>7346</v>
      </c>
      <c r="O26" s="8">
        <f t="shared" si="1"/>
        <v>386533030</v>
      </c>
      <c r="P26" s="8">
        <f t="shared" si="2"/>
        <v>270573140</v>
      </c>
      <c r="Q26" s="8">
        <f t="shared" si="3"/>
        <v>42144545</v>
      </c>
      <c r="R26" s="8">
        <f t="shared" si="4"/>
        <v>69772474</v>
      </c>
      <c r="S26" s="8">
        <f t="shared" si="5"/>
        <v>4042871</v>
      </c>
      <c r="T26" s="7">
        <v>3</v>
      </c>
      <c r="U26" s="8">
        <v>307920</v>
      </c>
      <c r="V26" s="8">
        <v>215540</v>
      </c>
      <c r="W26" s="8">
        <v>0</v>
      </c>
      <c r="X26" s="8">
        <v>92380</v>
      </c>
      <c r="Y26" s="8">
        <v>0</v>
      </c>
      <c r="Z26" s="8">
        <v>903</v>
      </c>
      <c r="AA26" s="8">
        <v>12755400</v>
      </c>
      <c r="AB26" s="8">
        <v>8928780</v>
      </c>
      <c r="AC26" s="8">
        <v>14340</v>
      </c>
      <c r="AD26" s="8">
        <v>3807780</v>
      </c>
      <c r="AE26" s="8">
        <v>4500</v>
      </c>
      <c r="AF26" s="8">
        <f t="shared" si="6"/>
        <v>906</v>
      </c>
      <c r="AG26" s="8">
        <f t="shared" si="7"/>
        <v>13063320</v>
      </c>
      <c r="AH26" s="8">
        <f t="shared" si="8"/>
        <v>9144320</v>
      </c>
      <c r="AI26" s="8">
        <f t="shared" si="9"/>
        <v>14340</v>
      </c>
      <c r="AJ26" s="8">
        <f t="shared" si="10"/>
        <v>3900160</v>
      </c>
      <c r="AK26" s="8">
        <f t="shared" si="11"/>
        <v>4500</v>
      </c>
      <c r="AL26" s="7">
        <f t="shared" si="12"/>
        <v>8252</v>
      </c>
      <c r="AM26" s="8">
        <f t="shared" si="13"/>
        <v>399596350</v>
      </c>
      <c r="AN26" s="8">
        <f t="shared" si="14"/>
        <v>279717460</v>
      </c>
      <c r="AO26" s="8">
        <f t="shared" si="15"/>
        <v>42158885</v>
      </c>
      <c r="AP26" s="8">
        <f t="shared" si="16"/>
        <v>73672634</v>
      </c>
      <c r="AQ26" s="8">
        <f t="shared" si="17"/>
        <v>4047371</v>
      </c>
      <c r="AR26" s="8">
        <v>4888</v>
      </c>
      <c r="AS26" s="8">
        <v>68437890</v>
      </c>
      <c r="AT26" s="8">
        <v>47906523</v>
      </c>
      <c r="AU26" s="8">
        <v>1131486</v>
      </c>
      <c r="AV26" s="8">
        <v>18027494</v>
      </c>
      <c r="AW26" s="8">
        <v>1372387</v>
      </c>
      <c r="AX26" s="8">
        <f t="shared" si="18"/>
        <v>13140</v>
      </c>
      <c r="AY26" s="8">
        <f t="shared" si="19"/>
        <v>468034240</v>
      </c>
      <c r="AZ26" s="8">
        <f t="shared" si="20"/>
        <v>327623983</v>
      </c>
      <c r="BA26" s="8">
        <f t="shared" si="21"/>
        <v>43290371</v>
      </c>
      <c r="BB26" s="8">
        <f t="shared" si="22"/>
        <v>91700128</v>
      </c>
      <c r="BC26" s="8">
        <f t="shared" si="23"/>
        <v>5419758</v>
      </c>
      <c r="BD26" s="7">
        <v>389</v>
      </c>
      <c r="BE26" s="8">
        <v>13714734</v>
      </c>
      <c r="BF26" s="8">
        <v>3888944</v>
      </c>
      <c r="BG26" s="8">
        <v>0</v>
      </c>
      <c r="BH26" s="8">
        <v>9767370</v>
      </c>
      <c r="BI26" s="8">
        <v>58420</v>
      </c>
      <c r="BJ26" s="8">
        <v>2</v>
      </c>
      <c r="BK26" s="8">
        <v>5522</v>
      </c>
      <c r="BL26" s="8">
        <v>1842</v>
      </c>
      <c r="BM26" s="8">
        <v>0</v>
      </c>
      <c r="BN26" s="8">
        <v>3680</v>
      </c>
      <c r="BO26" s="8">
        <v>0</v>
      </c>
      <c r="BP26" s="8">
        <f t="shared" si="24"/>
        <v>391</v>
      </c>
      <c r="BQ26" s="8">
        <f t="shared" si="25"/>
        <v>13720256</v>
      </c>
      <c r="BR26" s="8">
        <f t="shared" si="26"/>
        <v>3890786</v>
      </c>
      <c r="BS26" s="8">
        <f t="shared" si="27"/>
        <v>0</v>
      </c>
      <c r="BT26" s="8">
        <f t="shared" si="28"/>
        <v>9771050</v>
      </c>
      <c r="BU26" s="8">
        <f t="shared" si="29"/>
        <v>58420</v>
      </c>
      <c r="BV26" s="7">
        <v>18</v>
      </c>
      <c r="BW26" s="8">
        <v>5084310</v>
      </c>
      <c r="BX26" s="8">
        <v>3559017</v>
      </c>
      <c r="BY26" s="8">
        <v>68298</v>
      </c>
      <c r="BZ26" s="8">
        <v>232880</v>
      </c>
      <c r="CA26" s="8">
        <v>1224115</v>
      </c>
      <c r="CB26" s="8">
        <f t="shared" si="30"/>
        <v>13158</v>
      </c>
      <c r="CC26" s="8">
        <f t="shared" si="31"/>
        <v>486838806</v>
      </c>
      <c r="CD26" s="8">
        <f t="shared" si="32"/>
        <v>335073786</v>
      </c>
      <c r="CE26" s="8">
        <f t="shared" si="33"/>
        <v>43358669</v>
      </c>
      <c r="CF26" s="8">
        <f t="shared" si="34"/>
        <v>101704058</v>
      </c>
      <c r="CG26" s="8">
        <f t="shared" si="35"/>
        <v>6702293</v>
      </c>
      <c r="CH26" s="17">
        <v>91</v>
      </c>
      <c r="CI26" s="8">
        <v>575762</v>
      </c>
      <c r="CJ26" s="8">
        <v>403024</v>
      </c>
      <c r="CK26" s="8">
        <v>0</v>
      </c>
      <c r="CL26" s="8">
        <v>172738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7">
        <f t="shared" si="36"/>
        <v>91</v>
      </c>
      <c r="DA26" s="8">
        <f t="shared" si="37"/>
        <v>575762</v>
      </c>
      <c r="DB26" s="8">
        <f t="shared" si="38"/>
        <v>403024</v>
      </c>
      <c r="DC26" s="8">
        <f t="shared" si="39"/>
        <v>0</v>
      </c>
      <c r="DD26" s="8">
        <f t="shared" si="40"/>
        <v>172738</v>
      </c>
      <c r="DE26" s="8">
        <f t="shared" si="41"/>
        <v>0</v>
      </c>
      <c r="DF26" s="8">
        <f t="shared" si="42"/>
        <v>13249</v>
      </c>
      <c r="DG26" s="8">
        <f t="shared" si="43"/>
        <v>487414568</v>
      </c>
      <c r="DH26" s="8">
        <f t="shared" si="44"/>
        <v>335476810</v>
      </c>
      <c r="DI26" s="8">
        <f t="shared" si="45"/>
        <v>43358669</v>
      </c>
      <c r="DJ26" s="8">
        <f t="shared" si="46"/>
        <v>101876796</v>
      </c>
      <c r="DK26" s="8">
        <f t="shared" si="47"/>
        <v>6702293</v>
      </c>
      <c r="DL26" s="8">
        <v>259</v>
      </c>
      <c r="DM26" s="8">
        <v>75</v>
      </c>
      <c r="DN26" s="8">
        <v>334</v>
      </c>
      <c r="DO26" s="8">
        <v>55</v>
      </c>
      <c r="DP26" s="8">
        <v>81</v>
      </c>
      <c r="DR26" s="21">
        <f>INDEX(現金給付!D:D,MATCH($A26,現金給付!$C:$C,0),1)-INDEX(現金給付!F:F,MATCH($A26,現金給付!$C:$C,0),1)</f>
        <v>91</v>
      </c>
      <c r="DS26" s="21">
        <f>INDEX(現金給付!E:E,MATCH($A26,現金給付!$C:$C,0),1)-INDEX(現金給付!G:G,MATCH($A26,現金給付!$C:$C,0),1)</f>
        <v>403024</v>
      </c>
      <c r="DT26" s="21">
        <f>INDEX(現金給付!H:H,MATCH($A26,現金給付!$C:$C,0),1)-INDEX(現金給付!J:J,MATCH($A26,現金給付!$C:$C,0),1)</f>
        <v>0</v>
      </c>
      <c r="DU26" s="21">
        <f>INDEX(現金給付!I:I,MATCH($A26,現金給付!$C:$C,0),1)-INDEX(現金給付!K:K,MATCH($A26,現金給付!$C:$C,0),1)</f>
        <v>0</v>
      </c>
      <c r="DV26" s="21">
        <f>INDEX(現金給付!L:L,MATCH($A26,現金給付!$C:$C,0),1)-INDEX(現金給付!N:N,MATCH($A26,現金給付!$C:$C,0),1)</f>
        <v>28</v>
      </c>
      <c r="DW26" s="21">
        <f>INDEX(現金給付!M:M,MATCH($A26,現金給付!$C:$C,0),1)-INDEX(現金給付!O:O,MATCH($A26,現金給付!$C:$C,0),1)</f>
        <v>375109</v>
      </c>
      <c r="DX26" s="21">
        <f>INDEX(現金給付!T:T,MATCH($A26,現金給付!$C:$C,0),1)-INDEX(現金給付!V:V,MATCH($A26,現金給付!$C:$C,0),1)</f>
        <v>18</v>
      </c>
      <c r="DY26" s="21">
        <f>INDEX(現金給付!U:U,MATCH($A26,現金給付!$C:$C,0),1)-INDEX(現金給付!W:W,MATCH($A26,現金給付!$C:$C,0),1)</f>
        <v>829066</v>
      </c>
      <c r="DZ26" s="21">
        <f>INDEX(現金給付!X:X,MATCH($A26,現金給付!$C:$C,0),1)-INDEX(現金給付!Z:Z,MATCH($A26,現金給付!$C:$C,0),1)</f>
        <v>0</v>
      </c>
      <c r="EA26" s="21">
        <f>INDEX(現金給付!Y:Y,MATCH($A26,現金給付!$C:$C,0),1)-INDEX(現金給付!AA:AA,MATCH($A26,現金給付!$C:$C,0),1)</f>
        <v>0</v>
      </c>
      <c r="EB26" s="21">
        <f>INDEX(現金給付!AB:AB,MATCH($A26,現金給付!$C:$C,0),1)-INDEX(現金給付!AD:AD,MATCH($A26,現金給付!$C:$C,0),1)</f>
        <v>0</v>
      </c>
      <c r="EC26" s="21">
        <f>INDEX(現金給付!AC:AC,MATCH($A26,現金給付!$C:$C,0),1)-INDEX(現金給付!AE:AE,MATCH($A26,現金給付!$C:$C,0),1)</f>
        <v>0</v>
      </c>
      <c r="ED26" s="21">
        <f>INDEX(現金給付!AJ:AJ,MATCH($A26,現金給付!$C:$C,0),1)-INDEX(現金給付!AL:AL,MATCH($A26,現金給付!$C:$C,0),1)</f>
        <v>0</v>
      </c>
      <c r="EE26" s="21">
        <f>INDEX(現金給付!AK:AK,MATCH($A26,現金給付!$C:$C,0),1)-INDEX(現金給付!AM:AM,MATCH($A26,現金給付!$C:$C,0),1)</f>
        <v>0</v>
      </c>
      <c r="EF26" s="21">
        <v>0</v>
      </c>
      <c r="EG26" s="21">
        <v>0</v>
      </c>
      <c r="EH26" s="21">
        <f t="shared" si="48"/>
        <v>137</v>
      </c>
      <c r="EI26" s="21">
        <f t="shared" si="49"/>
        <v>1607199</v>
      </c>
      <c r="EK26" s="8">
        <f t="shared" si="53"/>
        <v>13295</v>
      </c>
      <c r="EL26" s="8">
        <f t="shared" si="54"/>
        <v>488446005</v>
      </c>
      <c r="EN26" s="75">
        <f>ROUND(EL26/INDEX(被保険者数!O:O,MATCH(A26,被保険者数!A:A,0),1),0)</f>
        <v>183351</v>
      </c>
      <c r="EO26" s="1">
        <f t="shared" si="55"/>
        <v>2</v>
      </c>
      <c r="EP26" s="75">
        <f t="shared" si="50"/>
        <v>261471440</v>
      </c>
      <c r="EQ26" s="75">
        <f t="shared" si="51"/>
        <v>138124910</v>
      </c>
      <c r="ER26" s="75">
        <f t="shared" si="52"/>
        <v>88849655</v>
      </c>
      <c r="ES26" s="75">
        <f>ROUND(EP26/INDEX(被保険者数!O:O,MATCH(A26,被保険者数!A:A,0),1),0)</f>
        <v>98150</v>
      </c>
      <c r="ET26" s="75">
        <f t="shared" si="56"/>
        <v>1</v>
      </c>
      <c r="EU26" s="75">
        <f>ROUND(EQ26/INDEX(被保険者数!O:O,MATCH(A26,被保険者数!A:A,0),1),0)</f>
        <v>51849</v>
      </c>
      <c r="EV26" s="1">
        <f t="shared" si="57"/>
        <v>2</v>
      </c>
    </row>
    <row r="27" spans="1:152" s="6" customFormat="1" ht="15.95" customHeight="1" x14ac:dyDescent="0.15">
      <c r="A27" s="2" t="s">
        <v>47</v>
      </c>
      <c r="B27" s="7">
        <v>196</v>
      </c>
      <c r="C27" s="8">
        <v>104952140</v>
      </c>
      <c r="D27" s="8">
        <v>73466449</v>
      </c>
      <c r="E27" s="8">
        <v>12521693</v>
      </c>
      <c r="F27" s="8">
        <v>18240200</v>
      </c>
      <c r="G27" s="8">
        <v>723798</v>
      </c>
      <c r="H27" s="8">
        <v>3635</v>
      </c>
      <c r="I27" s="8">
        <v>71154390</v>
      </c>
      <c r="J27" s="8">
        <v>49808072</v>
      </c>
      <c r="K27" s="8">
        <v>6601559</v>
      </c>
      <c r="L27" s="8">
        <v>14207650</v>
      </c>
      <c r="M27" s="8">
        <v>537109</v>
      </c>
      <c r="N27" s="8">
        <f t="shared" si="0"/>
        <v>3831</v>
      </c>
      <c r="O27" s="8">
        <f t="shared" si="1"/>
        <v>176106530</v>
      </c>
      <c r="P27" s="8">
        <f t="shared" si="2"/>
        <v>123274521</v>
      </c>
      <c r="Q27" s="8">
        <f t="shared" si="3"/>
        <v>19123252</v>
      </c>
      <c r="R27" s="8">
        <f t="shared" si="4"/>
        <v>32447850</v>
      </c>
      <c r="S27" s="8">
        <f t="shared" si="5"/>
        <v>1260907</v>
      </c>
      <c r="T27" s="7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500</v>
      </c>
      <c r="AA27" s="8">
        <v>6537110</v>
      </c>
      <c r="AB27" s="8">
        <v>4575977</v>
      </c>
      <c r="AC27" s="8">
        <v>0</v>
      </c>
      <c r="AD27" s="8">
        <v>1961133</v>
      </c>
      <c r="AE27" s="8">
        <v>0</v>
      </c>
      <c r="AF27" s="8">
        <f t="shared" si="6"/>
        <v>500</v>
      </c>
      <c r="AG27" s="8">
        <f t="shared" si="7"/>
        <v>6537110</v>
      </c>
      <c r="AH27" s="8">
        <f t="shared" si="8"/>
        <v>4575977</v>
      </c>
      <c r="AI27" s="8">
        <f t="shared" si="9"/>
        <v>0</v>
      </c>
      <c r="AJ27" s="8">
        <f t="shared" si="10"/>
        <v>1961133</v>
      </c>
      <c r="AK27" s="8">
        <f t="shared" si="11"/>
        <v>0</v>
      </c>
      <c r="AL27" s="7">
        <f t="shared" si="12"/>
        <v>4331</v>
      </c>
      <c r="AM27" s="8">
        <f t="shared" si="13"/>
        <v>182643640</v>
      </c>
      <c r="AN27" s="8">
        <f t="shared" si="14"/>
        <v>127850498</v>
      </c>
      <c r="AO27" s="8">
        <f t="shared" si="15"/>
        <v>19123252</v>
      </c>
      <c r="AP27" s="8">
        <f t="shared" si="16"/>
        <v>34408983</v>
      </c>
      <c r="AQ27" s="8">
        <f t="shared" si="17"/>
        <v>1260907</v>
      </c>
      <c r="AR27" s="8">
        <v>2654</v>
      </c>
      <c r="AS27" s="8">
        <v>30827980</v>
      </c>
      <c r="AT27" s="8">
        <v>21579582</v>
      </c>
      <c r="AU27" s="8">
        <v>27604</v>
      </c>
      <c r="AV27" s="8">
        <v>8594967</v>
      </c>
      <c r="AW27" s="8">
        <v>625827</v>
      </c>
      <c r="AX27" s="8">
        <f t="shared" si="18"/>
        <v>6985</v>
      </c>
      <c r="AY27" s="8">
        <f t="shared" si="19"/>
        <v>213471620</v>
      </c>
      <c r="AZ27" s="8">
        <f t="shared" si="20"/>
        <v>149430080</v>
      </c>
      <c r="BA27" s="8">
        <f t="shared" si="21"/>
        <v>19150856</v>
      </c>
      <c r="BB27" s="8">
        <f t="shared" si="22"/>
        <v>43003950</v>
      </c>
      <c r="BC27" s="8">
        <f t="shared" si="23"/>
        <v>1886734</v>
      </c>
      <c r="BD27" s="7">
        <v>186</v>
      </c>
      <c r="BE27" s="8">
        <v>5792786</v>
      </c>
      <c r="BF27" s="8">
        <v>1541126</v>
      </c>
      <c r="BG27" s="8">
        <v>0</v>
      </c>
      <c r="BH27" s="8">
        <v>4218080</v>
      </c>
      <c r="BI27" s="8">
        <v>33580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f t="shared" si="24"/>
        <v>186</v>
      </c>
      <c r="BQ27" s="8">
        <f t="shared" si="25"/>
        <v>5792786</v>
      </c>
      <c r="BR27" s="8">
        <f t="shared" si="26"/>
        <v>1541126</v>
      </c>
      <c r="BS27" s="8">
        <f t="shared" si="27"/>
        <v>0</v>
      </c>
      <c r="BT27" s="8">
        <f t="shared" si="28"/>
        <v>4218080</v>
      </c>
      <c r="BU27" s="8">
        <f t="shared" si="29"/>
        <v>33580</v>
      </c>
      <c r="BV27" s="7">
        <v>14</v>
      </c>
      <c r="BW27" s="8">
        <v>1252180</v>
      </c>
      <c r="BX27" s="8">
        <v>876526</v>
      </c>
      <c r="BY27" s="8">
        <v>0</v>
      </c>
      <c r="BZ27" s="8">
        <v>171846</v>
      </c>
      <c r="CA27" s="8">
        <v>203808</v>
      </c>
      <c r="CB27" s="8">
        <f t="shared" si="30"/>
        <v>6999</v>
      </c>
      <c r="CC27" s="8">
        <f t="shared" si="31"/>
        <v>220516586</v>
      </c>
      <c r="CD27" s="8">
        <f t="shared" si="32"/>
        <v>151847732</v>
      </c>
      <c r="CE27" s="8">
        <f t="shared" si="33"/>
        <v>19150856</v>
      </c>
      <c r="CF27" s="8">
        <f t="shared" si="34"/>
        <v>47393876</v>
      </c>
      <c r="CG27" s="8">
        <f t="shared" si="35"/>
        <v>2124122</v>
      </c>
      <c r="CH27" s="17">
        <v>81</v>
      </c>
      <c r="CI27" s="8">
        <v>447869</v>
      </c>
      <c r="CJ27" s="8">
        <v>313494</v>
      </c>
      <c r="CK27" s="8">
        <v>0</v>
      </c>
      <c r="CL27" s="8">
        <v>134375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7">
        <f t="shared" si="36"/>
        <v>81</v>
      </c>
      <c r="DA27" s="8">
        <f t="shared" si="37"/>
        <v>447869</v>
      </c>
      <c r="DB27" s="8">
        <f t="shared" si="38"/>
        <v>313494</v>
      </c>
      <c r="DC27" s="8">
        <f t="shared" si="39"/>
        <v>0</v>
      </c>
      <c r="DD27" s="8">
        <f t="shared" si="40"/>
        <v>134375</v>
      </c>
      <c r="DE27" s="8">
        <f t="shared" si="41"/>
        <v>0</v>
      </c>
      <c r="DF27" s="8">
        <f t="shared" si="42"/>
        <v>7080</v>
      </c>
      <c r="DG27" s="8">
        <f t="shared" si="43"/>
        <v>220964455</v>
      </c>
      <c r="DH27" s="8">
        <f t="shared" si="44"/>
        <v>152161226</v>
      </c>
      <c r="DI27" s="8">
        <f t="shared" si="45"/>
        <v>19150856</v>
      </c>
      <c r="DJ27" s="8">
        <f t="shared" si="46"/>
        <v>47528251</v>
      </c>
      <c r="DK27" s="8">
        <f t="shared" si="47"/>
        <v>2124122</v>
      </c>
      <c r="DL27" s="8">
        <v>114</v>
      </c>
      <c r="DM27" s="8">
        <v>77</v>
      </c>
      <c r="DN27" s="8">
        <v>191</v>
      </c>
      <c r="DO27" s="8">
        <v>67</v>
      </c>
      <c r="DP27" s="8">
        <v>36</v>
      </c>
      <c r="DR27" s="21">
        <f>INDEX(現金給付!D:D,MATCH($A27,現金給付!$C:$C,0),1)-INDEX(現金給付!F:F,MATCH($A27,現金給付!$C:$C,0),1)</f>
        <v>81</v>
      </c>
      <c r="DS27" s="21">
        <f>INDEX(現金給付!E:E,MATCH($A27,現金給付!$C:$C,0),1)-INDEX(現金給付!G:G,MATCH($A27,現金給付!$C:$C,0),1)</f>
        <v>313494</v>
      </c>
      <c r="DT27" s="21">
        <f>INDEX(現金給付!H:H,MATCH($A27,現金給付!$C:$C,0),1)-INDEX(現金給付!J:J,MATCH($A27,現金給付!$C:$C,0),1)</f>
        <v>8</v>
      </c>
      <c r="DU27" s="21">
        <f>INDEX(現金給付!I:I,MATCH($A27,現金給付!$C:$C,0),1)-INDEX(現金給付!K:K,MATCH($A27,現金給付!$C:$C,0),1)</f>
        <v>58786</v>
      </c>
      <c r="DV27" s="21">
        <f>INDEX(現金給付!L:L,MATCH($A27,現金給付!$C:$C,0),1)-INDEX(現金給付!N:N,MATCH($A27,現金給付!$C:$C,0),1)</f>
        <v>18</v>
      </c>
      <c r="DW27" s="21">
        <f>INDEX(現金給付!M:M,MATCH($A27,現金給付!$C:$C,0),1)-INDEX(現金給付!O:O,MATCH($A27,現金給付!$C:$C,0),1)</f>
        <v>353752</v>
      </c>
      <c r="DX27" s="21">
        <f>INDEX(現金給付!T:T,MATCH($A27,現金給付!$C:$C,0),1)-INDEX(現金給付!V:V,MATCH($A27,現金給付!$C:$C,0),1)</f>
        <v>6</v>
      </c>
      <c r="DY27" s="21">
        <f>INDEX(現金給付!U:U,MATCH($A27,現金給付!$C:$C,0),1)-INDEX(現金給付!W:W,MATCH($A27,現金給付!$C:$C,0),1)</f>
        <v>157636</v>
      </c>
      <c r="DZ27" s="21">
        <f>INDEX(現金給付!X:X,MATCH($A27,現金給付!$C:$C,0),1)-INDEX(現金給付!Z:Z,MATCH($A27,現金給付!$C:$C,0),1)</f>
        <v>0</v>
      </c>
      <c r="EA27" s="21">
        <f>INDEX(現金給付!Y:Y,MATCH($A27,現金給付!$C:$C,0),1)-INDEX(現金給付!AA:AA,MATCH($A27,現金給付!$C:$C,0),1)</f>
        <v>0</v>
      </c>
      <c r="EB27" s="21">
        <f>INDEX(現金給付!AB:AB,MATCH($A27,現金給付!$C:$C,0),1)-INDEX(現金給付!AD:AD,MATCH($A27,現金給付!$C:$C,0),1)</f>
        <v>0</v>
      </c>
      <c r="EC27" s="21">
        <f>INDEX(現金給付!AC:AC,MATCH($A27,現金給付!$C:$C,0),1)-INDEX(現金給付!AE:AE,MATCH($A27,現金給付!$C:$C,0),1)</f>
        <v>0</v>
      </c>
      <c r="ED27" s="21">
        <f>INDEX(現金給付!AJ:AJ,MATCH($A27,現金給付!$C:$C,0),1)-INDEX(現金給付!AL:AL,MATCH($A27,現金給付!$C:$C,0),1)</f>
        <v>0</v>
      </c>
      <c r="EE27" s="21">
        <f>INDEX(現金給付!AK:AK,MATCH($A27,現金給付!$C:$C,0),1)-INDEX(現金給付!AM:AM,MATCH($A27,現金給付!$C:$C,0),1)</f>
        <v>0</v>
      </c>
      <c r="EF27" s="21">
        <v>0</v>
      </c>
      <c r="EG27" s="21">
        <v>0</v>
      </c>
      <c r="EH27" s="21">
        <f t="shared" si="48"/>
        <v>113</v>
      </c>
      <c r="EI27" s="21">
        <f t="shared" si="49"/>
        <v>883668</v>
      </c>
      <c r="EK27" s="8">
        <f t="shared" si="53"/>
        <v>7112</v>
      </c>
      <c r="EL27" s="8">
        <f t="shared" si="54"/>
        <v>221400254</v>
      </c>
      <c r="EN27" s="75">
        <f>ROUND(EL27/INDEX(被保険者数!O:O,MATCH(A27,被保険者数!A:A,0),1),0)</f>
        <v>116282</v>
      </c>
      <c r="EO27" s="1">
        <f t="shared" si="55"/>
        <v>5</v>
      </c>
      <c r="EP27" s="75">
        <f t="shared" si="50"/>
        <v>104952140</v>
      </c>
      <c r="EQ27" s="75">
        <f t="shared" si="51"/>
        <v>77691500</v>
      </c>
      <c r="ER27" s="75">
        <f t="shared" si="52"/>
        <v>38756614</v>
      </c>
      <c r="ES27" s="75">
        <f>ROUND(EP27/INDEX(被保険者数!O:O,MATCH(A27,被保険者数!A:A,0),1),0)</f>
        <v>55122</v>
      </c>
      <c r="ET27" s="75">
        <f t="shared" si="56"/>
        <v>6</v>
      </c>
      <c r="EU27" s="75">
        <f>ROUND(EQ27/INDEX(被保険者数!O:O,MATCH(A27,被保険者数!A:A,0),1),0)</f>
        <v>40804</v>
      </c>
      <c r="EV27" s="1">
        <f t="shared" si="57"/>
        <v>3</v>
      </c>
    </row>
    <row r="28" spans="1:152" s="6" customFormat="1" ht="15.95" customHeight="1" x14ac:dyDescent="0.15">
      <c r="A28" s="2" t="s">
        <v>48</v>
      </c>
      <c r="B28" s="7">
        <v>77</v>
      </c>
      <c r="C28" s="8">
        <v>50784370</v>
      </c>
      <c r="D28" s="8">
        <v>35549040</v>
      </c>
      <c r="E28" s="8">
        <v>8846808</v>
      </c>
      <c r="F28" s="8">
        <v>6230852</v>
      </c>
      <c r="G28" s="8">
        <v>157670</v>
      </c>
      <c r="H28" s="8">
        <v>1378</v>
      </c>
      <c r="I28" s="8">
        <v>26544130</v>
      </c>
      <c r="J28" s="8">
        <v>18580891</v>
      </c>
      <c r="K28" s="8">
        <v>2050058</v>
      </c>
      <c r="L28" s="8">
        <v>5728816</v>
      </c>
      <c r="M28" s="8">
        <v>184365</v>
      </c>
      <c r="N28" s="8">
        <f t="shared" si="0"/>
        <v>1455</v>
      </c>
      <c r="O28" s="8">
        <f t="shared" si="1"/>
        <v>77328500</v>
      </c>
      <c r="P28" s="8">
        <f t="shared" si="2"/>
        <v>54129931</v>
      </c>
      <c r="Q28" s="8">
        <f t="shared" si="3"/>
        <v>10896866</v>
      </c>
      <c r="R28" s="8">
        <f t="shared" si="4"/>
        <v>11959668</v>
      </c>
      <c r="S28" s="8">
        <f t="shared" si="5"/>
        <v>342035</v>
      </c>
      <c r="T28" s="7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234</v>
      </c>
      <c r="AA28" s="8">
        <v>3226580</v>
      </c>
      <c r="AB28" s="8">
        <v>2258606</v>
      </c>
      <c r="AC28" s="8">
        <v>0</v>
      </c>
      <c r="AD28" s="8">
        <v>967974</v>
      </c>
      <c r="AE28" s="8">
        <v>0</v>
      </c>
      <c r="AF28" s="8">
        <f t="shared" si="6"/>
        <v>234</v>
      </c>
      <c r="AG28" s="8">
        <f t="shared" si="7"/>
        <v>3226580</v>
      </c>
      <c r="AH28" s="8">
        <f t="shared" si="8"/>
        <v>2258606</v>
      </c>
      <c r="AI28" s="8">
        <f t="shared" si="9"/>
        <v>0</v>
      </c>
      <c r="AJ28" s="8">
        <f t="shared" si="10"/>
        <v>967974</v>
      </c>
      <c r="AK28" s="8">
        <f t="shared" si="11"/>
        <v>0</v>
      </c>
      <c r="AL28" s="7">
        <f t="shared" si="12"/>
        <v>1689</v>
      </c>
      <c r="AM28" s="8">
        <f t="shared" si="13"/>
        <v>80555080</v>
      </c>
      <c r="AN28" s="8">
        <f t="shared" si="14"/>
        <v>56388537</v>
      </c>
      <c r="AO28" s="8">
        <f t="shared" si="15"/>
        <v>10896866</v>
      </c>
      <c r="AP28" s="8">
        <f t="shared" si="16"/>
        <v>12927642</v>
      </c>
      <c r="AQ28" s="8">
        <f t="shared" si="17"/>
        <v>342035</v>
      </c>
      <c r="AR28" s="8">
        <v>1044</v>
      </c>
      <c r="AS28" s="8">
        <v>15874790</v>
      </c>
      <c r="AT28" s="8">
        <v>11112353</v>
      </c>
      <c r="AU28" s="8">
        <v>596877</v>
      </c>
      <c r="AV28" s="8">
        <v>4145079</v>
      </c>
      <c r="AW28" s="8">
        <v>20481</v>
      </c>
      <c r="AX28" s="8">
        <f t="shared" si="18"/>
        <v>2733</v>
      </c>
      <c r="AY28" s="8">
        <f t="shared" si="19"/>
        <v>96429870</v>
      </c>
      <c r="AZ28" s="8">
        <f t="shared" si="20"/>
        <v>67500890</v>
      </c>
      <c r="BA28" s="8">
        <f t="shared" si="21"/>
        <v>11493743</v>
      </c>
      <c r="BB28" s="8">
        <f t="shared" si="22"/>
        <v>17072721</v>
      </c>
      <c r="BC28" s="8">
        <f t="shared" si="23"/>
        <v>362516</v>
      </c>
      <c r="BD28" s="7">
        <v>76</v>
      </c>
      <c r="BE28" s="8">
        <v>2492813</v>
      </c>
      <c r="BF28" s="8">
        <v>590593</v>
      </c>
      <c r="BG28" s="8">
        <v>0</v>
      </c>
      <c r="BH28" s="8">
        <v>1902220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f t="shared" si="24"/>
        <v>76</v>
      </c>
      <c r="BQ28" s="8">
        <f t="shared" si="25"/>
        <v>2492813</v>
      </c>
      <c r="BR28" s="8">
        <f t="shared" si="26"/>
        <v>590593</v>
      </c>
      <c r="BS28" s="8">
        <f t="shared" si="27"/>
        <v>0</v>
      </c>
      <c r="BT28" s="8">
        <f t="shared" si="28"/>
        <v>1902220</v>
      </c>
      <c r="BU28" s="8">
        <f t="shared" si="29"/>
        <v>0</v>
      </c>
      <c r="BV28" s="7">
        <v>2</v>
      </c>
      <c r="BW28" s="8">
        <v>137530</v>
      </c>
      <c r="BX28" s="8">
        <v>96271</v>
      </c>
      <c r="BY28" s="8">
        <v>0</v>
      </c>
      <c r="BZ28" s="8">
        <v>41259</v>
      </c>
      <c r="CA28" s="8">
        <v>0</v>
      </c>
      <c r="CB28" s="8">
        <f t="shared" si="30"/>
        <v>2735</v>
      </c>
      <c r="CC28" s="8">
        <f t="shared" si="31"/>
        <v>99060213</v>
      </c>
      <c r="CD28" s="8">
        <f t="shared" si="32"/>
        <v>68187754</v>
      </c>
      <c r="CE28" s="8">
        <f t="shared" si="33"/>
        <v>11493743</v>
      </c>
      <c r="CF28" s="8">
        <f t="shared" si="34"/>
        <v>19016200</v>
      </c>
      <c r="CG28" s="8">
        <f t="shared" si="35"/>
        <v>362516</v>
      </c>
      <c r="CH28" s="17">
        <v>4</v>
      </c>
      <c r="CI28" s="8">
        <v>19788</v>
      </c>
      <c r="CJ28" s="8">
        <v>13850</v>
      </c>
      <c r="CK28" s="8">
        <v>0</v>
      </c>
      <c r="CL28" s="8">
        <v>5938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7">
        <f t="shared" si="36"/>
        <v>4</v>
      </c>
      <c r="DA28" s="8">
        <f t="shared" si="37"/>
        <v>19788</v>
      </c>
      <c r="DB28" s="8">
        <f t="shared" si="38"/>
        <v>13850</v>
      </c>
      <c r="DC28" s="8">
        <f t="shared" si="39"/>
        <v>0</v>
      </c>
      <c r="DD28" s="8">
        <f t="shared" si="40"/>
        <v>5938</v>
      </c>
      <c r="DE28" s="8">
        <f t="shared" si="41"/>
        <v>0</v>
      </c>
      <c r="DF28" s="8">
        <f t="shared" si="42"/>
        <v>2739</v>
      </c>
      <c r="DG28" s="8">
        <f t="shared" si="43"/>
        <v>99080001</v>
      </c>
      <c r="DH28" s="8">
        <f t="shared" si="44"/>
        <v>68201604</v>
      </c>
      <c r="DI28" s="8">
        <f t="shared" si="45"/>
        <v>11493743</v>
      </c>
      <c r="DJ28" s="8">
        <f t="shared" si="46"/>
        <v>19022138</v>
      </c>
      <c r="DK28" s="8">
        <f t="shared" si="47"/>
        <v>362516</v>
      </c>
      <c r="DL28" s="8">
        <v>55</v>
      </c>
      <c r="DM28" s="8">
        <v>40</v>
      </c>
      <c r="DN28" s="8">
        <v>95</v>
      </c>
      <c r="DO28" s="8">
        <v>24</v>
      </c>
      <c r="DP28" s="8">
        <v>49</v>
      </c>
      <c r="DR28" s="21">
        <f>INDEX(現金給付!D:D,MATCH($A28,現金給付!$C:$C,0),1)-INDEX(現金給付!F:F,MATCH($A28,現金給付!$C:$C,0),1)</f>
        <v>4</v>
      </c>
      <c r="DS28" s="21">
        <f>INDEX(現金給付!E:E,MATCH($A28,現金給付!$C:$C,0),1)-INDEX(現金給付!G:G,MATCH($A28,現金給付!$C:$C,0),1)</f>
        <v>13850</v>
      </c>
      <c r="DT28" s="21">
        <f>INDEX(現金給付!H:H,MATCH($A28,現金給付!$C:$C,0),1)-INDEX(現金給付!J:J,MATCH($A28,現金給付!$C:$C,0),1)</f>
        <v>0</v>
      </c>
      <c r="DU28" s="21">
        <f>INDEX(現金給付!I:I,MATCH($A28,現金給付!$C:$C,0),1)-INDEX(現金給付!K:K,MATCH($A28,現金給付!$C:$C,0),1)</f>
        <v>0</v>
      </c>
      <c r="DV28" s="21">
        <f>INDEX(現金給付!L:L,MATCH($A28,現金給付!$C:$C,0),1)-INDEX(現金給付!N:N,MATCH($A28,現金給付!$C:$C,0),1)</f>
        <v>0</v>
      </c>
      <c r="DW28" s="21">
        <f>INDEX(現金給付!M:M,MATCH($A28,現金給付!$C:$C,0),1)-INDEX(現金給付!O:O,MATCH($A28,現金給付!$C:$C,0),1)</f>
        <v>0</v>
      </c>
      <c r="DX28" s="21">
        <f>INDEX(現金給付!T:T,MATCH($A28,現金給付!$C:$C,0),1)-INDEX(現金給付!V:V,MATCH($A28,現金給付!$C:$C,0),1)</f>
        <v>3</v>
      </c>
      <c r="DY28" s="21">
        <f>INDEX(現金給付!U:U,MATCH($A28,現金給付!$C:$C,0),1)-INDEX(現金給付!W:W,MATCH($A28,現金給付!$C:$C,0),1)</f>
        <v>41848</v>
      </c>
      <c r="DZ28" s="21">
        <f>INDEX(現金給付!X:X,MATCH($A28,現金給付!$C:$C,0),1)-INDEX(現金給付!Z:Z,MATCH($A28,現金給付!$C:$C,0),1)</f>
        <v>0</v>
      </c>
      <c r="EA28" s="21">
        <f>INDEX(現金給付!Y:Y,MATCH($A28,現金給付!$C:$C,0),1)-INDEX(現金給付!AA:AA,MATCH($A28,現金給付!$C:$C,0),1)</f>
        <v>0</v>
      </c>
      <c r="EB28" s="21">
        <f>INDEX(現金給付!AB:AB,MATCH($A28,現金給付!$C:$C,0),1)-INDEX(現金給付!AD:AD,MATCH($A28,現金給付!$C:$C,0),1)</f>
        <v>0</v>
      </c>
      <c r="EC28" s="21">
        <f>INDEX(現金給付!AC:AC,MATCH($A28,現金給付!$C:$C,0),1)-INDEX(現金給付!AE:AE,MATCH($A28,現金給付!$C:$C,0),1)</f>
        <v>0</v>
      </c>
      <c r="ED28" s="21">
        <f>INDEX(現金給付!AJ:AJ,MATCH($A28,現金給付!$C:$C,0),1)-INDEX(現金給付!AL:AL,MATCH($A28,現金給付!$C:$C,0),1)</f>
        <v>0</v>
      </c>
      <c r="EE28" s="21">
        <f>INDEX(現金給付!AK:AK,MATCH($A28,現金給付!$C:$C,0),1)-INDEX(現金給付!AM:AM,MATCH($A28,現金給付!$C:$C,0),1)</f>
        <v>0</v>
      </c>
      <c r="EF28" s="21">
        <v>0</v>
      </c>
      <c r="EG28" s="21">
        <v>0</v>
      </c>
      <c r="EH28" s="21">
        <f t="shared" si="48"/>
        <v>7</v>
      </c>
      <c r="EI28" s="21">
        <f t="shared" si="49"/>
        <v>55698</v>
      </c>
      <c r="EK28" s="8">
        <f t="shared" si="53"/>
        <v>2742</v>
      </c>
      <c r="EL28" s="8">
        <f t="shared" si="54"/>
        <v>99115911</v>
      </c>
      <c r="EN28" s="75">
        <f>ROUND(EL28/INDEX(被保険者数!O:O,MATCH(A28,被保険者数!A:A,0),1),0)</f>
        <v>52609</v>
      </c>
      <c r="EO28" s="1">
        <f t="shared" si="55"/>
        <v>21</v>
      </c>
      <c r="EP28" s="75">
        <f t="shared" si="50"/>
        <v>50784370</v>
      </c>
      <c r="EQ28" s="75">
        <f t="shared" si="51"/>
        <v>29770710</v>
      </c>
      <c r="ER28" s="75">
        <f t="shared" si="52"/>
        <v>18560831</v>
      </c>
      <c r="ES28" s="75">
        <f>ROUND(EP28/INDEX(被保険者数!O:O,MATCH(A28,被保険者数!A:A,0),1),0)</f>
        <v>26956</v>
      </c>
      <c r="ET28" s="75">
        <f t="shared" si="56"/>
        <v>20</v>
      </c>
      <c r="EU28" s="75">
        <f>ROUND(EQ28/INDEX(被保険者数!O:O,MATCH(A28,被保険者数!A:A,0),1),0)</f>
        <v>15802</v>
      </c>
      <c r="EV28" s="1">
        <f t="shared" si="57"/>
        <v>19</v>
      </c>
    </row>
    <row r="29" spans="1:152" s="6" customFormat="1" ht="15.95" customHeight="1" x14ac:dyDescent="0.15">
      <c r="A29" s="2" t="s">
        <v>49</v>
      </c>
      <c r="B29" s="7">
        <v>165</v>
      </c>
      <c r="C29" s="8">
        <v>102370790</v>
      </c>
      <c r="D29" s="8">
        <v>71659550</v>
      </c>
      <c r="E29" s="8">
        <v>14022068</v>
      </c>
      <c r="F29" s="8">
        <v>16309402</v>
      </c>
      <c r="G29" s="8">
        <v>379770</v>
      </c>
      <c r="H29" s="8">
        <v>2776</v>
      </c>
      <c r="I29" s="8">
        <v>40436180</v>
      </c>
      <c r="J29" s="8">
        <v>28305326</v>
      </c>
      <c r="K29" s="8">
        <v>915037</v>
      </c>
      <c r="L29" s="8">
        <v>10895987</v>
      </c>
      <c r="M29" s="8">
        <v>319830</v>
      </c>
      <c r="N29" s="8">
        <f t="shared" si="0"/>
        <v>2941</v>
      </c>
      <c r="O29" s="8">
        <f t="shared" si="1"/>
        <v>142806970</v>
      </c>
      <c r="P29" s="8">
        <f t="shared" si="2"/>
        <v>99964876</v>
      </c>
      <c r="Q29" s="8">
        <f t="shared" si="3"/>
        <v>14937105</v>
      </c>
      <c r="R29" s="8">
        <f t="shared" si="4"/>
        <v>27205389</v>
      </c>
      <c r="S29" s="8">
        <f t="shared" si="5"/>
        <v>699600</v>
      </c>
      <c r="T29" s="7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421</v>
      </c>
      <c r="AA29" s="8">
        <v>5642500</v>
      </c>
      <c r="AB29" s="8">
        <v>3949750</v>
      </c>
      <c r="AC29" s="8">
        <v>0</v>
      </c>
      <c r="AD29" s="8">
        <v>1692840</v>
      </c>
      <c r="AE29" s="8">
        <v>-90</v>
      </c>
      <c r="AF29" s="8">
        <f t="shared" si="6"/>
        <v>421</v>
      </c>
      <c r="AG29" s="8">
        <f t="shared" si="7"/>
        <v>5642500</v>
      </c>
      <c r="AH29" s="8">
        <f t="shared" si="8"/>
        <v>3949750</v>
      </c>
      <c r="AI29" s="8">
        <f t="shared" si="9"/>
        <v>0</v>
      </c>
      <c r="AJ29" s="8">
        <f t="shared" si="10"/>
        <v>1692840</v>
      </c>
      <c r="AK29" s="8">
        <f t="shared" si="11"/>
        <v>-90</v>
      </c>
      <c r="AL29" s="7">
        <f t="shared" si="12"/>
        <v>3362</v>
      </c>
      <c r="AM29" s="8">
        <f t="shared" si="13"/>
        <v>148449470</v>
      </c>
      <c r="AN29" s="8">
        <f t="shared" si="14"/>
        <v>103914626</v>
      </c>
      <c r="AO29" s="8">
        <f t="shared" si="15"/>
        <v>14937105</v>
      </c>
      <c r="AP29" s="8">
        <f t="shared" si="16"/>
        <v>28898229</v>
      </c>
      <c r="AQ29" s="8">
        <f t="shared" si="17"/>
        <v>699510</v>
      </c>
      <c r="AR29" s="8">
        <v>2125</v>
      </c>
      <c r="AS29" s="8">
        <v>29152680</v>
      </c>
      <c r="AT29" s="8">
        <v>20406876</v>
      </c>
      <c r="AU29" s="8">
        <v>676559</v>
      </c>
      <c r="AV29" s="8">
        <v>7627890</v>
      </c>
      <c r="AW29" s="8">
        <v>441355</v>
      </c>
      <c r="AX29" s="8">
        <f t="shared" si="18"/>
        <v>5487</v>
      </c>
      <c r="AY29" s="8">
        <f t="shared" si="19"/>
        <v>177602150</v>
      </c>
      <c r="AZ29" s="8">
        <f t="shared" si="20"/>
        <v>124321502</v>
      </c>
      <c r="BA29" s="8">
        <f t="shared" si="21"/>
        <v>15613664</v>
      </c>
      <c r="BB29" s="8">
        <f t="shared" si="22"/>
        <v>36526119</v>
      </c>
      <c r="BC29" s="8">
        <f t="shared" si="23"/>
        <v>1140865</v>
      </c>
      <c r="BD29" s="7">
        <v>156</v>
      </c>
      <c r="BE29" s="8">
        <v>4701729</v>
      </c>
      <c r="BF29" s="8">
        <v>1103489</v>
      </c>
      <c r="BG29" s="8">
        <v>0</v>
      </c>
      <c r="BH29" s="8">
        <v>3574320</v>
      </c>
      <c r="BI29" s="8">
        <v>23920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f t="shared" si="24"/>
        <v>156</v>
      </c>
      <c r="BQ29" s="8">
        <f t="shared" si="25"/>
        <v>4701729</v>
      </c>
      <c r="BR29" s="8">
        <f t="shared" si="26"/>
        <v>1103489</v>
      </c>
      <c r="BS29" s="8">
        <f t="shared" si="27"/>
        <v>0</v>
      </c>
      <c r="BT29" s="8">
        <f t="shared" si="28"/>
        <v>3574320</v>
      </c>
      <c r="BU29" s="8">
        <f t="shared" si="29"/>
        <v>23920</v>
      </c>
      <c r="BV29" s="7">
        <v>8</v>
      </c>
      <c r="BW29" s="8">
        <v>3083920</v>
      </c>
      <c r="BX29" s="8">
        <v>2158744</v>
      </c>
      <c r="BY29" s="8">
        <v>0</v>
      </c>
      <c r="BZ29" s="8">
        <v>48032</v>
      </c>
      <c r="CA29" s="8">
        <v>877144</v>
      </c>
      <c r="CB29" s="8">
        <f t="shared" si="30"/>
        <v>5495</v>
      </c>
      <c r="CC29" s="8">
        <f t="shared" si="31"/>
        <v>185387799</v>
      </c>
      <c r="CD29" s="8">
        <f t="shared" si="32"/>
        <v>127583735</v>
      </c>
      <c r="CE29" s="8">
        <f t="shared" si="33"/>
        <v>15613664</v>
      </c>
      <c r="CF29" s="8">
        <f t="shared" si="34"/>
        <v>40148471</v>
      </c>
      <c r="CG29" s="8">
        <f t="shared" si="35"/>
        <v>2041929</v>
      </c>
      <c r="CH29" s="17">
        <v>24</v>
      </c>
      <c r="CI29" s="8">
        <v>150316</v>
      </c>
      <c r="CJ29" s="8">
        <v>105216</v>
      </c>
      <c r="CK29" s="8">
        <v>0</v>
      </c>
      <c r="CL29" s="8">
        <v>45100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7">
        <f t="shared" si="36"/>
        <v>24</v>
      </c>
      <c r="DA29" s="8">
        <f t="shared" si="37"/>
        <v>150316</v>
      </c>
      <c r="DB29" s="8">
        <f t="shared" si="38"/>
        <v>105216</v>
      </c>
      <c r="DC29" s="8">
        <f t="shared" si="39"/>
        <v>0</v>
      </c>
      <c r="DD29" s="8">
        <f t="shared" si="40"/>
        <v>45100</v>
      </c>
      <c r="DE29" s="8">
        <f t="shared" si="41"/>
        <v>0</v>
      </c>
      <c r="DF29" s="8">
        <f t="shared" si="42"/>
        <v>5519</v>
      </c>
      <c r="DG29" s="8">
        <f t="shared" si="43"/>
        <v>185538115</v>
      </c>
      <c r="DH29" s="8">
        <f t="shared" si="44"/>
        <v>127688951</v>
      </c>
      <c r="DI29" s="8">
        <f t="shared" si="45"/>
        <v>15613664</v>
      </c>
      <c r="DJ29" s="8">
        <f t="shared" si="46"/>
        <v>40193571</v>
      </c>
      <c r="DK29" s="8">
        <f t="shared" si="47"/>
        <v>2041929</v>
      </c>
      <c r="DL29" s="8">
        <v>95</v>
      </c>
      <c r="DM29" s="8">
        <v>22</v>
      </c>
      <c r="DN29" s="8">
        <v>117</v>
      </c>
      <c r="DO29" s="8">
        <v>13</v>
      </c>
      <c r="DP29" s="8">
        <v>29</v>
      </c>
      <c r="DR29" s="21">
        <f>INDEX(現金給付!D:D,MATCH($A29,現金給付!$C:$C,0),1)-INDEX(現金給付!F:F,MATCH($A29,現金給付!$C:$C,0),1)</f>
        <v>24</v>
      </c>
      <c r="DS29" s="21">
        <f>INDEX(現金給付!E:E,MATCH($A29,現金給付!$C:$C,0),1)-INDEX(現金給付!G:G,MATCH($A29,現金給付!$C:$C,0),1)</f>
        <v>105216</v>
      </c>
      <c r="DT29" s="21">
        <f>INDEX(現金給付!H:H,MATCH($A29,現金給付!$C:$C,0),1)-INDEX(現金給付!J:J,MATCH($A29,現金給付!$C:$C,0),1)</f>
        <v>0</v>
      </c>
      <c r="DU29" s="21">
        <f>INDEX(現金給付!I:I,MATCH($A29,現金給付!$C:$C,0),1)-INDEX(現金給付!K:K,MATCH($A29,現金給付!$C:$C,0),1)</f>
        <v>0</v>
      </c>
      <c r="DV29" s="21">
        <f>INDEX(現金給付!L:L,MATCH($A29,現金給付!$C:$C,0),1)-INDEX(現金給付!N:N,MATCH($A29,現金給付!$C:$C,0),1)</f>
        <v>0</v>
      </c>
      <c r="DW29" s="21">
        <f>INDEX(現金給付!M:M,MATCH($A29,現金給付!$C:$C,0),1)-INDEX(現金給付!O:O,MATCH($A29,現金給付!$C:$C,0),1)</f>
        <v>0</v>
      </c>
      <c r="DX29" s="21">
        <f>INDEX(現金給付!T:T,MATCH($A29,現金給付!$C:$C,0),1)-INDEX(現金給付!V:V,MATCH($A29,現金給付!$C:$C,0),1)</f>
        <v>8</v>
      </c>
      <c r="DY29" s="21">
        <f>INDEX(現金給付!U:U,MATCH($A29,現金給付!$C:$C,0),1)-INDEX(現金給付!W:W,MATCH($A29,現金給付!$C:$C,0),1)</f>
        <v>182083</v>
      </c>
      <c r="DZ29" s="21">
        <f>INDEX(現金給付!X:X,MATCH($A29,現金給付!$C:$C,0),1)-INDEX(現金給付!Z:Z,MATCH($A29,現金給付!$C:$C,0),1)</f>
        <v>0</v>
      </c>
      <c r="EA29" s="21">
        <f>INDEX(現金給付!Y:Y,MATCH($A29,現金給付!$C:$C,0),1)-INDEX(現金給付!AA:AA,MATCH($A29,現金給付!$C:$C,0),1)</f>
        <v>0</v>
      </c>
      <c r="EB29" s="21">
        <f>INDEX(現金給付!AB:AB,MATCH($A29,現金給付!$C:$C,0),1)-INDEX(現金給付!AD:AD,MATCH($A29,現金給付!$C:$C,0),1)</f>
        <v>0</v>
      </c>
      <c r="EC29" s="21">
        <f>INDEX(現金給付!AC:AC,MATCH($A29,現金給付!$C:$C,0),1)-INDEX(現金給付!AE:AE,MATCH($A29,現金給付!$C:$C,0),1)</f>
        <v>0</v>
      </c>
      <c r="ED29" s="21">
        <f>INDEX(現金給付!AJ:AJ,MATCH($A29,現金給付!$C:$C,0),1)-INDEX(現金給付!AL:AL,MATCH($A29,現金給付!$C:$C,0),1)</f>
        <v>0</v>
      </c>
      <c r="EE29" s="21">
        <f>INDEX(現金給付!AK:AK,MATCH($A29,現金給付!$C:$C,0),1)-INDEX(現金給付!AM:AM,MATCH($A29,現金給付!$C:$C,0),1)</f>
        <v>0</v>
      </c>
      <c r="EF29" s="21">
        <v>0</v>
      </c>
      <c r="EG29" s="21">
        <v>0</v>
      </c>
      <c r="EH29" s="21">
        <f t="shared" si="48"/>
        <v>32</v>
      </c>
      <c r="EI29" s="21">
        <f t="shared" si="49"/>
        <v>287299</v>
      </c>
      <c r="EK29" s="8">
        <f t="shared" si="53"/>
        <v>5527</v>
      </c>
      <c r="EL29" s="8">
        <f t="shared" si="54"/>
        <v>185675098</v>
      </c>
      <c r="EN29" s="75">
        <f>ROUND(EL29/INDEX(被保険者数!O:O,MATCH(A29,被保険者数!A:A,0),1),0)</f>
        <v>58758</v>
      </c>
      <c r="EO29" s="1">
        <f t="shared" si="55"/>
        <v>18</v>
      </c>
      <c r="EP29" s="75">
        <f t="shared" si="50"/>
        <v>102370790</v>
      </c>
      <c r="EQ29" s="75">
        <f t="shared" si="51"/>
        <v>46078680</v>
      </c>
      <c r="ER29" s="75">
        <f t="shared" si="52"/>
        <v>37225628</v>
      </c>
      <c r="ES29" s="75">
        <f>ROUND(EP29/INDEX(被保険者数!O:O,MATCH(A29,被保険者数!A:A,0),1),0)</f>
        <v>32396</v>
      </c>
      <c r="ET29" s="75">
        <f t="shared" si="56"/>
        <v>16</v>
      </c>
      <c r="EU29" s="75">
        <f>ROUND(EQ29/INDEX(被保険者数!O:O,MATCH(A29,被保険者数!A:A,0),1),0)</f>
        <v>14582</v>
      </c>
      <c r="EV29" s="1">
        <f t="shared" si="57"/>
        <v>21</v>
      </c>
    </row>
    <row r="30" spans="1:152" s="6" customFormat="1" ht="15.95" customHeight="1" x14ac:dyDescent="0.15">
      <c r="A30" s="2" t="s">
        <v>62</v>
      </c>
      <c r="B30" s="7">
        <v>97</v>
      </c>
      <c r="C30" s="8">
        <v>55427450</v>
      </c>
      <c r="D30" s="8">
        <v>38799230</v>
      </c>
      <c r="E30" s="8">
        <v>6229720</v>
      </c>
      <c r="F30" s="8">
        <v>8680490</v>
      </c>
      <c r="G30" s="8">
        <v>1718010</v>
      </c>
      <c r="H30" s="8">
        <v>1563</v>
      </c>
      <c r="I30" s="8">
        <v>31617180</v>
      </c>
      <c r="J30" s="8">
        <v>22132026</v>
      </c>
      <c r="K30" s="8">
        <v>2502439</v>
      </c>
      <c r="L30" s="8">
        <v>6527404</v>
      </c>
      <c r="M30" s="8">
        <v>455311</v>
      </c>
      <c r="N30" s="8">
        <f t="shared" si="0"/>
        <v>1660</v>
      </c>
      <c r="O30" s="8">
        <f t="shared" si="1"/>
        <v>87044630</v>
      </c>
      <c r="P30" s="8">
        <f t="shared" si="2"/>
        <v>60931256</v>
      </c>
      <c r="Q30" s="8">
        <f t="shared" si="3"/>
        <v>8732159</v>
      </c>
      <c r="R30" s="8">
        <f t="shared" si="4"/>
        <v>15207894</v>
      </c>
      <c r="S30" s="8">
        <f t="shared" si="5"/>
        <v>2173321</v>
      </c>
      <c r="T30" s="7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224</v>
      </c>
      <c r="AA30" s="8">
        <v>3288580</v>
      </c>
      <c r="AB30" s="8">
        <v>2302006</v>
      </c>
      <c r="AC30" s="8">
        <v>0</v>
      </c>
      <c r="AD30" s="8">
        <v>986949</v>
      </c>
      <c r="AE30" s="8">
        <v>-375</v>
      </c>
      <c r="AF30" s="8">
        <f t="shared" si="6"/>
        <v>224</v>
      </c>
      <c r="AG30" s="8">
        <f t="shared" si="7"/>
        <v>3288580</v>
      </c>
      <c r="AH30" s="8">
        <f t="shared" si="8"/>
        <v>2302006</v>
      </c>
      <c r="AI30" s="8">
        <f t="shared" si="9"/>
        <v>0</v>
      </c>
      <c r="AJ30" s="8">
        <f t="shared" si="10"/>
        <v>986949</v>
      </c>
      <c r="AK30" s="8">
        <f t="shared" si="11"/>
        <v>-375</v>
      </c>
      <c r="AL30" s="7">
        <f t="shared" si="12"/>
        <v>1884</v>
      </c>
      <c r="AM30" s="8">
        <f t="shared" si="13"/>
        <v>90333210</v>
      </c>
      <c r="AN30" s="8">
        <f t="shared" si="14"/>
        <v>63233262</v>
      </c>
      <c r="AO30" s="8">
        <f t="shared" si="15"/>
        <v>8732159</v>
      </c>
      <c r="AP30" s="8">
        <f t="shared" si="16"/>
        <v>16194843</v>
      </c>
      <c r="AQ30" s="8">
        <f t="shared" si="17"/>
        <v>2172946</v>
      </c>
      <c r="AR30" s="8">
        <v>1095</v>
      </c>
      <c r="AS30" s="8">
        <v>12052000</v>
      </c>
      <c r="AT30" s="8">
        <v>8436400</v>
      </c>
      <c r="AU30" s="8">
        <v>0</v>
      </c>
      <c r="AV30" s="8">
        <v>3549646</v>
      </c>
      <c r="AW30" s="8">
        <v>65954</v>
      </c>
      <c r="AX30" s="8">
        <f t="shared" si="18"/>
        <v>2979</v>
      </c>
      <c r="AY30" s="8">
        <f t="shared" si="19"/>
        <v>102385210</v>
      </c>
      <c r="AZ30" s="8">
        <f t="shared" si="20"/>
        <v>71669662</v>
      </c>
      <c r="BA30" s="8">
        <f t="shared" si="21"/>
        <v>8732159</v>
      </c>
      <c r="BB30" s="8">
        <f t="shared" si="22"/>
        <v>19744489</v>
      </c>
      <c r="BC30" s="8">
        <f t="shared" si="23"/>
        <v>2238900</v>
      </c>
      <c r="BD30" s="7">
        <v>82</v>
      </c>
      <c r="BE30" s="8">
        <v>2160226</v>
      </c>
      <c r="BF30" s="8">
        <v>783676</v>
      </c>
      <c r="BG30" s="8">
        <v>0</v>
      </c>
      <c r="BH30" s="8">
        <v>1376550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f t="shared" si="24"/>
        <v>82</v>
      </c>
      <c r="BQ30" s="8">
        <f t="shared" si="25"/>
        <v>2160226</v>
      </c>
      <c r="BR30" s="8">
        <f t="shared" si="26"/>
        <v>783676</v>
      </c>
      <c r="BS30" s="8">
        <f t="shared" si="27"/>
        <v>0</v>
      </c>
      <c r="BT30" s="8">
        <f t="shared" si="28"/>
        <v>1376550</v>
      </c>
      <c r="BU30" s="8">
        <f t="shared" si="29"/>
        <v>0</v>
      </c>
      <c r="BV30" s="7">
        <v>16</v>
      </c>
      <c r="BW30" s="8">
        <v>1955510</v>
      </c>
      <c r="BX30" s="8">
        <v>1368857</v>
      </c>
      <c r="BY30" s="8">
        <v>0</v>
      </c>
      <c r="BZ30" s="8">
        <v>331463</v>
      </c>
      <c r="CA30" s="8">
        <v>255190</v>
      </c>
      <c r="CB30" s="8">
        <f t="shared" si="30"/>
        <v>2995</v>
      </c>
      <c r="CC30" s="8">
        <f t="shared" si="31"/>
        <v>106500946</v>
      </c>
      <c r="CD30" s="8">
        <f t="shared" si="32"/>
        <v>73822195</v>
      </c>
      <c r="CE30" s="8">
        <f t="shared" si="33"/>
        <v>8732159</v>
      </c>
      <c r="CF30" s="8">
        <f t="shared" si="34"/>
        <v>21452502</v>
      </c>
      <c r="CG30" s="8">
        <f t="shared" si="35"/>
        <v>2494090</v>
      </c>
      <c r="CH30" s="17">
        <v>22</v>
      </c>
      <c r="CI30" s="8">
        <v>146580</v>
      </c>
      <c r="CJ30" s="8">
        <v>102604</v>
      </c>
      <c r="CK30" s="8">
        <v>0</v>
      </c>
      <c r="CL30" s="8">
        <v>43976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7">
        <f t="shared" si="36"/>
        <v>22</v>
      </c>
      <c r="DA30" s="8">
        <f t="shared" si="37"/>
        <v>146580</v>
      </c>
      <c r="DB30" s="8">
        <f t="shared" si="38"/>
        <v>102604</v>
      </c>
      <c r="DC30" s="8">
        <f t="shared" si="39"/>
        <v>0</v>
      </c>
      <c r="DD30" s="8">
        <f t="shared" si="40"/>
        <v>43976</v>
      </c>
      <c r="DE30" s="8">
        <f t="shared" si="41"/>
        <v>0</v>
      </c>
      <c r="DF30" s="8">
        <f t="shared" si="42"/>
        <v>3017</v>
      </c>
      <c r="DG30" s="8">
        <f t="shared" si="43"/>
        <v>106647526</v>
      </c>
      <c r="DH30" s="8">
        <f t="shared" si="44"/>
        <v>73924799</v>
      </c>
      <c r="DI30" s="8">
        <f t="shared" si="45"/>
        <v>8732159</v>
      </c>
      <c r="DJ30" s="8">
        <f t="shared" si="46"/>
        <v>21496478</v>
      </c>
      <c r="DK30" s="8">
        <f t="shared" si="47"/>
        <v>2494090</v>
      </c>
      <c r="DL30" s="8">
        <v>45</v>
      </c>
      <c r="DM30" s="8">
        <v>31</v>
      </c>
      <c r="DN30" s="8">
        <v>76</v>
      </c>
      <c r="DO30" s="8">
        <v>12</v>
      </c>
      <c r="DP30" s="8">
        <v>7</v>
      </c>
      <c r="DR30" s="21">
        <f>INDEX(現金給付!D:D,MATCH($A30,現金給付!$C:$C,0),1)-INDEX(現金給付!F:F,MATCH($A30,現金給付!$C:$C,0),1)</f>
        <v>22</v>
      </c>
      <c r="DS30" s="21">
        <f>INDEX(現金給付!E:E,MATCH($A30,現金給付!$C:$C,0),1)-INDEX(現金給付!G:G,MATCH($A30,現金給付!$C:$C,0),1)</f>
        <v>102604</v>
      </c>
      <c r="DT30" s="21">
        <f>INDEX(現金給付!H:H,MATCH($A30,現金給付!$C:$C,0),1)-INDEX(現金給付!J:J,MATCH($A30,現金給付!$C:$C,0),1)</f>
        <v>7</v>
      </c>
      <c r="DU30" s="21">
        <f>INDEX(現金給付!I:I,MATCH($A30,現金給付!$C:$C,0),1)-INDEX(現金給付!K:K,MATCH($A30,現金給付!$C:$C,0),1)</f>
        <v>84770</v>
      </c>
      <c r="DV30" s="21">
        <f>INDEX(現金給付!L:L,MATCH($A30,現金給付!$C:$C,0),1)-INDEX(現金給付!N:N,MATCH($A30,現金給付!$C:$C,0),1)</f>
        <v>0</v>
      </c>
      <c r="DW30" s="21">
        <f>INDEX(現金給付!M:M,MATCH($A30,現金給付!$C:$C,0),1)-INDEX(現金給付!O:O,MATCH($A30,現金給付!$C:$C,0),1)</f>
        <v>0</v>
      </c>
      <c r="DX30" s="21">
        <f>INDEX(現金給付!T:T,MATCH($A30,現金給付!$C:$C,0),1)-INDEX(現金給付!V:V,MATCH($A30,現金給付!$C:$C,0),1)</f>
        <v>4</v>
      </c>
      <c r="DY30" s="21">
        <f>INDEX(現金給付!U:U,MATCH($A30,現金給付!$C:$C,0),1)-INDEX(現金給付!W:W,MATCH($A30,現金給付!$C:$C,0),1)</f>
        <v>122652</v>
      </c>
      <c r="DZ30" s="21">
        <f>INDEX(現金給付!X:X,MATCH($A30,現金給付!$C:$C,0),1)-INDEX(現金給付!Z:Z,MATCH($A30,現金給付!$C:$C,0),1)</f>
        <v>0</v>
      </c>
      <c r="EA30" s="21">
        <f>INDEX(現金給付!Y:Y,MATCH($A30,現金給付!$C:$C,0),1)-INDEX(現金給付!AA:AA,MATCH($A30,現金給付!$C:$C,0),1)</f>
        <v>0</v>
      </c>
      <c r="EB30" s="21">
        <f>INDEX(現金給付!AB:AB,MATCH($A30,現金給付!$C:$C,0),1)-INDEX(現金給付!AD:AD,MATCH($A30,現金給付!$C:$C,0),1)</f>
        <v>0</v>
      </c>
      <c r="EC30" s="21">
        <f>INDEX(現金給付!AC:AC,MATCH($A30,現金給付!$C:$C,0),1)-INDEX(現金給付!AE:AE,MATCH($A30,現金給付!$C:$C,0),1)</f>
        <v>0</v>
      </c>
      <c r="ED30" s="21">
        <f>INDEX(現金給付!AJ:AJ,MATCH($A30,現金給付!$C:$C,0),1)-INDEX(現金給付!AL:AL,MATCH($A30,現金給付!$C:$C,0),1)</f>
        <v>0</v>
      </c>
      <c r="EE30" s="21">
        <f>INDEX(現金給付!AK:AK,MATCH($A30,現金給付!$C:$C,0),1)-INDEX(現金給付!AM:AM,MATCH($A30,現金給付!$C:$C,0),1)</f>
        <v>0</v>
      </c>
      <c r="EF30" s="21">
        <v>0</v>
      </c>
      <c r="EG30" s="21">
        <v>0</v>
      </c>
      <c r="EH30" s="21">
        <f t="shared" si="48"/>
        <v>33</v>
      </c>
      <c r="EI30" s="21">
        <f t="shared" si="49"/>
        <v>310026</v>
      </c>
      <c r="EK30" s="8">
        <f t="shared" si="53"/>
        <v>3028</v>
      </c>
      <c r="EL30" s="8">
        <f t="shared" si="54"/>
        <v>106810972</v>
      </c>
      <c r="EN30" s="75">
        <f>ROUND(EL30/INDEX(被保険者数!O:O,MATCH(A30,被保険者数!A:A,0),1),0)</f>
        <v>61955</v>
      </c>
      <c r="EO30" s="1">
        <f t="shared" si="55"/>
        <v>16</v>
      </c>
      <c r="EP30" s="75">
        <f t="shared" si="50"/>
        <v>55427450</v>
      </c>
      <c r="EQ30" s="75">
        <f t="shared" si="51"/>
        <v>34905760</v>
      </c>
      <c r="ER30" s="75">
        <f t="shared" si="52"/>
        <v>16477762</v>
      </c>
      <c r="ES30" s="75">
        <f>ROUND(EP30/INDEX(被保険者数!O:O,MATCH(A30,被保険者数!A:A,0),1),0)</f>
        <v>32150</v>
      </c>
      <c r="ET30" s="75">
        <f t="shared" si="56"/>
        <v>18</v>
      </c>
      <c r="EU30" s="75">
        <f>ROUND(EQ30/INDEX(被保険者数!O:O,MATCH(A30,被保険者数!A:A,0),1),0)</f>
        <v>20247</v>
      </c>
      <c r="EV30" s="1">
        <f t="shared" si="57"/>
        <v>15</v>
      </c>
    </row>
    <row r="31" spans="1:152" s="6" customFormat="1" ht="15.95" customHeight="1" x14ac:dyDescent="0.15">
      <c r="A31" s="2" t="s">
        <v>50</v>
      </c>
      <c r="B31" s="7">
        <v>201</v>
      </c>
      <c r="C31" s="8">
        <v>152368150</v>
      </c>
      <c r="D31" s="8">
        <v>106657731</v>
      </c>
      <c r="E31" s="8">
        <v>26464269</v>
      </c>
      <c r="F31" s="8">
        <v>18570640</v>
      </c>
      <c r="G31" s="8">
        <v>675510</v>
      </c>
      <c r="H31" s="8">
        <v>4191</v>
      </c>
      <c r="I31" s="8">
        <v>84755280</v>
      </c>
      <c r="J31" s="8">
        <v>59328696</v>
      </c>
      <c r="K31" s="8">
        <v>8469417</v>
      </c>
      <c r="L31" s="8">
        <v>16294651</v>
      </c>
      <c r="M31" s="8">
        <v>662516</v>
      </c>
      <c r="N31" s="8">
        <f t="shared" si="0"/>
        <v>4392</v>
      </c>
      <c r="O31" s="8">
        <f t="shared" si="1"/>
        <v>237123430</v>
      </c>
      <c r="P31" s="8">
        <f t="shared" si="2"/>
        <v>165986427</v>
      </c>
      <c r="Q31" s="8">
        <f t="shared" si="3"/>
        <v>34933686</v>
      </c>
      <c r="R31" s="8">
        <f t="shared" si="4"/>
        <v>34865291</v>
      </c>
      <c r="S31" s="8">
        <f t="shared" si="5"/>
        <v>1338026</v>
      </c>
      <c r="T31" s="7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521</v>
      </c>
      <c r="AA31" s="8">
        <v>7478390</v>
      </c>
      <c r="AB31" s="8">
        <v>5234873</v>
      </c>
      <c r="AC31" s="8">
        <v>0</v>
      </c>
      <c r="AD31" s="8">
        <v>2243517</v>
      </c>
      <c r="AE31" s="8">
        <v>0</v>
      </c>
      <c r="AF31" s="8">
        <f t="shared" si="6"/>
        <v>521</v>
      </c>
      <c r="AG31" s="8">
        <f t="shared" si="7"/>
        <v>7478390</v>
      </c>
      <c r="AH31" s="8">
        <f t="shared" si="8"/>
        <v>5234873</v>
      </c>
      <c r="AI31" s="8">
        <f t="shared" si="9"/>
        <v>0</v>
      </c>
      <c r="AJ31" s="8">
        <f t="shared" si="10"/>
        <v>2243517</v>
      </c>
      <c r="AK31" s="8">
        <f t="shared" si="11"/>
        <v>0</v>
      </c>
      <c r="AL31" s="7">
        <f t="shared" si="12"/>
        <v>4913</v>
      </c>
      <c r="AM31" s="8">
        <f t="shared" si="13"/>
        <v>244601820</v>
      </c>
      <c r="AN31" s="8">
        <f t="shared" si="14"/>
        <v>171221300</v>
      </c>
      <c r="AO31" s="8">
        <f t="shared" si="15"/>
        <v>34933686</v>
      </c>
      <c r="AP31" s="8">
        <f t="shared" si="16"/>
        <v>37108808</v>
      </c>
      <c r="AQ31" s="8">
        <f t="shared" si="17"/>
        <v>1338026</v>
      </c>
      <c r="AR31" s="8">
        <v>2960</v>
      </c>
      <c r="AS31" s="8">
        <v>38859720</v>
      </c>
      <c r="AT31" s="8">
        <v>27201803</v>
      </c>
      <c r="AU31" s="8">
        <v>158137</v>
      </c>
      <c r="AV31" s="8">
        <v>11035510</v>
      </c>
      <c r="AW31" s="8">
        <v>464270</v>
      </c>
      <c r="AX31" s="8">
        <f t="shared" si="18"/>
        <v>7873</v>
      </c>
      <c r="AY31" s="8">
        <f t="shared" si="19"/>
        <v>283461540</v>
      </c>
      <c r="AZ31" s="8">
        <f t="shared" si="20"/>
        <v>198423103</v>
      </c>
      <c r="BA31" s="8">
        <f t="shared" si="21"/>
        <v>35091823</v>
      </c>
      <c r="BB31" s="8">
        <f t="shared" si="22"/>
        <v>48144318</v>
      </c>
      <c r="BC31" s="8">
        <f t="shared" si="23"/>
        <v>1802296</v>
      </c>
      <c r="BD31" s="7">
        <v>193</v>
      </c>
      <c r="BE31" s="8">
        <v>6326456</v>
      </c>
      <c r="BF31" s="8">
        <v>1887136</v>
      </c>
      <c r="BG31" s="8">
        <v>0</v>
      </c>
      <c r="BH31" s="8">
        <v>4389640</v>
      </c>
      <c r="BI31" s="8">
        <v>49680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f t="shared" si="24"/>
        <v>193</v>
      </c>
      <c r="BQ31" s="8">
        <f t="shared" si="25"/>
        <v>6326456</v>
      </c>
      <c r="BR31" s="8">
        <f t="shared" si="26"/>
        <v>1887136</v>
      </c>
      <c r="BS31" s="8">
        <f t="shared" si="27"/>
        <v>0</v>
      </c>
      <c r="BT31" s="8">
        <f t="shared" si="28"/>
        <v>4389640</v>
      </c>
      <c r="BU31" s="8">
        <f t="shared" si="29"/>
        <v>49680</v>
      </c>
      <c r="BV31" s="7">
        <v>24</v>
      </c>
      <c r="BW31" s="8">
        <v>2485680</v>
      </c>
      <c r="BX31" s="8">
        <v>1739976</v>
      </c>
      <c r="BY31" s="8">
        <v>81717</v>
      </c>
      <c r="BZ31" s="8">
        <v>598870</v>
      </c>
      <c r="CA31" s="8">
        <v>65117</v>
      </c>
      <c r="CB31" s="8">
        <f t="shared" si="30"/>
        <v>7897</v>
      </c>
      <c r="CC31" s="8">
        <f t="shared" si="31"/>
        <v>292273676</v>
      </c>
      <c r="CD31" s="8">
        <f t="shared" si="32"/>
        <v>202050215</v>
      </c>
      <c r="CE31" s="8">
        <f t="shared" si="33"/>
        <v>35173540</v>
      </c>
      <c r="CF31" s="8">
        <f t="shared" si="34"/>
        <v>53132828</v>
      </c>
      <c r="CG31" s="8">
        <f t="shared" si="35"/>
        <v>1917093</v>
      </c>
      <c r="CH31" s="17">
        <v>34</v>
      </c>
      <c r="CI31" s="8">
        <v>187102</v>
      </c>
      <c r="CJ31" s="8">
        <v>130970</v>
      </c>
      <c r="CK31" s="8">
        <v>0</v>
      </c>
      <c r="CL31" s="8">
        <v>56132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7">
        <f t="shared" si="36"/>
        <v>34</v>
      </c>
      <c r="DA31" s="8">
        <f t="shared" si="37"/>
        <v>187102</v>
      </c>
      <c r="DB31" s="8">
        <f t="shared" si="38"/>
        <v>130970</v>
      </c>
      <c r="DC31" s="8">
        <f t="shared" si="39"/>
        <v>0</v>
      </c>
      <c r="DD31" s="8">
        <f t="shared" si="40"/>
        <v>56132</v>
      </c>
      <c r="DE31" s="8">
        <f t="shared" si="41"/>
        <v>0</v>
      </c>
      <c r="DF31" s="8">
        <f t="shared" si="42"/>
        <v>7931</v>
      </c>
      <c r="DG31" s="8">
        <f t="shared" si="43"/>
        <v>292460778</v>
      </c>
      <c r="DH31" s="8">
        <f t="shared" si="44"/>
        <v>202181185</v>
      </c>
      <c r="DI31" s="8">
        <f t="shared" si="45"/>
        <v>35173540</v>
      </c>
      <c r="DJ31" s="8">
        <f t="shared" si="46"/>
        <v>53188960</v>
      </c>
      <c r="DK31" s="8">
        <f t="shared" si="47"/>
        <v>1917093</v>
      </c>
      <c r="DL31" s="8">
        <v>122</v>
      </c>
      <c r="DM31" s="8">
        <v>98</v>
      </c>
      <c r="DN31" s="8">
        <v>220</v>
      </c>
      <c r="DO31" s="8">
        <v>91</v>
      </c>
      <c r="DP31" s="8">
        <v>30</v>
      </c>
      <c r="DR31" s="21">
        <f>INDEX(現金給付!D:D,MATCH($A31,現金給付!$C:$C,0),1)-INDEX(現金給付!F:F,MATCH($A31,現金給付!$C:$C,0),1)</f>
        <v>34</v>
      </c>
      <c r="DS31" s="21">
        <f>INDEX(現金給付!E:E,MATCH($A31,現金給付!$C:$C,0),1)-INDEX(現金給付!G:G,MATCH($A31,現金給付!$C:$C,0),1)</f>
        <v>130970</v>
      </c>
      <c r="DT31" s="21">
        <f>INDEX(現金給付!H:H,MATCH($A31,現金給付!$C:$C,0),1)-INDEX(現金給付!J:J,MATCH($A31,現金給付!$C:$C,0),1)</f>
        <v>0</v>
      </c>
      <c r="DU31" s="21">
        <f>INDEX(現金給付!I:I,MATCH($A31,現金給付!$C:$C,0),1)-INDEX(現金給付!K:K,MATCH($A31,現金給付!$C:$C,0),1)</f>
        <v>0</v>
      </c>
      <c r="DV31" s="21">
        <f>INDEX(現金給付!L:L,MATCH($A31,現金給付!$C:$C,0),1)-INDEX(現金給付!N:N,MATCH($A31,現金給付!$C:$C,0),1)</f>
        <v>0</v>
      </c>
      <c r="DW31" s="21">
        <f>INDEX(現金給付!M:M,MATCH($A31,現金給付!$C:$C,0),1)-INDEX(現金給付!O:O,MATCH($A31,現金給付!$C:$C,0),1)</f>
        <v>0</v>
      </c>
      <c r="DX31" s="21">
        <f>INDEX(現金給付!T:T,MATCH($A31,現金給付!$C:$C,0),1)-INDEX(現金給付!V:V,MATCH($A31,現金給付!$C:$C,0),1)</f>
        <v>10</v>
      </c>
      <c r="DY31" s="21">
        <f>INDEX(現金給付!U:U,MATCH($A31,現金給付!$C:$C,0),1)-INDEX(現金給付!W:W,MATCH($A31,現金給付!$C:$C,0),1)</f>
        <v>175848</v>
      </c>
      <c r="DZ31" s="21">
        <f>INDEX(現金給付!X:X,MATCH($A31,現金給付!$C:$C,0),1)-INDEX(現金給付!Z:Z,MATCH($A31,現金給付!$C:$C,0),1)</f>
        <v>0</v>
      </c>
      <c r="EA31" s="21">
        <f>INDEX(現金給付!Y:Y,MATCH($A31,現金給付!$C:$C,0),1)-INDEX(現金給付!AA:AA,MATCH($A31,現金給付!$C:$C,0),1)</f>
        <v>0</v>
      </c>
      <c r="EB31" s="21">
        <f>INDEX(現金給付!AB:AB,MATCH($A31,現金給付!$C:$C,0),1)-INDEX(現金給付!AD:AD,MATCH($A31,現金給付!$C:$C,0),1)</f>
        <v>0</v>
      </c>
      <c r="EC31" s="21">
        <f>INDEX(現金給付!AC:AC,MATCH($A31,現金給付!$C:$C,0),1)-INDEX(現金給付!AE:AE,MATCH($A31,現金給付!$C:$C,0),1)</f>
        <v>0</v>
      </c>
      <c r="ED31" s="21">
        <f>INDEX(現金給付!AJ:AJ,MATCH($A31,現金給付!$C:$C,0),1)-INDEX(現金給付!AL:AL,MATCH($A31,現金給付!$C:$C,0),1)</f>
        <v>0</v>
      </c>
      <c r="EE31" s="21">
        <f>INDEX(現金給付!AK:AK,MATCH($A31,現金給付!$C:$C,0),1)-INDEX(現金給付!AM:AM,MATCH($A31,現金給付!$C:$C,0),1)</f>
        <v>0</v>
      </c>
      <c r="EF31" s="21">
        <v>0</v>
      </c>
      <c r="EG31" s="21">
        <v>0</v>
      </c>
      <c r="EH31" s="21">
        <f t="shared" si="48"/>
        <v>44</v>
      </c>
      <c r="EI31" s="21">
        <f t="shared" si="49"/>
        <v>306818</v>
      </c>
      <c r="EK31" s="8">
        <f t="shared" si="53"/>
        <v>7941</v>
      </c>
      <c r="EL31" s="8">
        <f t="shared" si="54"/>
        <v>292580494</v>
      </c>
      <c r="EN31" s="75">
        <f>ROUND(EL31/INDEX(被保険者数!O:O,MATCH(A31,被保険者数!A:A,0),1),0)</f>
        <v>90807</v>
      </c>
      <c r="EO31" s="1">
        <f t="shared" si="55"/>
        <v>10</v>
      </c>
      <c r="EP31" s="75">
        <f t="shared" si="50"/>
        <v>152368150</v>
      </c>
      <c r="EQ31" s="75">
        <f t="shared" si="51"/>
        <v>92233670</v>
      </c>
      <c r="ER31" s="75">
        <f t="shared" si="52"/>
        <v>47978674</v>
      </c>
      <c r="ES31" s="75">
        <f>ROUND(EP31/INDEX(被保険者数!O:O,MATCH(A31,被保険者数!A:A,0),1),0)</f>
        <v>47290</v>
      </c>
      <c r="ET31" s="75">
        <f t="shared" si="56"/>
        <v>10</v>
      </c>
      <c r="EU31" s="75">
        <f>ROUND(EQ31/INDEX(被保険者数!O:O,MATCH(A31,被保険者数!A:A,0),1),0)</f>
        <v>28626</v>
      </c>
      <c r="EV31" s="1">
        <f t="shared" si="57"/>
        <v>10</v>
      </c>
    </row>
    <row r="32" spans="1:152" s="6" customFormat="1" ht="15.95" customHeight="1" x14ac:dyDescent="0.15">
      <c r="A32" s="2" t="s">
        <v>51</v>
      </c>
      <c r="B32" s="7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6</v>
      </c>
      <c r="I32" s="8">
        <v>43560</v>
      </c>
      <c r="J32" s="8">
        <v>30492</v>
      </c>
      <c r="K32" s="8">
        <v>0</v>
      </c>
      <c r="L32" s="8">
        <v>13068</v>
      </c>
      <c r="M32" s="8">
        <v>0</v>
      </c>
      <c r="N32" s="8">
        <f t="shared" si="0"/>
        <v>6</v>
      </c>
      <c r="O32" s="8">
        <f t="shared" si="1"/>
        <v>43560</v>
      </c>
      <c r="P32" s="8">
        <f t="shared" si="2"/>
        <v>30492</v>
      </c>
      <c r="Q32" s="8">
        <f t="shared" si="3"/>
        <v>0</v>
      </c>
      <c r="R32" s="8">
        <f t="shared" si="4"/>
        <v>13068</v>
      </c>
      <c r="S32" s="8">
        <f t="shared" si="5"/>
        <v>0</v>
      </c>
      <c r="T32" s="7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6"/>
        <v>0</v>
      </c>
      <c r="AG32" s="8">
        <f t="shared" si="7"/>
        <v>0</v>
      </c>
      <c r="AH32" s="8">
        <f t="shared" si="8"/>
        <v>0</v>
      </c>
      <c r="AI32" s="8">
        <f t="shared" si="9"/>
        <v>0</v>
      </c>
      <c r="AJ32" s="8">
        <f t="shared" si="10"/>
        <v>0</v>
      </c>
      <c r="AK32" s="8">
        <f t="shared" si="11"/>
        <v>0</v>
      </c>
      <c r="AL32" s="7">
        <f t="shared" si="12"/>
        <v>6</v>
      </c>
      <c r="AM32" s="8">
        <f t="shared" si="13"/>
        <v>43560</v>
      </c>
      <c r="AN32" s="8">
        <f t="shared" si="14"/>
        <v>30492</v>
      </c>
      <c r="AO32" s="8">
        <f t="shared" si="15"/>
        <v>0</v>
      </c>
      <c r="AP32" s="8">
        <f t="shared" si="16"/>
        <v>13068</v>
      </c>
      <c r="AQ32" s="8">
        <f t="shared" si="17"/>
        <v>0</v>
      </c>
      <c r="AR32" s="8">
        <v>1</v>
      </c>
      <c r="AS32" s="8">
        <v>2810</v>
      </c>
      <c r="AT32" s="8">
        <v>1967</v>
      </c>
      <c r="AU32" s="8">
        <v>0</v>
      </c>
      <c r="AV32" s="8">
        <v>843</v>
      </c>
      <c r="AW32" s="8">
        <v>0</v>
      </c>
      <c r="AX32" s="8">
        <f t="shared" si="18"/>
        <v>7</v>
      </c>
      <c r="AY32" s="8">
        <f t="shared" si="19"/>
        <v>46370</v>
      </c>
      <c r="AZ32" s="8">
        <f t="shared" si="20"/>
        <v>32459</v>
      </c>
      <c r="BA32" s="8">
        <f t="shared" si="21"/>
        <v>0</v>
      </c>
      <c r="BB32" s="8">
        <f t="shared" si="22"/>
        <v>13911</v>
      </c>
      <c r="BC32" s="8">
        <f t="shared" si="23"/>
        <v>0</v>
      </c>
      <c r="BD32" s="7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f t="shared" si="24"/>
        <v>0</v>
      </c>
      <c r="BQ32" s="8">
        <f t="shared" si="25"/>
        <v>0</v>
      </c>
      <c r="BR32" s="8">
        <f t="shared" si="26"/>
        <v>0</v>
      </c>
      <c r="BS32" s="8">
        <f t="shared" si="27"/>
        <v>0</v>
      </c>
      <c r="BT32" s="8">
        <f t="shared" si="28"/>
        <v>0</v>
      </c>
      <c r="BU32" s="8">
        <f t="shared" si="29"/>
        <v>0</v>
      </c>
      <c r="BV32" s="7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f t="shared" si="30"/>
        <v>7</v>
      </c>
      <c r="CC32" s="8">
        <f t="shared" si="31"/>
        <v>46370</v>
      </c>
      <c r="CD32" s="8">
        <f t="shared" si="32"/>
        <v>32459</v>
      </c>
      <c r="CE32" s="8">
        <f t="shared" si="33"/>
        <v>0</v>
      </c>
      <c r="CF32" s="8">
        <f t="shared" si="34"/>
        <v>13911</v>
      </c>
      <c r="CG32" s="8">
        <f t="shared" si="35"/>
        <v>0</v>
      </c>
      <c r="CH32" s="17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7">
        <f t="shared" si="36"/>
        <v>0</v>
      </c>
      <c r="DA32" s="8">
        <f t="shared" si="37"/>
        <v>0</v>
      </c>
      <c r="DB32" s="8">
        <f t="shared" si="38"/>
        <v>0</v>
      </c>
      <c r="DC32" s="8">
        <f t="shared" si="39"/>
        <v>0</v>
      </c>
      <c r="DD32" s="8">
        <f t="shared" si="40"/>
        <v>0</v>
      </c>
      <c r="DE32" s="8">
        <f t="shared" si="41"/>
        <v>0</v>
      </c>
      <c r="DF32" s="8">
        <f t="shared" si="42"/>
        <v>7</v>
      </c>
      <c r="DG32" s="8">
        <f t="shared" si="43"/>
        <v>46370</v>
      </c>
      <c r="DH32" s="8">
        <f t="shared" si="44"/>
        <v>32459</v>
      </c>
      <c r="DI32" s="8">
        <f t="shared" si="45"/>
        <v>0</v>
      </c>
      <c r="DJ32" s="8">
        <f t="shared" si="46"/>
        <v>13911</v>
      </c>
      <c r="DK32" s="8">
        <f t="shared" si="47"/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R32" s="21">
        <f>INDEX(現金給付!D:D,MATCH($A32,現金給付!$C:$C,0),1)-INDEX(現金給付!F:F,MATCH($A32,現金給付!$C:$C,0),1)</f>
        <v>0</v>
      </c>
      <c r="DS32" s="21">
        <f>INDEX(現金給付!E:E,MATCH($A32,現金給付!$C:$C,0),1)-INDEX(現金給付!G:G,MATCH($A32,現金給付!$C:$C,0),1)</f>
        <v>0</v>
      </c>
      <c r="DT32" s="21">
        <f>INDEX(現金給付!H:H,MATCH($A32,現金給付!$C:$C,0),1)-INDEX(現金給付!J:J,MATCH($A32,現金給付!$C:$C,0),1)</f>
        <v>0</v>
      </c>
      <c r="DU32" s="21">
        <f>INDEX(現金給付!I:I,MATCH($A32,現金給付!$C:$C,0),1)-INDEX(現金給付!K:K,MATCH($A32,現金給付!$C:$C,0),1)</f>
        <v>0</v>
      </c>
      <c r="DV32" s="21">
        <f>INDEX(現金給付!L:L,MATCH($A32,現金給付!$C:$C,0),1)-INDEX(現金給付!N:N,MATCH($A32,現金給付!$C:$C,0),1)</f>
        <v>0</v>
      </c>
      <c r="DW32" s="21">
        <f>INDEX(現金給付!M:M,MATCH($A32,現金給付!$C:$C,0),1)-INDEX(現金給付!O:O,MATCH($A32,現金給付!$C:$C,0),1)</f>
        <v>0</v>
      </c>
      <c r="DX32" s="21">
        <f>INDEX(現金給付!T:T,MATCH($A32,現金給付!$C:$C,0),1)-INDEX(現金給付!V:V,MATCH($A32,現金給付!$C:$C,0),1)</f>
        <v>0</v>
      </c>
      <c r="DY32" s="21">
        <f>INDEX(現金給付!U:U,MATCH($A32,現金給付!$C:$C,0),1)-INDEX(現金給付!W:W,MATCH($A32,現金給付!$C:$C,0),1)</f>
        <v>0</v>
      </c>
      <c r="DZ32" s="21">
        <f>INDEX(現金給付!X:X,MATCH($A32,現金給付!$C:$C,0),1)-INDEX(現金給付!Z:Z,MATCH($A32,現金給付!$C:$C,0),1)</f>
        <v>0</v>
      </c>
      <c r="EA32" s="21">
        <f>INDEX(現金給付!Y:Y,MATCH($A32,現金給付!$C:$C,0),1)-INDEX(現金給付!AA:AA,MATCH($A32,現金給付!$C:$C,0),1)</f>
        <v>0</v>
      </c>
      <c r="EB32" s="21">
        <f>INDEX(現金給付!AB:AB,MATCH($A32,現金給付!$C:$C,0),1)-INDEX(現金給付!AD:AD,MATCH($A32,現金給付!$C:$C,0),1)</f>
        <v>0</v>
      </c>
      <c r="EC32" s="21">
        <f>INDEX(現金給付!AC:AC,MATCH($A32,現金給付!$C:$C,0),1)-INDEX(現金給付!AE:AE,MATCH($A32,現金給付!$C:$C,0),1)</f>
        <v>0</v>
      </c>
      <c r="ED32" s="21">
        <f>INDEX(現金給付!AJ:AJ,MATCH($A32,現金給付!$C:$C,0),1)-INDEX(現金給付!AL:AL,MATCH($A32,現金給付!$C:$C,0),1)</f>
        <v>0</v>
      </c>
      <c r="EE32" s="21">
        <f>INDEX(現金給付!AK:AK,MATCH($A32,現金給付!$C:$C,0),1)-INDEX(現金給付!AM:AM,MATCH($A32,現金給付!$C:$C,0),1)</f>
        <v>0</v>
      </c>
      <c r="EF32" s="21">
        <v>0</v>
      </c>
      <c r="EG32" s="21">
        <v>0</v>
      </c>
      <c r="EH32" s="21">
        <f t="shared" si="48"/>
        <v>0</v>
      </c>
      <c r="EI32" s="21">
        <f t="shared" si="49"/>
        <v>0</v>
      </c>
      <c r="EK32" s="8">
        <f t="shared" si="53"/>
        <v>7</v>
      </c>
      <c r="EL32" s="8">
        <f t="shared" si="54"/>
        <v>46370</v>
      </c>
      <c r="EN32" s="75">
        <f>ROUND(EL32/INDEX(被保険者数!O:O,MATCH(A32,被保険者数!A:A,0),1),0)</f>
        <v>587</v>
      </c>
      <c r="EO32" s="1">
        <f t="shared" si="55"/>
        <v>41</v>
      </c>
      <c r="EP32" s="75">
        <f t="shared" si="50"/>
        <v>0</v>
      </c>
      <c r="EQ32" s="75">
        <f t="shared" si="51"/>
        <v>43560</v>
      </c>
      <c r="ER32" s="75">
        <f t="shared" si="52"/>
        <v>2810</v>
      </c>
      <c r="ES32" s="75">
        <f>ROUND(EP32/INDEX(被保険者数!O:O,MATCH(A32,被保険者数!A:A,0),1),0)</f>
        <v>0</v>
      </c>
      <c r="ET32" s="75">
        <f t="shared" si="56"/>
        <v>36</v>
      </c>
      <c r="EU32" s="75">
        <f>ROUND(EQ32/INDEX(被保険者数!O:O,MATCH(A32,被保険者数!A:A,0),1),0)</f>
        <v>551</v>
      </c>
      <c r="EV32" s="1">
        <f t="shared" si="57"/>
        <v>41</v>
      </c>
    </row>
    <row r="33" spans="1:152" s="6" customFormat="1" ht="15.95" customHeight="1" x14ac:dyDescent="0.15">
      <c r="A33" s="2" t="s">
        <v>52</v>
      </c>
      <c r="B33" s="7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10</v>
      </c>
      <c r="I33" s="8">
        <v>77970</v>
      </c>
      <c r="J33" s="8">
        <v>54579</v>
      </c>
      <c r="K33" s="8">
        <v>0</v>
      </c>
      <c r="L33" s="8">
        <v>23391</v>
      </c>
      <c r="M33" s="8">
        <v>0</v>
      </c>
      <c r="N33" s="8">
        <f t="shared" si="0"/>
        <v>10</v>
      </c>
      <c r="O33" s="8">
        <f t="shared" si="1"/>
        <v>77970</v>
      </c>
      <c r="P33" s="8">
        <f t="shared" si="2"/>
        <v>54579</v>
      </c>
      <c r="Q33" s="8">
        <f t="shared" si="3"/>
        <v>0</v>
      </c>
      <c r="R33" s="8">
        <f t="shared" si="4"/>
        <v>23391</v>
      </c>
      <c r="S33" s="8">
        <f t="shared" si="5"/>
        <v>0</v>
      </c>
      <c r="T33" s="7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6"/>
        <v>0</v>
      </c>
      <c r="AG33" s="8">
        <f t="shared" si="7"/>
        <v>0</v>
      </c>
      <c r="AH33" s="8">
        <f t="shared" si="8"/>
        <v>0</v>
      </c>
      <c r="AI33" s="8">
        <f t="shared" si="9"/>
        <v>0</v>
      </c>
      <c r="AJ33" s="8">
        <f t="shared" si="10"/>
        <v>0</v>
      </c>
      <c r="AK33" s="8">
        <f t="shared" si="11"/>
        <v>0</v>
      </c>
      <c r="AL33" s="7">
        <f t="shared" si="12"/>
        <v>10</v>
      </c>
      <c r="AM33" s="8">
        <f t="shared" si="13"/>
        <v>77970</v>
      </c>
      <c r="AN33" s="8">
        <f t="shared" si="14"/>
        <v>54579</v>
      </c>
      <c r="AO33" s="8">
        <f t="shared" si="15"/>
        <v>0</v>
      </c>
      <c r="AP33" s="8">
        <f t="shared" si="16"/>
        <v>23391</v>
      </c>
      <c r="AQ33" s="8">
        <f t="shared" si="17"/>
        <v>0</v>
      </c>
      <c r="AR33" s="8">
        <v>5</v>
      </c>
      <c r="AS33" s="8">
        <v>64350</v>
      </c>
      <c r="AT33" s="8">
        <v>45045</v>
      </c>
      <c r="AU33" s="8">
        <v>0</v>
      </c>
      <c r="AV33" s="8">
        <v>19305</v>
      </c>
      <c r="AW33" s="8">
        <v>0</v>
      </c>
      <c r="AX33" s="8">
        <f t="shared" si="18"/>
        <v>15</v>
      </c>
      <c r="AY33" s="8">
        <f t="shared" si="19"/>
        <v>142320</v>
      </c>
      <c r="AZ33" s="8">
        <f t="shared" si="20"/>
        <v>99624</v>
      </c>
      <c r="BA33" s="8">
        <f t="shared" si="21"/>
        <v>0</v>
      </c>
      <c r="BB33" s="8">
        <f t="shared" si="22"/>
        <v>42696</v>
      </c>
      <c r="BC33" s="8">
        <f t="shared" si="23"/>
        <v>0</v>
      </c>
      <c r="BD33" s="7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f t="shared" si="24"/>
        <v>0</v>
      </c>
      <c r="BQ33" s="8">
        <f t="shared" si="25"/>
        <v>0</v>
      </c>
      <c r="BR33" s="8">
        <f t="shared" si="26"/>
        <v>0</v>
      </c>
      <c r="BS33" s="8">
        <f t="shared" si="27"/>
        <v>0</v>
      </c>
      <c r="BT33" s="8">
        <f t="shared" si="28"/>
        <v>0</v>
      </c>
      <c r="BU33" s="8">
        <f t="shared" si="29"/>
        <v>0</v>
      </c>
      <c r="BV33" s="7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f t="shared" si="30"/>
        <v>15</v>
      </c>
      <c r="CC33" s="8">
        <f t="shared" si="31"/>
        <v>142320</v>
      </c>
      <c r="CD33" s="8">
        <f t="shared" si="32"/>
        <v>99624</v>
      </c>
      <c r="CE33" s="8">
        <f t="shared" si="33"/>
        <v>0</v>
      </c>
      <c r="CF33" s="8">
        <f t="shared" si="34"/>
        <v>42696</v>
      </c>
      <c r="CG33" s="8">
        <f t="shared" si="35"/>
        <v>0</v>
      </c>
      <c r="CH33" s="17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7">
        <f t="shared" si="36"/>
        <v>0</v>
      </c>
      <c r="DA33" s="8">
        <f t="shared" si="37"/>
        <v>0</v>
      </c>
      <c r="DB33" s="8">
        <f t="shared" si="38"/>
        <v>0</v>
      </c>
      <c r="DC33" s="8">
        <f t="shared" si="39"/>
        <v>0</v>
      </c>
      <c r="DD33" s="8">
        <f t="shared" si="40"/>
        <v>0</v>
      </c>
      <c r="DE33" s="8">
        <f t="shared" si="41"/>
        <v>0</v>
      </c>
      <c r="DF33" s="8">
        <f t="shared" si="42"/>
        <v>15</v>
      </c>
      <c r="DG33" s="8">
        <f t="shared" si="43"/>
        <v>142320</v>
      </c>
      <c r="DH33" s="8">
        <f t="shared" si="44"/>
        <v>99624</v>
      </c>
      <c r="DI33" s="8">
        <f t="shared" si="45"/>
        <v>0</v>
      </c>
      <c r="DJ33" s="8">
        <f t="shared" si="46"/>
        <v>42696</v>
      </c>
      <c r="DK33" s="8">
        <f t="shared" si="47"/>
        <v>0</v>
      </c>
      <c r="DL33" s="8">
        <v>0</v>
      </c>
      <c r="DM33" s="8">
        <v>0</v>
      </c>
      <c r="DN33" s="8">
        <v>0</v>
      </c>
      <c r="DO33" s="8">
        <v>0</v>
      </c>
      <c r="DP33" s="8">
        <v>0</v>
      </c>
      <c r="DR33" s="21">
        <f>INDEX(現金給付!D:D,MATCH($A33,現金給付!$C:$C,0),1)-INDEX(現金給付!F:F,MATCH($A33,現金給付!$C:$C,0),1)</f>
        <v>0</v>
      </c>
      <c r="DS33" s="21">
        <f>INDEX(現金給付!E:E,MATCH($A33,現金給付!$C:$C,0),1)-INDEX(現金給付!G:G,MATCH($A33,現金給付!$C:$C,0),1)</f>
        <v>0</v>
      </c>
      <c r="DT33" s="21">
        <f>INDEX(現金給付!H:H,MATCH($A33,現金給付!$C:$C,0),1)-INDEX(現金給付!J:J,MATCH($A33,現金給付!$C:$C,0),1)</f>
        <v>0</v>
      </c>
      <c r="DU33" s="21">
        <f>INDEX(現金給付!I:I,MATCH($A33,現金給付!$C:$C,0),1)-INDEX(現金給付!K:K,MATCH($A33,現金給付!$C:$C,0),1)</f>
        <v>0</v>
      </c>
      <c r="DV33" s="21">
        <f>INDEX(現金給付!L:L,MATCH($A33,現金給付!$C:$C,0),1)-INDEX(現金給付!N:N,MATCH($A33,現金給付!$C:$C,0),1)</f>
        <v>0</v>
      </c>
      <c r="DW33" s="21">
        <f>INDEX(現金給付!M:M,MATCH($A33,現金給付!$C:$C,0),1)-INDEX(現金給付!O:O,MATCH($A33,現金給付!$C:$C,0),1)</f>
        <v>0</v>
      </c>
      <c r="DX33" s="21">
        <f>INDEX(現金給付!T:T,MATCH($A33,現金給付!$C:$C,0),1)-INDEX(現金給付!V:V,MATCH($A33,現金給付!$C:$C,0),1)</f>
        <v>0</v>
      </c>
      <c r="DY33" s="21">
        <f>INDEX(現金給付!U:U,MATCH($A33,現金給付!$C:$C,0),1)-INDEX(現金給付!W:W,MATCH($A33,現金給付!$C:$C,0),1)</f>
        <v>0</v>
      </c>
      <c r="DZ33" s="21">
        <f>INDEX(現金給付!X:X,MATCH($A33,現金給付!$C:$C,0),1)-INDEX(現金給付!Z:Z,MATCH($A33,現金給付!$C:$C,0),1)</f>
        <v>0</v>
      </c>
      <c r="EA33" s="21">
        <f>INDEX(現金給付!Y:Y,MATCH($A33,現金給付!$C:$C,0),1)-INDEX(現金給付!AA:AA,MATCH($A33,現金給付!$C:$C,0),1)</f>
        <v>0</v>
      </c>
      <c r="EB33" s="21">
        <f>INDEX(現金給付!AB:AB,MATCH($A33,現金給付!$C:$C,0),1)-INDEX(現金給付!AD:AD,MATCH($A33,現金給付!$C:$C,0),1)</f>
        <v>0</v>
      </c>
      <c r="EC33" s="21">
        <f>INDEX(現金給付!AC:AC,MATCH($A33,現金給付!$C:$C,0),1)-INDEX(現金給付!AE:AE,MATCH($A33,現金給付!$C:$C,0),1)</f>
        <v>0</v>
      </c>
      <c r="ED33" s="21">
        <f>INDEX(現金給付!AJ:AJ,MATCH($A33,現金給付!$C:$C,0),1)-INDEX(現金給付!AL:AL,MATCH($A33,現金給付!$C:$C,0),1)</f>
        <v>0</v>
      </c>
      <c r="EE33" s="21">
        <f>INDEX(現金給付!AK:AK,MATCH($A33,現金給付!$C:$C,0),1)-INDEX(現金給付!AM:AM,MATCH($A33,現金給付!$C:$C,0),1)</f>
        <v>0</v>
      </c>
      <c r="EF33" s="21">
        <v>0</v>
      </c>
      <c r="EG33" s="21">
        <v>0</v>
      </c>
      <c r="EH33" s="21">
        <f t="shared" si="48"/>
        <v>0</v>
      </c>
      <c r="EI33" s="21">
        <f t="shared" si="49"/>
        <v>0</v>
      </c>
      <c r="EK33" s="8">
        <f t="shared" si="53"/>
        <v>15</v>
      </c>
      <c r="EL33" s="8">
        <f t="shared" si="54"/>
        <v>142320</v>
      </c>
      <c r="EN33" s="75">
        <f>ROUND(EL33/INDEX(被保険者数!O:O,MATCH(A33,被保険者数!A:A,0),1),0)</f>
        <v>1530</v>
      </c>
      <c r="EO33" s="1">
        <f t="shared" si="55"/>
        <v>39</v>
      </c>
      <c r="EP33" s="75">
        <f t="shared" si="50"/>
        <v>0</v>
      </c>
      <c r="EQ33" s="75">
        <f t="shared" si="51"/>
        <v>77970</v>
      </c>
      <c r="ER33" s="75">
        <f t="shared" si="52"/>
        <v>64350</v>
      </c>
      <c r="ES33" s="75">
        <f>ROUND(EP33/INDEX(被保険者数!O:O,MATCH(A33,被保険者数!A:A,0),1),0)</f>
        <v>0</v>
      </c>
      <c r="ET33" s="75">
        <f t="shared" si="56"/>
        <v>36</v>
      </c>
      <c r="EU33" s="75">
        <f>ROUND(EQ33/INDEX(被保険者数!O:O,MATCH(A33,被保険者数!A:A,0),1),0)</f>
        <v>838</v>
      </c>
      <c r="EV33" s="1">
        <f t="shared" si="57"/>
        <v>40</v>
      </c>
    </row>
    <row r="34" spans="1:152" s="6" customFormat="1" ht="15.95" customHeight="1" x14ac:dyDescent="0.15">
      <c r="A34" s="2" t="s">
        <v>53</v>
      </c>
      <c r="B34" s="7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23</v>
      </c>
      <c r="I34" s="8">
        <v>367170</v>
      </c>
      <c r="J34" s="8">
        <v>257019</v>
      </c>
      <c r="K34" s="8">
        <v>0</v>
      </c>
      <c r="L34" s="8">
        <v>107919</v>
      </c>
      <c r="M34" s="8">
        <v>2232</v>
      </c>
      <c r="N34" s="8">
        <f t="shared" si="0"/>
        <v>23</v>
      </c>
      <c r="O34" s="8">
        <f t="shared" si="1"/>
        <v>367170</v>
      </c>
      <c r="P34" s="8">
        <f t="shared" si="2"/>
        <v>257019</v>
      </c>
      <c r="Q34" s="8">
        <f t="shared" si="3"/>
        <v>0</v>
      </c>
      <c r="R34" s="8">
        <f t="shared" si="4"/>
        <v>107919</v>
      </c>
      <c r="S34" s="8">
        <f t="shared" si="5"/>
        <v>2232</v>
      </c>
      <c r="T34" s="7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f t="shared" si="6"/>
        <v>0</v>
      </c>
      <c r="AG34" s="8">
        <f t="shared" si="7"/>
        <v>0</v>
      </c>
      <c r="AH34" s="8">
        <f t="shared" si="8"/>
        <v>0</v>
      </c>
      <c r="AI34" s="8">
        <f t="shared" si="9"/>
        <v>0</v>
      </c>
      <c r="AJ34" s="8">
        <f t="shared" si="10"/>
        <v>0</v>
      </c>
      <c r="AK34" s="8">
        <f t="shared" si="11"/>
        <v>0</v>
      </c>
      <c r="AL34" s="7">
        <f t="shared" si="12"/>
        <v>23</v>
      </c>
      <c r="AM34" s="8">
        <f t="shared" si="13"/>
        <v>367170</v>
      </c>
      <c r="AN34" s="8">
        <f t="shared" si="14"/>
        <v>257019</v>
      </c>
      <c r="AO34" s="8">
        <f t="shared" si="15"/>
        <v>0</v>
      </c>
      <c r="AP34" s="8">
        <f t="shared" si="16"/>
        <v>107919</v>
      </c>
      <c r="AQ34" s="8">
        <f t="shared" si="17"/>
        <v>2232</v>
      </c>
      <c r="AR34" s="8">
        <v>12</v>
      </c>
      <c r="AS34" s="8">
        <v>288370</v>
      </c>
      <c r="AT34" s="8">
        <v>201859</v>
      </c>
      <c r="AU34" s="8">
        <v>0</v>
      </c>
      <c r="AV34" s="8">
        <v>86511</v>
      </c>
      <c r="AW34" s="8">
        <v>0</v>
      </c>
      <c r="AX34" s="8">
        <f t="shared" si="18"/>
        <v>35</v>
      </c>
      <c r="AY34" s="8">
        <f t="shared" si="19"/>
        <v>655540</v>
      </c>
      <c r="AZ34" s="8">
        <f t="shared" si="20"/>
        <v>458878</v>
      </c>
      <c r="BA34" s="8">
        <f t="shared" si="21"/>
        <v>0</v>
      </c>
      <c r="BB34" s="8">
        <f t="shared" si="22"/>
        <v>194430</v>
      </c>
      <c r="BC34" s="8">
        <f t="shared" si="23"/>
        <v>2232</v>
      </c>
      <c r="BD34" s="7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f t="shared" si="24"/>
        <v>0</v>
      </c>
      <c r="BQ34" s="8">
        <f t="shared" si="25"/>
        <v>0</v>
      </c>
      <c r="BR34" s="8">
        <f t="shared" si="26"/>
        <v>0</v>
      </c>
      <c r="BS34" s="8">
        <f t="shared" si="27"/>
        <v>0</v>
      </c>
      <c r="BT34" s="8">
        <f t="shared" si="28"/>
        <v>0</v>
      </c>
      <c r="BU34" s="8">
        <f t="shared" si="29"/>
        <v>0</v>
      </c>
      <c r="BV34" s="7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f t="shared" si="30"/>
        <v>35</v>
      </c>
      <c r="CC34" s="8">
        <f t="shared" si="31"/>
        <v>655540</v>
      </c>
      <c r="CD34" s="8">
        <f t="shared" si="32"/>
        <v>458878</v>
      </c>
      <c r="CE34" s="8">
        <f t="shared" si="33"/>
        <v>0</v>
      </c>
      <c r="CF34" s="8">
        <f t="shared" si="34"/>
        <v>194430</v>
      </c>
      <c r="CG34" s="8">
        <f t="shared" si="35"/>
        <v>2232</v>
      </c>
      <c r="CH34" s="17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7">
        <f t="shared" si="36"/>
        <v>0</v>
      </c>
      <c r="DA34" s="8">
        <f t="shared" si="37"/>
        <v>0</v>
      </c>
      <c r="DB34" s="8">
        <f t="shared" si="38"/>
        <v>0</v>
      </c>
      <c r="DC34" s="8">
        <f t="shared" si="39"/>
        <v>0</v>
      </c>
      <c r="DD34" s="8">
        <f t="shared" si="40"/>
        <v>0</v>
      </c>
      <c r="DE34" s="8">
        <f t="shared" si="41"/>
        <v>0</v>
      </c>
      <c r="DF34" s="8">
        <f t="shared" si="42"/>
        <v>35</v>
      </c>
      <c r="DG34" s="8">
        <f t="shared" si="43"/>
        <v>655540</v>
      </c>
      <c r="DH34" s="8">
        <f t="shared" si="44"/>
        <v>458878</v>
      </c>
      <c r="DI34" s="8">
        <f t="shared" si="45"/>
        <v>0</v>
      </c>
      <c r="DJ34" s="8">
        <f t="shared" si="46"/>
        <v>194430</v>
      </c>
      <c r="DK34" s="8">
        <f t="shared" si="47"/>
        <v>2232</v>
      </c>
      <c r="DL34" s="8">
        <v>0</v>
      </c>
      <c r="DM34" s="8">
        <v>0</v>
      </c>
      <c r="DN34" s="8">
        <v>0</v>
      </c>
      <c r="DO34" s="8">
        <v>0</v>
      </c>
      <c r="DP34" s="8">
        <v>0</v>
      </c>
      <c r="DR34" s="21">
        <f>INDEX(現金給付!D:D,MATCH($A34,現金給付!$C:$C,0),1)-INDEX(現金給付!F:F,MATCH($A34,現金給付!$C:$C,0),1)</f>
        <v>0</v>
      </c>
      <c r="DS34" s="21">
        <f>INDEX(現金給付!E:E,MATCH($A34,現金給付!$C:$C,0),1)-INDEX(現金給付!G:G,MATCH($A34,現金給付!$C:$C,0),1)</f>
        <v>0</v>
      </c>
      <c r="DT34" s="21">
        <f>INDEX(現金給付!H:H,MATCH($A34,現金給付!$C:$C,0),1)-INDEX(現金給付!J:J,MATCH($A34,現金給付!$C:$C,0),1)</f>
        <v>0</v>
      </c>
      <c r="DU34" s="21">
        <f>INDEX(現金給付!I:I,MATCH($A34,現金給付!$C:$C,0),1)-INDEX(現金給付!K:K,MATCH($A34,現金給付!$C:$C,0),1)</f>
        <v>0</v>
      </c>
      <c r="DV34" s="21">
        <f>INDEX(現金給付!L:L,MATCH($A34,現金給付!$C:$C,0),1)-INDEX(現金給付!N:N,MATCH($A34,現金給付!$C:$C,0),1)</f>
        <v>0</v>
      </c>
      <c r="DW34" s="21">
        <f>INDEX(現金給付!M:M,MATCH($A34,現金給付!$C:$C,0),1)-INDEX(現金給付!O:O,MATCH($A34,現金給付!$C:$C,0),1)</f>
        <v>0</v>
      </c>
      <c r="DX34" s="21">
        <f>INDEX(現金給付!T:T,MATCH($A34,現金給付!$C:$C,0),1)-INDEX(現金給付!V:V,MATCH($A34,現金給付!$C:$C,0),1)</f>
        <v>0</v>
      </c>
      <c r="DY34" s="21">
        <f>INDEX(現金給付!U:U,MATCH($A34,現金給付!$C:$C,0),1)-INDEX(現金給付!W:W,MATCH($A34,現金給付!$C:$C,0),1)</f>
        <v>0</v>
      </c>
      <c r="DZ34" s="21">
        <f>INDEX(現金給付!X:X,MATCH($A34,現金給付!$C:$C,0),1)-INDEX(現金給付!Z:Z,MATCH($A34,現金給付!$C:$C,0),1)</f>
        <v>0</v>
      </c>
      <c r="EA34" s="21">
        <f>INDEX(現金給付!Y:Y,MATCH($A34,現金給付!$C:$C,0),1)-INDEX(現金給付!AA:AA,MATCH($A34,現金給付!$C:$C,0),1)</f>
        <v>0</v>
      </c>
      <c r="EB34" s="21">
        <f>INDEX(現金給付!AB:AB,MATCH($A34,現金給付!$C:$C,0),1)-INDEX(現金給付!AD:AD,MATCH($A34,現金給付!$C:$C,0),1)</f>
        <v>0</v>
      </c>
      <c r="EC34" s="21">
        <f>INDEX(現金給付!AC:AC,MATCH($A34,現金給付!$C:$C,0),1)-INDEX(現金給付!AE:AE,MATCH($A34,現金給付!$C:$C,0),1)</f>
        <v>0</v>
      </c>
      <c r="ED34" s="21">
        <f>INDEX(現金給付!AJ:AJ,MATCH($A34,現金給付!$C:$C,0),1)-INDEX(現金給付!AL:AL,MATCH($A34,現金給付!$C:$C,0),1)</f>
        <v>0</v>
      </c>
      <c r="EE34" s="21">
        <f>INDEX(現金給付!AK:AK,MATCH($A34,現金給付!$C:$C,0),1)-INDEX(現金給付!AM:AM,MATCH($A34,現金給付!$C:$C,0),1)</f>
        <v>0</v>
      </c>
      <c r="EF34" s="21">
        <v>0</v>
      </c>
      <c r="EG34" s="21">
        <v>0</v>
      </c>
      <c r="EH34" s="21">
        <f t="shared" si="48"/>
        <v>0</v>
      </c>
      <c r="EI34" s="21">
        <f t="shared" si="49"/>
        <v>0</v>
      </c>
      <c r="EK34" s="8">
        <f t="shared" si="53"/>
        <v>35</v>
      </c>
      <c r="EL34" s="8">
        <f t="shared" si="54"/>
        <v>655540</v>
      </c>
      <c r="EN34" s="75">
        <f>ROUND(EL34/INDEX(被保険者数!O:O,MATCH(A34,被保険者数!A:A,0),1),0)</f>
        <v>5043</v>
      </c>
      <c r="EO34" s="1">
        <f t="shared" si="55"/>
        <v>38</v>
      </c>
      <c r="EP34" s="75">
        <f t="shared" si="50"/>
        <v>0</v>
      </c>
      <c r="EQ34" s="75">
        <f t="shared" si="51"/>
        <v>367170</v>
      </c>
      <c r="ER34" s="75">
        <f t="shared" si="52"/>
        <v>288370</v>
      </c>
      <c r="ES34" s="75">
        <f>ROUND(EP34/INDEX(被保険者数!O:O,MATCH(A34,被保険者数!A:A,0),1),0)</f>
        <v>0</v>
      </c>
      <c r="ET34" s="75">
        <f t="shared" si="56"/>
        <v>36</v>
      </c>
      <c r="EU34" s="75">
        <f>ROUND(EQ34/INDEX(被保険者数!O:O,MATCH(A34,被保険者数!A:A,0),1),0)</f>
        <v>2824</v>
      </c>
      <c r="EV34" s="1">
        <f t="shared" si="57"/>
        <v>37</v>
      </c>
    </row>
    <row r="35" spans="1:152" s="6" customFormat="1" ht="15.95" customHeight="1" x14ac:dyDescent="0.15">
      <c r="A35" s="2" t="s">
        <v>54</v>
      </c>
      <c r="B35" s="7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f t="shared" si="0"/>
        <v>0</v>
      </c>
      <c r="O35" s="8">
        <f t="shared" si="1"/>
        <v>0</v>
      </c>
      <c r="P35" s="8">
        <f t="shared" si="2"/>
        <v>0</v>
      </c>
      <c r="Q35" s="8">
        <f t="shared" si="3"/>
        <v>0</v>
      </c>
      <c r="R35" s="8">
        <f t="shared" si="4"/>
        <v>0</v>
      </c>
      <c r="S35" s="8">
        <f t="shared" si="5"/>
        <v>0</v>
      </c>
      <c r="T35" s="7">
        <f t="shared" ref="T35" si="58">H35+N35</f>
        <v>0</v>
      </c>
      <c r="U35" s="8">
        <f t="shared" ref="U35" si="59">I35+O35</f>
        <v>0</v>
      </c>
      <c r="V35" s="8">
        <f t="shared" ref="V35" si="60">J35+P35</f>
        <v>0</v>
      </c>
      <c r="W35" s="8">
        <f t="shared" ref="W35" si="61">K35+Q35</f>
        <v>0</v>
      </c>
      <c r="X35" s="8">
        <f t="shared" ref="X35" si="62">L35+R35</f>
        <v>0</v>
      </c>
      <c r="Y35" s="8">
        <f t="shared" ref="Y35" si="63">M35+S35</f>
        <v>0</v>
      </c>
      <c r="Z35" s="8">
        <f t="shared" ref="Z35" si="64">N35+T35</f>
        <v>0</v>
      </c>
      <c r="AA35" s="8">
        <f t="shared" ref="AA35" si="65">O35+U35</f>
        <v>0</v>
      </c>
      <c r="AB35" s="8">
        <f t="shared" ref="AB35" si="66">P35+V35</f>
        <v>0</v>
      </c>
      <c r="AC35" s="8">
        <f t="shared" ref="AC35" si="67">Q35+W35</f>
        <v>0</v>
      </c>
      <c r="AD35" s="8">
        <f t="shared" ref="AD35" si="68">R35+X35</f>
        <v>0</v>
      </c>
      <c r="AE35" s="8">
        <f t="shared" ref="AE35" si="69">S35+Y35</f>
        <v>0</v>
      </c>
      <c r="AF35" s="8">
        <f t="shared" si="6"/>
        <v>0</v>
      </c>
      <c r="AG35" s="8">
        <f t="shared" si="7"/>
        <v>0</v>
      </c>
      <c r="AH35" s="8">
        <f t="shared" si="8"/>
        <v>0</v>
      </c>
      <c r="AI35" s="8">
        <f t="shared" si="9"/>
        <v>0</v>
      </c>
      <c r="AJ35" s="8">
        <f t="shared" si="10"/>
        <v>0</v>
      </c>
      <c r="AK35" s="8">
        <f t="shared" si="11"/>
        <v>0</v>
      </c>
      <c r="AL35" s="7">
        <f t="shared" ref="AL35" si="70">Z35+AF35</f>
        <v>0</v>
      </c>
      <c r="AM35" s="8">
        <f t="shared" ref="AM35" si="71">AA35+AG35</f>
        <v>0</v>
      </c>
      <c r="AN35" s="8">
        <f t="shared" ref="AN35" si="72">AB35+AH35</f>
        <v>0</v>
      </c>
      <c r="AO35" s="8">
        <f t="shared" ref="AO35" si="73">AC35+AI35</f>
        <v>0</v>
      </c>
      <c r="AP35" s="8">
        <f t="shared" ref="AP35" si="74">AD35+AJ35</f>
        <v>0</v>
      </c>
      <c r="AQ35" s="8">
        <f t="shared" ref="AQ35" si="75">AE35+AK35</f>
        <v>0</v>
      </c>
      <c r="AR35" s="8">
        <f t="shared" ref="AR35" si="76">AF35+AL35</f>
        <v>0</v>
      </c>
      <c r="AS35" s="8">
        <f t="shared" ref="AS35" si="77">AG35+AM35</f>
        <v>0</v>
      </c>
      <c r="AT35" s="8">
        <f t="shared" ref="AT35" si="78">AH35+AN35</f>
        <v>0</v>
      </c>
      <c r="AU35" s="8">
        <f t="shared" ref="AU35" si="79">AI35+AO35</f>
        <v>0</v>
      </c>
      <c r="AV35" s="8">
        <f t="shared" ref="AV35" si="80">AJ35+AP35</f>
        <v>0</v>
      </c>
      <c r="AW35" s="8">
        <f t="shared" ref="AW35" si="81">AK35+AQ35</f>
        <v>0</v>
      </c>
      <c r="AX35" s="8">
        <f t="shared" si="18"/>
        <v>0</v>
      </c>
      <c r="AY35" s="8">
        <f t="shared" si="19"/>
        <v>0</v>
      </c>
      <c r="AZ35" s="8">
        <f t="shared" si="20"/>
        <v>0</v>
      </c>
      <c r="BA35" s="8">
        <f t="shared" si="21"/>
        <v>0</v>
      </c>
      <c r="BB35" s="8">
        <f t="shared" si="22"/>
        <v>0</v>
      </c>
      <c r="BC35" s="8">
        <f t="shared" si="23"/>
        <v>0</v>
      </c>
      <c r="BD35" s="7">
        <f t="shared" ref="BD35" si="82">AR35+AX35</f>
        <v>0</v>
      </c>
      <c r="BE35" s="8">
        <f t="shared" ref="BE35" si="83">AS35+AY35</f>
        <v>0</v>
      </c>
      <c r="BF35" s="8">
        <f t="shared" ref="BF35" si="84">AT35+AZ35</f>
        <v>0</v>
      </c>
      <c r="BG35" s="8">
        <f t="shared" ref="BG35" si="85">AU35+BA35</f>
        <v>0</v>
      </c>
      <c r="BH35" s="8">
        <f t="shared" ref="BH35" si="86">AV35+BB35</f>
        <v>0</v>
      </c>
      <c r="BI35" s="8">
        <f t="shared" ref="BI35" si="87">AW35+BC35</f>
        <v>0</v>
      </c>
      <c r="BJ35" s="8">
        <f t="shared" ref="BJ35" si="88">AX35+BD35</f>
        <v>0</v>
      </c>
      <c r="BK35" s="8">
        <f t="shared" ref="BK35" si="89">AY35+BE35</f>
        <v>0</v>
      </c>
      <c r="BL35" s="8">
        <f t="shared" ref="BL35" si="90">AZ35+BF35</f>
        <v>0</v>
      </c>
      <c r="BM35" s="8">
        <f t="shared" ref="BM35" si="91">BA35+BG35</f>
        <v>0</v>
      </c>
      <c r="BN35" s="8">
        <f t="shared" ref="BN35" si="92">BB35+BH35</f>
        <v>0</v>
      </c>
      <c r="BO35" s="8">
        <f t="shared" ref="BO35" si="93">BC35+BI35</f>
        <v>0</v>
      </c>
      <c r="BP35" s="8">
        <f t="shared" si="24"/>
        <v>0</v>
      </c>
      <c r="BQ35" s="8">
        <f t="shared" si="25"/>
        <v>0</v>
      </c>
      <c r="BR35" s="8">
        <f t="shared" si="26"/>
        <v>0</v>
      </c>
      <c r="BS35" s="8">
        <f t="shared" si="27"/>
        <v>0</v>
      </c>
      <c r="BT35" s="8">
        <f t="shared" si="28"/>
        <v>0</v>
      </c>
      <c r="BU35" s="8">
        <f t="shared" si="29"/>
        <v>0</v>
      </c>
      <c r="BV35" s="7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f t="shared" si="30"/>
        <v>0</v>
      </c>
      <c r="CC35" s="8">
        <f t="shared" si="31"/>
        <v>0</v>
      </c>
      <c r="CD35" s="8">
        <f t="shared" si="32"/>
        <v>0</v>
      </c>
      <c r="CE35" s="8">
        <f t="shared" si="33"/>
        <v>0</v>
      </c>
      <c r="CF35" s="8">
        <f t="shared" si="34"/>
        <v>0</v>
      </c>
      <c r="CG35" s="8">
        <f t="shared" si="35"/>
        <v>0</v>
      </c>
      <c r="CH35" s="17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7">
        <f t="shared" si="36"/>
        <v>0</v>
      </c>
      <c r="DA35" s="8">
        <f t="shared" si="37"/>
        <v>0</v>
      </c>
      <c r="DB35" s="8">
        <f t="shared" si="38"/>
        <v>0</v>
      </c>
      <c r="DC35" s="8">
        <f t="shared" si="39"/>
        <v>0</v>
      </c>
      <c r="DD35" s="8">
        <f t="shared" si="40"/>
        <v>0</v>
      </c>
      <c r="DE35" s="8">
        <f t="shared" si="41"/>
        <v>0</v>
      </c>
      <c r="DF35" s="8">
        <f t="shared" si="42"/>
        <v>0</v>
      </c>
      <c r="DG35" s="8">
        <f t="shared" si="43"/>
        <v>0</v>
      </c>
      <c r="DH35" s="8">
        <f t="shared" si="44"/>
        <v>0</v>
      </c>
      <c r="DI35" s="8">
        <f t="shared" si="45"/>
        <v>0</v>
      </c>
      <c r="DJ35" s="8">
        <f t="shared" si="46"/>
        <v>0</v>
      </c>
      <c r="DK35" s="8">
        <f t="shared" si="47"/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R35" s="21">
        <f>INDEX(現金給付!D:D,MATCH($A35,現金給付!$C:$C,0),1)-INDEX(現金給付!F:F,MATCH($A35,現金給付!$C:$C,0),1)</f>
        <v>0</v>
      </c>
      <c r="DS35" s="21">
        <f>INDEX(現金給付!E:E,MATCH($A35,現金給付!$C:$C,0),1)-INDEX(現金給付!G:G,MATCH($A35,現金給付!$C:$C,0),1)</f>
        <v>0</v>
      </c>
      <c r="DT35" s="21">
        <f>INDEX(現金給付!H:H,MATCH($A35,現金給付!$C:$C,0),1)-INDEX(現金給付!J:J,MATCH($A35,現金給付!$C:$C,0),1)</f>
        <v>0</v>
      </c>
      <c r="DU35" s="21">
        <f>INDEX(現金給付!I:I,MATCH($A35,現金給付!$C:$C,0),1)-INDEX(現金給付!K:K,MATCH($A35,現金給付!$C:$C,0),1)</f>
        <v>0</v>
      </c>
      <c r="DV35" s="21">
        <f>INDEX(現金給付!L:L,MATCH($A35,現金給付!$C:$C,0),1)-INDEX(現金給付!N:N,MATCH($A35,現金給付!$C:$C,0),1)</f>
        <v>0</v>
      </c>
      <c r="DW35" s="21">
        <f>INDEX(現金給付!M:M,MATCH($A35,現金給付!$C:$C,0),1)-INDEX(現金給付!O:O,MATCH($A35,現金給付!$C:$C,0),1)</f>
        <v>0</v>
      </c>
      <c r="DX35" s="21">
        <f>INDEX(現金給付!T:T,MATCH($A35,現金給付!$C:$C,0),1)-INDEX(現金給付!V:V,MATCH($A35,現金給付!$C:$C,0),1)</f>
        <v>0</v>
      </c>
      <c r="DY35" s="21">
        <f>INDEX(現金給付!U:U,MATCH($A35,現金給付!$C:$C,0),1)-INDEX(現金給付!W:W,MATCH($A35,現金給付!$C:$C,0),1)</f>
        <v>0</v>
      </c>
      <c r="DZ35" s="21">
        <f>INDEX(現金給付!X:X,MATCH($A35,現金給付!$C:$C,0),1)-INDEX(現金給付!Z:Z,MATCH($A35,現金給付!$C:$C,0),1)</f>
        <v>0</v>
      </c>
      <c r="EA35" s="21">
        <f>INDEX(現金給付!Y:Y,MATCH($A35,現金給付!$C:$C,0),1)-INDEX(現金給付!AA:AA,MATCH($A35,現金給付!$C:$C,0),1)</f>
        <v>0</v>
      </c>
      <c r="EB35" s="21">
        <f>INDEX(現金給付!AB:AB,MATCH($A35,現金給付!$C:$C,0),1)-INDEX(現金給付!AD:AD,MATCH($A35,現金給付!$C:$C,0),1)</f>
        <v>0</v>
      </c>
      <c r="EC35" s="21">
        <f>INDEX(現金給付!AC:AC,MATCH($A35,現金給付!$C:$C,0),1)-INDEX(現金給付!AE:AE,MATCH($A35,現金給付!$C:$C,0),1)</f>
        <v>0</v>
      </c>
      <c r="ED35" s="21">
        <f>INDEX(現金給付!AJ:AJ,MATCH($A35,現金給付!$C:$C,0),1)-INDEX(現金給付!AL:AL,MATCH($A35,現金給付!$C:$C,0),1)</f>
        <v>0</v>
      </c>
      <c r="EE35" s="21">
        <f>INDEX(現金給付!AK:AK,MATCH($A35,現金給付!$C:$C,0),1)-INDEX(現金給付!AM:AM,MATCH($A35,現金給付!$C:$C,0),1)</f>
        <v>0</v>
      </c>
      <c r="EF35" s="21">
        <v>0</v>
      </c>
      <c r="EG35" s="21">
        <v>0</v>
      </c>
      <c r="EH35" s="21">
        <f t="shared" si="48"/>
        <v>0</v>
      </c>
      <c r="EI35" s="21">
        <f t="shared" si="49"/>
        <v>0</v>
      </c>
      <c r="EK35" s="8">
        <f t="shared" si="53"/>
        <v>0</v>
      </c>
      <c r="EL35" s="8">
        <f t="shared" si="54"/>
        <v>0</v>
      </c>
      <c r="EN35" s="75">
        <f>ROUND(EL35/INDEX(被保険者数!O:O,MATCH(A35,被保険者数!A:A,0),1),0)</f>
        <v>0</v>
      </c>
      <c r="EO35" s="1">
        <f t="shared" si="55"/>
        <v>42</v>
      </c>
      <c r="EP35" s="75">
        <f t="shared" si="50"/>
        <v>0</v>
      </c>
      <c r="EQ35" s="75">
        <f t="shared" si="51"/>
        <v>0</v>
      </c>
      <c r="ER35" s="75">
        <f t="shared" si="52"/>
        <v>0</v>
      </c>
      <c r="ES35" s="75">
        <f>ROUND(EP35/INDEX(被保険者数!O:O,MATCH(A35,被保険者数!A:A,0),1),0)</f>
        <v>0</v>
      </c>
      <c r="ET35" s="75">
        <f t="shared" si="56"/>
        <v>36</v>
      </c>
      <c r="EU35" s="75">
        <f>ROUND(EQ35/INDEX(被保険者数!O:O,MATCH(A35,被保険者数!A:A,0),1),0)</f>
        <v>0</v>
      </c>
      <c r="EV35" s="1">
        <f t="shared" si="57"/>
        <v>42</v>
      </c>
    </row>
    <row r="36" spans="1:152" s="6" customFormat="1" ht="15.95" customHeight="1" x14ac:dyDescent="0.15">
      <c r="A36" s="2" t="s">
        <v>55</v>
      </c>
      <c r="B36" s="7">
        <v>8</v>
      </c>
      <c r="C36" s="8">
        <v>6312830</v>
      </c>
      <c r="D36" s="8">
        <v>4418984</v>
      </c>
      <c r="E36" s="8">
        <v>862289</v>
      </c>
      <c r="F36" s="8">
        <v>1014757</v>
      </c>
      <c r="G36" s="8">
        <v>16800</v>
      </c>
      <c r="H36" s="8">
        <v>260</v>
      </c>
      <c r="I36" s="8">
        <v>3842220</v>
      </c>
      <c r="J36" s="8">
        <v>2689554</v>
      </c>
      <c r="K36" s="8">
        <v>0</v>
      </c>
      <c r="L36" s="8">
        <v>1129536</v>
      </c>
      <c r="M36" s="8">
        <v>23130</v>
      </c>
      <c r="N36" s="8">
        <f t="shared" si="0"/>
        <v>268</v>
      </c>
      <c r="O36" s="8">
        <f t="shared" si="1"/>
        <v>10155050</v>
      </c>
      <c r="P36" s="8">
        <f t="shared" si="2"/>
        <v>7108538</v>
      </c>
      <c r="Q36" s="8">
        <f t="shared" si="3"/>
        <v>862289</v>
      </c>
      <c r="R36" s="8">
        <f t="shared" si="4"/>
        <v>2144293</v>
      </c>
      <c r="S36" s="8">
        <f t="shared" si="5"/>
        <v>39930</v>
      </c>
      <c r="T36" s="7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33</v>
      </c>
      <c r="AA36" s="8">
        <v>809750</v>
      </c>
      <c r="AB36" s="8">
        <v>566825</v>
      </c>
      <c r="AC36" s="8">
        <v>0</v>
      </c>
      <c r="AD36" s="8">
        <v>242925</v>
      </c>
      <c r="AE36" s="8">
        <v>0</v>
      </c>
      <c r="AF36" s="8">
        <f t="shared" si="6"/>
        <v>33</v>
      </c>
      <c r="AG36" s="8">
        <f t="shared" si="7"/>
        <v>809750</v>
      </c>
      <c r="AH36" s="8">
        <f t="shared" si="8"/>
        <v>566825</v>
      </c>
      <c r="AI36" s="8">
        <f t="shared" si="9"/>
        <v>0</v>
      </c>
      <c r="AJ36" s="8">
        <f t="shared" si="10"/>
        <v>242925</v>
      </c>
      <c r="AK36" s="8">
        <f t="shared" si="11"/>
        <v>0</v>
      </c>
      <c r="AL36" s="7">
        <f t="shared" si="12"/>
        <v>301</v>
      </c>
      <c r="AM36" s="8">
        <f t="shared" si="13"/>
        <v>10964800</v>
      </c>
      <c r="AN36" s="8">
        <f t="shared" si="14"/>
        <v>7675363</v>
      </c>
      <c r="AO36" s="8">
        <f t="shared" si="15"/>
        <v>862289</v>
      </c>
      <c r="AP36" s="8">
        <f t="shared" si="16"/>
        <v>2387218</v>
      </c>
      <c r="AQ36" s="8">
        <f t="shared" si="17"/>
        <v>39930</v>
      </c>
      <c r="AR36" s="8">
        <v>220</v>
      </c>
      <c r="AS36" s="8">
        <v>2518070</v>
      </c>
      <c r="AT36" s="8">
        <v>1762649</v>
      </c>
      <c r="AU36" s="8">
        <v>0</v>
      </c>
      <c r="AV36" s="8">
        <v>755421</v>
      </c>
      <c r="AW36" s="8">
        <v>0</v>
      </c>
      <c r="AX36" s="8">
        <f t="shared" si="18"/>
        <v>521</v>
      </c>
      <c r="AY36" s="8">
        <f t="shared" si="19"/>
        <v>13482870</v>
      </c>
      <c r="AZ36" s="8">
        <f t="shared" si="20"/>
        <v>9438012</v>
      </c>
      <c r="BA36" s="8">
        <f t="shared" si="21"/>
        <v>862289</v>
      </c>
      <c r="BB36" s="8">
        <f t="shared" si="22"/>
        <v>3142639</v>
      </c>
      <c r="BC36" s="8">
        <f t="shared" si="23"/>
        <v>39930</v>
      </c>
      <c r="BD36" s="7">
        <v>8</v>
      </c>
      <c r="BE36" s="8">
        <v>157442</v>
      </c>
      <c r="BF36" s="8">
        <v>48882</v>
      </c>
      <c r="BG36" s="8">
        <v>0</v>
      </c>
      <c r="BH36" s="8">
        <v>108560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f t="shared" si="24"/>
        <v>8</v>
      </c>
      <c r="BQ36" s="8">
        <f t="shared" si="25"/>
        <v>157442</v>
      </c>
      <c r="BR36" s="8">
        <f t="shared" si="26"/>
        <v>48882</v>
      </c>
      <c r="BS36" s="8">
        <f t="shared" si="27"/>
        <v>0</v>
      </c>
      <c r="BT36" s="8">
        <f t="shared" si="28"/>
        <v>108560</v>
      </c>
      <c r="BU36" s="8">
        <f t="shared" si="29"/>
        <v>0</v>
      </c>
      <c r="BV36" s="7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f t="shared" si="30"/>
        <v>521</v>
      </c>
      <c r="CC36" s="8">
        <f t="shared" si="31"/>
        <v>13640312</v>
      </c>
      <c r="CD36" s="8">
        <f t="shared" si="32"/>
        <v>9486894</v>
      </c>
      <c r="CE36" s="8">
        <f t="shared" si="33"/>
        <v>862289</v>
      </c>
      <c r="CF36" s="8">
        <f t="shared" si="34"/>
        <v>3251199</v>
      </c>
      <c r="CG36" s="8">
        <f t="shared" si="35"/>
        <v>39930</v>
      </c>
      <c r="CH36" s="17">
        <v>1</v>
      </c>
      <c r="CI36" s="8">
        <v>6480</v>
      </c>
      <c r="CJ36" s="8">
        <v>4536</v>
      </c>
      <c r="CK36" s="8">
        <v>0</v>
      </c>
      <c r="CL36" s="8">
        <v>1944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7">
        <f t="shared" si="36"/>
        <v>1</v>
      </c>
      <c r="DA36" s="8">
        <f t="shared" si="37"/>
        <v>6480</v>
      </c>
      <c r="DB36" s="8">
        <f t="shared" si="38"/>
        <v>4536</v>
      </c>
      <c r="DC36" s="8">
        <f t="shared" si="39"/>
        <v>0</v>
      </c>
      <c r="DD36" s="8">
        <f t="shared" si="40"/>
        <v>1944</v>
      </c>
      <c r="DE36" s="8">
        <f t="shared" si="41"/>
        <v>0</v>
      </c>
      <c r="DF36" s="8">
        <f t="shared" si="42"/>
        <v>522</v>
      </c>
      <c r="DG36" s="8">
        <f t="shared" si="43"/>
        <v>13646792</v>
      </c>
      <c r="DH36" s="8">
        <f t="shared" si="44"/>
        <v>9491430</v>
      </c>
      <c r="DI36" s="8">
        <f t="shared" si="45"/>
        <v>862289</v>
      </c>
      <c r="DJ36" s="8">
        <f t="shared" si="46"/>
        <v>3253143</v>
      </c>
      <c r="DK36" s="8">
        <f t="shared" si="47"/>
        <v>39930</v>
      </c>
      <c r="DL36" s="8">
        <v>3</v>
      </c>
      <c r="DM36" s="8">
        <v>0</v>
      </c>
      <c r="DN36" s="8">
        <v>3</v>
      </c>
      <c r="DO36" s="8">
        <v>0</v>
      </c>
      <c r="DP36" s="8">
        <v>0</v>
      </c>
      <c r="DR36" s="21">
        <f>INDEX(現金給付!D:D,MATCH($A36,現金給付!$C:$C,0),1)-INDEX(現金給付!F:F,MATCH($A36,現金給付!$C:$C,0),1)</f>
        <v>1</v>
      </c>
      <c r="DS36" s="21">
        <f>INDEX(現金給付!E:E,MATCH($A36,現金給付!$C:$C,0),1)-INDEX(現金給付!G:G,MATCH($A36,現金給付!$C:$C,0),1)</f>
        <v>4536</v>
      </c>
      <c r="DT36" s="21">
        <f>INDEX(現金給付!H:H,MATCH($A36,現金給付!$C:$C,0),1)-INDEX(現金給付!J:J,MATCH($A36,現金給付!$C:$C,0),1)</f>
        <v>0</v>
      </c>
      <c r="DU36" s="21">
        <f>INDEX(現金給付!I:I,MATCH($A36,現金給付!$C:$C,0),1)-INDEX(現金給付!K:K,MATCH($A36,現金給付!$C:$C,0),1)</f>
        <v>0</v>
      </c>
      <c r="DV36" s="21">
        <f>INDEX(現金給付!L:L,MATCH($A36,現金給付!$C:$C,0),1)-INDEX(現金給付!N:N,MATCH($A36,現金給付!$C:$C,0),1)</f>
        <v>0</v>
      </c>
      <c r="DW36" s="21">
        <f>INDEX(現金給付!M:M,MATCH($A36,現金給付!$C:$C,0),1)-INDEX(現金給付!O:O,MATCH($A36,現金給付!$C:$C,0),1)</f>
        <v>0</v>
      </c>
      <c r="DX36" s="21">
        <f>INDEX(現金給付!T:T,MATCH($A36,現金給付!$C:$C,0),1)-INDEX(現金給付!V:V,MATCH($A36,現金給付!$C:$C,0),1)</f>
        <v>0</v>
      </c>
      <c r="DY36" s="21">
        <f>INDEX(現金給付!U:U,MATCH($A36,現金給付!$C:$C,0),1)-INDEX(現金給付!W:W,MATCH($A36,現金給付!$C:$C,0),1)</f>
        <v>0</v>
      </c>
      <c r="DZ36" s="21">
        <f>INDEX(現金給付!X:X,MATCH($A36,現金給付!$C:$C,0),1)-INDEX(現金給付!Z:Z,MATCH($A36,現金給付!$C:$C,0),1)</f>
        <v>0</v>
      </c>
      <c r="EA36" s="21">
        <f>INDEX(現金給付!Y:Y,MATCH($A36,現金給付!$C:$C,0),1)-INDEX(現金給付!AA:AA,MATCH($A36,現金給付!$C:$C,0),1)</f>
        <v>0</v>
      </c>
      <c r="EB36" s="21">
        <f>INDEX(現金給付!AB:AB,MATCH($A36,現金給付!$C:$C,0),1)-INDEX(現金給付!AD:AD,MATCH($A36,現金給付!$C:$C,0),1)</f>
        <v>0</v>
      </c>
      <c r="EC36" s="21">
        <f>INDEX(現金給付!AC:AC,MATCH($A36,現金給付!$C:$C,0),1)-INDEX(現金給付!AE:AE,MATCH($A36,現金給付!$C:$C,0),1)</f>
        <v>0</v>
      </c>
      <c r="ED36" s="21">
        <f>INDEX(現金給付!AJ:AJ,MATCH($A36,現金給付!$C:$C,0),1)-INDEX(現金給付!AL:AL,MATCH($A36,現金給付!$C:$C,0),1)</f>
        <v>0</v>
      </c>
      <c r="EE36" s="21">
        <f>INDEX(現金給付!AK:AK,MATCH($A36,現金給付!$C:$C,0),1)-INDEX(現金給付!AM:AM,MATCH($A36,現金給付!$C:$C,0),1)</f>
        <v>0</v>
      </c>
      <c r="EF36" s="21">
        <v>0</v>
      </c>
      <c r="EG36" s="21">
        <v>0</v>
      </c>
      <c r="EH36" s="21">
        <f t="shared" si="48"/>
        <v>1</v>
      </c>
      <c r="EI36" s="21">
        <f t="shared" si="49"/>
        <v>4536</v>
      </c>
      <c r="EK36" s="8">
        <f t="shared" si="53"/>
        <v>522</v>
      </c>
      <c r="EL36" s="8">
        <f t="shared" si="54"/>
        <v>13644848</v>
      </c>
      <c r="EN36" s="75">
        <f>ROUND(EL36/INDEX(被保険者数!O:O,MATCH(A36,被保険者数!A:A,0),1),0)</f>
        <v>90966</v>
      </c>
      <c r="EO36" s="1">
        <f t="shared" si="55"/>
        <v>9</v>
      </c>
      <c r="EP36" s="75">
        <f t="shared" si="50"/>
        <v>6312830</v>
      </c>
      <c r="EQ36" s="75">
        <f t="shared" si="51"/>
        <v>4651970</v>
      </c>
      <c r="ER36" s="75">
        <f t="shared" si="52"/>
        <v>2680048</v>
      </c>
      <c r="ES36" s="75">
        <f>ROUND(EP36/INDEX(被保険者数!O:O,MATCH(A36,被保険者数!A:A,0),1),0)</f>
        <v>42086</v>
      </c>
      <c r="ET36" s="75">
        <f t="shared" si="56"/>
        <v>11</v>
      </c>
      <c r="EU36" s="75">
        <f>ROUND(EQ36/INDEX(被保険者数!O:O,MATCH(A36,被保険者数!A:A,0),1),0)</f>
        <v>31013</v>
      </c>
      <c r="EV36" s="1">
        <f t="shared" si="57"/>
        <v>6</v>
      </c>
    </row>
    <row r="37" spans="1:152" s="6" customFormat="1" ht="15.95" customHeight="1" x14ac:dyDescent="0.15">
      <c r="A37" s="2" t="s">
        <v>56</v>
      </c>
      <c r="B37" s="7">
        <v>6</v>
      </c>
      <c r="C37" s="8">
        <v>2271520</v>
      </c>
      <c r="D37" s="8">
        <v>1590054</v>
      </c>
      <c r="E37" s="8">
        <v>185751</v>
      </c>
      <c r="F37" s="8">
        <v>486715</v>
      </c>
      <c r="G37" s="8">
        <v>9000</v>
      </c>
      <c r="H37" s="8">
        <v>93</v>
      </c>
      <c r="I37" s="8">
        <v>1061320</v>
      </c>
      <c r="J37" s="8">
        <v>742924</v>
      </c>
      <c r="K37" s="8">
        <v>0</v>
      </c>
      <c r="L37" s="8">
        <v>313896</v>
      </c>
      <c r="M37" s="8">
        <v>4500</v>
      </c>
      <c r="N37" s="8">
        <f t="shared" si="0"/>
        <v>99</v>
      </c>
      <c r="O37" s="8">
        <f t="shared" si="1"/>
        <v>3332840</v>
      </c>
      <c r="P37" s="8">
        <f t="shared" si="2"/>
        <v>2332978</v>
      </c>
      <c r="Q37" s="8">
        <f t="shared" si="3"/>
        <v>185751</v>
      </c>
      <c r="R37" s="8">
        <f t="shared" si="4"/>
        <v>800611</v>
      </c>
      <c r="S37" s="8">
        <f t="shared" si="5"/>
        <v>13500</v>
      </c>
      <c r="T37" s="7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16</v>
      </c>
      <c r="AA37" s="8">
        <v>236970</v>
      </c>
      <c r="AB37" s="8">
        <v>165879</v>
      </c>
      <c r="AC37" s="8">
        <v>0</v>
      </c>
      <c r="AD37" s="8">
        <v>71091</v>
      </c>
      <c r="AE37" s="8">
        <v>0</v>
      </c>
      <c r="AF37" s="8">
        <f t="shared" si="6"/>
        <v>16</v>
      </c>
      <c r="AG37" s="8">
        <f t="shared" si="7"/>
        <v>236970</v>
      </c>
      <c r="AH37" s="8">
        <f t="shared" si="8"/>
        <v>165879</v>
      </c>
      <c r="AI37" s="8">
        <f t="shared" si="9"/>
        <v>0</v>
      </c>
      <c r="AJ37" s="8">
        <f t="shared" si="10"/>
        <v>71091</v>
      </c>
      <c r="AK37" s="8">
        <f t="shared" si="11"/>
        <v>0</v>
      </c>
      <c r="AL37" s="7">
        <f t="shared" si="12"/>
        <v>115</v>
      </c>
      <c r="AM37" s="8">
        <f t="shared" si="13"/>
        <v>3569810</v>
      </c>
      <c r="AN37" s="8">
        <f t="shared" si="14"/>
        <v>2498857</v>
      </c>
      <c r="AO37" s="8">
        <f t="shared" si="15"/>
        <v>185751</v>
      </c>
      <c r="AP37" s="8">
        <f t="shared" si="16"/>
        <v>871702</v>
      </c>
      <c r="AQ37" s="8">
        <f t="shared" si="17"/>
        <v>13500</v>
      </c>
      <c r="AR37" s="8">
        <v>23</v>
      </c>
      <c r="AS37" s="8">
        <v>173240</v>
      </c>
      <c r="AT37" s="8">
        <v>121268</v>
      </c>
      <c r="AU37" s="8">
        <v>0</v>
      </c>
      <c r="AV37" s="8">
        <v>51972</v>
      </c>
      <c r="AW37" s="8">
        <v>0</v>
      </c>
      <c r="AX37" s="8">
        <f t="shared" si="18"/>
        <v>138</v>
      </c>
      <c r="AY37" s="8">
        <f t="shared" si="19"/>
        <v>3743050</v>
      </c>
      <c r="AZ37" s="8">
        <f t="shared" si="20"/>
        <v>2620125</v>
      </c>
      <c r="BA37" s="8">
        <f t="shared" si="21"/>
        <v>185751</v>
      </c>
      <c r="BB37" s="8">
        <f t="shared" si="22"/>
        <v>923674</v>
      </c>
      <c r="BC37" s="8">
        <f t="shared" si="23"/>
        <v>13500</v>
      </c>
      <c r="BD37" s="7">
        <v>6</v>
      </c>
      <c r="BE37" s="8">
        <v>50818</v>
      </c>
      <c r="BF37" s="8">
        <v>18158</v>
      </c>
      <c r="BG37" s="8">
        <v>0</v>
      </c>
      <c r="BH37" s="8">
        <v>32660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f t="shared" si="24"/>
        <v>6</v>
      </c>
      <c r="BQ37" s="8">
        <f t="shared" si="25"/>
        <v>50818</v>
      </c>
      <c r="BR37" s="8">
        <f t="shared" si="26"/>
        <v>18158</v>
      </c>
      <c r="BS37" s="8">
        <f t="shared" si="27"/>
        <v>0</v>
      </c>
      <c r="BT37" s="8">
        <f t="shared" si="28"/>
        <v>32660</v>
      </c>
      <c r="BU37" s="8">
        <f t="shared" si="29"/>
        <v>0</v>
      </c>
      <c r="BV37" s="7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f t="shared" si="30"/>
        <v>138</v>
      </c>
      <c r="CC37" s="8">
        <f t="shared" si="31"/>
        <v>3793868</v>
      </c>
      <c r="CD37" s="8">
        <f t="shared" si="32"/>
        <v>2638283</v>
      </c>
      <c r="CE37" s="8">
        <f t="shared" si="33"/>
        <v>185751</v>
      </c>
      <c r="CF37" s="8">
        <f t="shared" si="34"/>
        <v>956334</v>
      </c>
      <c r="CG37" s="8">
        <f t="shared" si="35"/>
        <v>13500</v>
      </c>
      <c r="CH37" s="17">
        <v>2</v>
      </c>
      <c r="CI37" s="8">
        <v>13726</v>
      </c>
      <c r="CJ37" s="8">
        <v>9607</v>
      </c>
      <c r="CK37" s="8">
        <v>0</v>
      </c>
      <c r="CL37" s="8">
        <v>4119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7">
        <f t="shared" si="36"/>
        <v>2</v>
      </c>
      <c r="DA37" s="8">
        <f t="shared" si="37"/>
        <v>13726</v>
      </c>
      <c r="DB37" s="8">
        <f t="shared" si="38"/>
        <v>9607</v>
      </c>
      <c r="DC37" s="8">
        <f t="shared" si="39"/>
        <v>0</v>
      </c>
      <c r="DD37" s="8">
        <f t="shared" si="40"/>
        <v>4119</v>
      </c>
      <c r="DE37" s="8">
        <f t="shared" si="41"/>
        <v>0</v>
      </c>
      <c r="DF37" s="8">
        <f t="shared" si="42"/>
        <v>140</v>
      </c>
      <c r="DG37" s="8">
        <f t="shared" si="43"/>
        <v>3807594</v>
      </c>
      <c r="DH37" s="8">
        <f t="shared" si="44"/>
        <v>2647890</v>
      </c>
      <c r="DI37" s="8">
        <f t="shared" si="45"/>
        <v>185751</v>
      </c>
      <c r="DJ37" s="8">
        <f t="shared" si="46"/>
        <v>960453</v>
      </c>
      <c r="DK37" s="8">
        <f t="shared" si="47"/>
        <v>13500</v>
      </c>
      <c r="DL37" s="8">
        <v>2</v>
      </c>
      <c r="DM37" s="8">
        <v>0</v>
      </c>
      <c r="DN37" s="8">
        <v>2</v>
      </c>
      <c r="DO37" s="8">
        <v>0</v>
      </c>
      <c r="DP37" s="8">
        <v>0</v>
      </c>
      <c r="DR37" s="21">
        <f>INDEX(現金給付!D:D,MATCH($A37,現金給付!$C:$C,0),1)-INDEX(現金給付!F:F,MATCH($A37,現金給付!$C:$C,0),1)</f>
        <v>2</v>
      </c>
      <c r="DS37" s="21">
        <f>INDEX(現金給付!E:E,MATCH($A37,現金給付!$C:$C,0),1)-INDEX(現金給付!G:G,MATCH($A37,現金給付!$C:$C,0),1)</f>
        <v>9607</v>
      </c>
      <c r="DT37" s="21">
        <f>INDEX(現金給付!H:H,MATCH($A37,現金給付!$C:$C,0),1)-INDEX(現金給付!J:J,MATCH($A37,現金給付!$C:$C,0),1)</f>
        <v>0</v>
      </c>
      <c r="DU37" s="21">
        <f>INDEX(現金給付!I:I,MATCH($A37,現金給付!$C:$C,0),1)-INDEX(現金給付!K:K,MATCH($A37,現金給付!$C:$C,0),1)</f>
        <v>0</v>
      </c>
      <c r="DV37" s="21">
        <f>INDEX(現金給付!L:L,MATCH($A37,現金給付!$C:$C,0),1)-INDEX(現金給付!N:N,MATCH($A37,現金給付!$C:$C,0),1)</f>
        <v>0</v>
      </c>
      <c r="DW37" s="21">
        <f>INDEX(現金給付!M:M,MATCH($A37,現金給付!$C:$C,0),1)-INDEX(現金給付!O:O,MATCH($A37,現金給付!$C:$C,0),1)</f>
        <v>0</v>
      </c>
      <c r="DX37" s="21">
        <f>INDEX(現金給付!T:T,MATCH($A37,現金給付!$C:$C,0),1)-INDEX(現金給付!V:V,MATCH($A37,現金給付!$C:$C,0),1)</f>
        <v>0</v>
      </c>
      <c r="DY37" s="21">
        <f>INDEX(現金給付!U:U,MATCH($A37,現金給付!$C:$C,0),1)-INDEX(現金給付!W:W,MATCH($A37,現金給付!$C:$C,0),1)</f>
        <v>0</v>
      </c>
      <c r="DZ37" s="21">
        <f>INDEX(現金給付!X:X,MATCH($A37,現金給付!$C:$C,0),1)-INDEX(現金給付!Z:Z,MATCH($A37,現金給付!$C:$C,0),1)</f>
        <v>0</v>
      </c>
      <c r="EA37" s="21">
        <f>INDEX(現金給付!Y:Y,MATCH($A37,現金給付!$C:$C,0),1)-INDEX(現金給付!AA:AA,MATCH($A37,現金給付!$C:$C,0),1)</f>
        <v>0</v>
      </c>
      <c r="EB37" s="21">
        <f>INDEX(現金給付!AB:AB,MATCH($A37,現金給付!$C:$C,0),1)-INDEX(現金給付!AD:AD,MATCH($A37,現金給付!$C:$C,0),1)</f>
        <v>0</v>
      </c>
      <c r="EC37" s="21">
        <f>INDEX(現金給付!AC:AC,MATCH($A37,現金給付!$C:$C,0),1)-INDEX(現金給付!AE:AE,MATCH($A37,現金給付!$C:$C,0),1)</f>
        <v>0</v>
      </c>
      <c r="ED37" s="21">
        <f>INDEX(現金給付!AJ:AJ,MATCH($A37,現金給付!$C:$C,0),1)-INDEX(現金給付!AL:AL,MATCH($A37,現金給付!$C:$C,0),1)</f>
        <v>0</v>
      </c>
      <c r="EE37" s="21">
        <f>INDEX(現金給付!AK:AK,MATCH($A37,現金給付!$C:$C,0),1)-INDEX(現金給付!AM:AM,MATCH($A37,現金給付!$C:$C,0),1)</f>
        <v>0</v>
      </c>
      <c r="EF37" s="21">
        <v>0</v>
      </c>
      <c r="EG37" s="21">
        <v>0</v>
      </c>
      <c r="EH37" s="21">
        <f t="shared" si="48"/>
        <v>2</v>
      </c>
      <c r="EI37" s="21">
        <f t="shared" si="49"/>
        <v>9607</v>
      </c>
      <c r="EK37" s="8">
        <f t="shared" si="53"/>
        <v>140</v>
      </c>
      <c r="EL37" s="8">
        <f t="shared" si="54"/>
        <v>3803475</v>
      </c>
      <c r="EN37" s="75">
        <f>ROUND(EL37/INDEX(被保険者数!O:O,MATCH(A37,被保険者数!A:A,0),1),0)</f>
        <v>67919</v>
      </c>
      <c r="EO37" s="1">
        <f t="shared" si="55"/>
        <v>15</v>
      </c>
      <c r="EP37" s="75">
        <f t="shared" si="50"/>
        <v>2271520</v>
      </c>
      <c r="EQ37" s="75">
        <f t="shared" si="51"/>
        <v>1298290</v>
      </c>
      <c r="ER37" s="75">
        <f t="shared" si="52"/>
        <v>233665</v>
      </c>
      <c r="ES37" s="75">
        <f>ROUND(EP37/INDEX(被保険者数!O:O,MATCH(A37,被保険者数!A:A,0),1),0)</f>
        <v>40563</v>
      </c>
      <c r="ET37" s="75">
        <f t="shared" si="56"/>
        <v>13</v>
      </c>
      <c r="EU37" s="75">
        <f>ROUND(EQ37/INDEX(被保険者数!O:O,MATCH(A37,被保険者数!A:A,0),1),0)</f>
        <v>23184</v>
      </c>
      <c r="EV37" s="1">
        <f t="shared" si="57"/>
        <v>13</v>
      </c>
    </row>
    <row r="38" spans="1:152" s="6" customFormat="1" ht="15.95" customHeight="1" x14ac:dyDescent="0.15">
      <c r="A38" s="2" t="s">
        <v>63</v>
      </c>
      <c r="B38" s="7">
        <v>4</v>
      </c>
      <c r="C38" s="8">
        <v>2881920</v>
      </c>
      <c r="D38" s="8">
        <v>2017345</v>
      </c>
      <c r="E38" s="8">
        <v>191675</v>
      </c>
      <c r="F38" s="8">
        <v>668400</v>
      </c>
      <c r="G38" s="8">
        <v>4500</v>
      </c>
      <c r="H38" s="8">
        <v>50</v>
      </c>
      <c r="I38" s="8">
        <v>773590</v>
      </c>
      <c r="J38" s="8">
        <v>541513</v>
      </c>
      <c r="K38" s="8">
        <v>0</v>
      </c>
      <c r="L38" s="8">
        <v>223677</v>
      </c>
      <c r="M38" s="8">
        <v>8400</v>
      </c>
      <c r="N38" s="8">
        <f t="shared" si="0"/>
        <v>54</v>
      </c>
      <c r="O38" s="8">
        <f t="shared" si="1"/>
        <v>3655510</v>
      </c>
      <c r="P38" s="8">
        <f t="shared" si="2"/>
        <v>2558858</v>
      </c>
      <c r="Q38" s="8">
        <f t="shared" si="3"/>
        <v>191675</v>
      </c>
      <c r="R38" s="8">
        <f t="shared" si="4"/>
        <v>892077</v>
      </c>
      <c r="S38" s="8">
        <f t="shared" si="5"/>
        <v>12900</v>
      </c>
      <c r="T38" s="7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1</v>
      </c>
      <c r="AA38" s="8">
        <v>17660</v>
      </c>
      <c r="AB38" s="8">
        <v>12362</v>
      </c>
      <c r="AC38" s="8">
        <v>0</v>
      </c>
      <c r="AD38" s="8">
        <v>5298</v>
      </c>
      <c r="AE38" s="8">
        <v>0</v>
      </c>
      <c r="AF38" s="8">
        <f t="shared" si="6"/>
        <v>1</v>
      </c>
      <c r="AG38" s="8">
        <f t="shared" si="7"/>
        <v>17660</v>
      </c>
      <c r="AH38" s="8">
        <f t="shared" si="8"/>
        <v>12362</v>
      </c>
      <c r="AI38" s="8">
        <f t="shared" si="9"/>
        <v>0</v>
      </c>
      <c r="AJ38" s="8">
        <f t="shared" si="10"/>
        <v>5298</v>
      </c>
      <c r="AK38" s="8">
        <f t="shared" si="11"/>
        <v>0</v>
      </c>
      <c r="AL38" s="7">
        <f t="shared" si="12"/>
        <v>55</v>
      </c>
      <c r="AM38" s="8">
        <f t="shared" si="13"/>
        <v>3673170</v>
      </c>
      <c r="AN38" s="8">
        <f t="shared" si="14"/>
        <v>2571220</v>
      </c>
      <c r="AO38" s="8">
        <f t="shared" si="15"/>
        <v>191675</v>
      </c>
      <c r="AP38" s="8">
        <f t="shared" si="16"/>
        <v>897375</v>
      </c>
      <c r="AQ38" s="8">
        <f t="shared" si="17"/>
        <v>12900</v>
      </c>
      <c r="AR38" s="8">
        <v>22</v>
      </c>
      <c r="AS38" s="8">
        <v>249940</v>
      </c>
      <c r="AT38" s="8">
        <v>174958</v>
      </c>
      <c r="AU38" s="8">
        <v>0</v>
      </c>
      <c r="AV38" s="8">
        <v>74982</v>
      </c>
      <c r="AW38" s="8">
        <v>0</v>
      </c>
      <c r="AX38" s="8">
        <f t="shared" si="18"/>
        <v>77</v>
      </c>
      <c r="AY38" s="8">
        <f t="shared" si="19"/>
        <v>3923110</v>
      </c>
      <c r="AZ38" s="8">
        <f t="shared" si="20"/>
        <v>2746178</v>
      </c>
      <c r="BA38" s="8">
        <f t="shared" si="21"/>
        <v>191675</v>
      </c>
      <c r="BB38" s="8">
        <f t="shared" si="22"/>
        <v>972357</v>
      </c>
      <c r="BC38" s="8">
        <f t="shared" si="23"/>
        <v>12900</v>
      </c>
      <c r="BD38" s="7">
        <v>4</v>
      </c>
      <c r="BE38" s="8">
        <v>66558</v>
      </c>
      <c r="BF38" s="8">
        <v>22398</v>
      </c>
      <c r="BG38" s="8">
        <v>0</v>
      </c>
      <c r="BH38" s="8">
        <v>44160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f t="shared" si="24"/>
        <v>4</v>
      </c>
      <c r="BQ38" s="8">
        <f t="shared" si="25"/>
        <v>66558</v>
      </c>
      <c r="BR38" s="8">
        <f t="shared" si="26"/>
        <v>22398</v>
      </c>
      <c r="BS38" s="8">
        <f t="shared" si="27"/>
        <v>0</v>
      </c>
      <c r="BT38" s="8">
        <f t="shared" si="28"/>
        <v>44160</v>
      </c>
      <c r="BU38" s="8">
        <f t="shared" si="29"/>
        <v>0</v>
      </c>
      <c r="BV38" s="7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f t="shared" si="30"/>
        <v>77</v>
      </c>
      <c r="CC38" s="8">
        <f t="shared" si="31"/>
        <v>3989668</v>
      </c>
      <c r="CD38" s="8">
        <f t="shared" si="32"/>
        <v>2768576</v>
      </c>
      <c r="CE38" s="8">
        <f t="shared" si="33"/>
        <v>191675</v>
      </c>
      <c r="CF38" s="8">
        <f t="shared" si="34"/>
        <v>1016517</v>
      </c>
      <c r="CG38" s="8">
        <f t="shared" si="35"/>
        <v>12900</v>
      </c>
      <c r="CH38" s="17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7">
        <f t="shared" si="36"/>
        <v>0</v>
      </c>
      <c r="DA38" s="8">
        <f t="shared" si="37"/>
        <v>0</v>
      </c>
      <c r="DB38" s="8">
        <f t="shared" si="38"/>
        <v>0</v>
      </c>
      <c r="DC38" s="8">
        <f t="shared" si="39"/>
        <v>0</v>
      </c>
      <c r="DD38" s="8">
        <f t="shared" si="40"/>
        <v>0</v>
      </c>
      <c r="DE38" s="8">
        <f t="shared" si="41"/>
        <v>0</v>
      </c>
      <c r="DF38" s="8">
        <f t="shared" si="42"/>
        <v>77</v>
      </c>
      <c r="DG38" s="8">
        <f t="shared" si="43"/>
        <v>3989668</v>
      </c>
      <c r="DH38" s="8">
        <f t="shared" si="44"/>
        <v>2768576</v>
      </c>
      <c r="DI38" s="8">
        <f t="shared" si="45"/>
        <v>191675</v>
      </c>
      <c r="DJ38" s="8">
        <f t="shared" si="46"/>
        <v>1016517</v>
      </c>
      <c r="DK38" s="8">
        <f t="shared" si="47"/>
        <v>12900</v>
      </c>
      <c r="DL38" s="8">
        <v>1</v>
      </c>
      <c r="DM38" s="8">
        <v>0</v>
      </c>
      <c r="DN38" s="8">
        <v>1</v>
      </c>
      <c r="DO38" s="8">
        <v>0</v>
      </c>
      <c r="DP38" s="8">
        <v>0</v>
      </c>
      <c r="DR38" s="21">
        <f>INDEX(現金給付!D:D,MATCH($A38,現金給付!$C:$C,0),1)-INDEX(現金給付!F:F,MATCH($A38,現金給付!$C:$C,0),1)</f>
        <v>0</v>
      </c>
      <c r="DS38" s="21">
        <f>INDEX(現金給付!E:E,MATCH($A38,現金給付!$C:$C,0),1)-INDEX(現金給付!G:G,MATCH($A38,現金給付!$C:$C,0),1)</f>
        <v>0</v>
      </c>
      <c r="DT38" s="21">
        <f>INDEX(現金給付!H:H,MATCH($A38,現金給付!$C:$C,0),1)-INDEX(現金給付!J:J,MATCH($A38,現金給付!$C:$C,0),1)</f>
        <v>0</v>
      </c>
      <c r="DU38" s="21">
        <f>INDEX(現金給付!I:I,MATCH($A38,現金給付!$C:$C,0),1)-INDEX(現金給付!K:K,MATCH($A38,現金給付!$C:$C,0),1)</f>
        <v>0</v>
      </c>
      <c r="DV38" s="21">
        <f>INDEX(現金給付!L:L,MATCH($A38,現金給付!$C:$C,0),1)-INDEX(現金給付!N:N,MATCH($A38,現金給付!$C:$C,0),1)</f>
        <v>0</v>
      </c>
      <c r="DW38" s="21">
        <f>INDEX(現金給付!M:M,MATCH($A38,現金給付!$C:$C,0),1)-INDEX(現金給付!O:O,MATCH($A38,現金給付!$C:$C,0),1)</f>
        <v>0</v>
      </c>
      <c r="DX38" s="21">
        <f>INDEX(現金給付!T:T,MATCH($A38,現金給付!$C:$C,0),1)-INDEX(現金給付!V:V,MATCH($A38,現金給付!$C:$C,0),1)</f>
        <v>0</v>
      </c>
      <c r="DY38" s="21">
        <f>INDEX(現金給付!U:U,MATCH($A38,現金給付!$C:$C,0),1)-INDEX(現金給付!W:W,MATCH($A38,現金給付!$C:$C,0),1)</f>
        <v>0</v>
      </c>
      <c r="DZ38" s="21">
        <f>INDEX(現金給付!X:X,MATCH($A38,現金給付!$C:$C,0),1)-INDEX(現金給付!Z:Z,MATCH($A38,現金給付!$C:$C,0),1)</f>
        <v>0</v>
      </c>
      <c r="EA38" s="21">
        <f>INDEX(現金給付!Y:Y,MATCH($A38,現金給付!$C:$C,0),1)-INDEX(現金給付!AA:AA,MATCH($A38,現金給付!$C:$C,0),1)</f>
        <v>0</v>
      </c>
      <c r="EB38" s="21">
        <f>INDEX(現金給付!AB:AB,MATCH($A38,現金給付!$C:$C,0),1)-INDEX(現金給付!AD:AD,MATCH($A38,現金給付!$C:$C,0),1)</f>
        <v>0</v>
      </c>
      <c r="EC38" s="21">
        <f>INDEX(現金給付!AC:AC,MATCH($A38,現金給付!$C:$C,0),1)-INDEX(現金給付!AE:AE,MATCH($A38,現金給付!$C:$C,0),1)</f>
        <v>0</v>
      </c>
      <c r="ED38" s="21">
        <f>INDEX(現金給付!AJ:AJ,MATCH($A38,現金給付!$C:$C,0),1)-INDEX(現金給付!AL:AL,MATCH($A38,現金給付!$C:$C,0),1)</f>
        <v>0</v>
      </c>
      <c r="EE38" s="21">
        <f>INDEX(現金給付!AK:AK,MATCH($A38,現金給付!$C:$C,0),1)-INDEX(現金給付!AM:AM,MATCH($A38,現金給付!$C:$C,0),1)</f>
        <v>0</v>
      </c>
      <c r="EF38" s="21">
        <v>0</v>
      </c>
      <c r="EG38" s="21">
        <v>0</v>
      </c>
      <c r="EH38" s="21">
        <f t="shared" si="48"/>
        <v>0</v>
      </c>
      <c r="EI38" s="21">
        <f t="shared" si="49"/>
        <v>0</v>
      </c>
      <c r="EK38" s="8">
        <f t="shared" si="53"/>
        <v>77</v>
      </c>
      <c r="EL38" s="8">
        <f t="shared" si="54"/>
        <v>3989668</v>
      </c>
      <c r="EN38" s="75">
        <f>ROUND(EL38/INDEX(被保険者数!O:O,MATCH(A38,被保険者数!A:A,0),1),0)</f>
        <v>23608</v>
      </c>
      <c r="EO38" s="1">
        <f t="shared" si="55"/>
        <v>29</v>
      </c>
      <c r="EP38" s="75">
        <f t="shared" si="50"/>
        <v>2881920</v>
      </c>
      <c r="EQ38" s="75">
        <f t="shared" si="51"/>
        <v>791250</v>
      </c>
      <c r="ER38" s="75">
        <f t="shared" si="52"/>
        <v>316498</v>
      </c>
      <c r="ES38" s="75">
        <f>ROUND(EP38/INDEX(被保険者数!O:O,MATCH(A38,被保険者数!A:A,0),1),0)</f>
        <v>17053</v>
      </c>
      <c r="ET38" s="75">
        <f t="shared" si="56"/>
        <v>27</v>
      </c>
      <c r="EU38" s="75">
        <f>ROUND(EQ38/INDEX(被保険者数!O:O,MATCH(A38,被保険者数!A:A,0),1),0)</f>
        <v>4682</v>
      </c>
      <c r="EV38" s="1">
        <f t="shared" si="57"/>
        <v>30</v>
      </c>
    </row>
    <row r="39" spans="1:152" s="6" customFormat="1" ht="15.95" customHeight="1" x14ac:dyDescent="0.15">
      <c r="A39" s="2" t="s">
        <v>64</v>
      </c>
      <c r="B39" s="7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19</v>
      </c>
      <c r="I39" s="8">
        <v>187790</v>
      </c>
      <c r="J39" s="8">
        <v>131453</v>
      </c>
      <c r="K39" s="8">
        <v>0</v>
      </c>
      <c r="L39" s="8">
        <v>56337</v>
      </c>
      <c r="M39" s="8">
        <v>0</v>
      </c>
      <c r="N39" s="8">
        <f t="shared" si="0"/>
        <v>19</v>
      </c>
      <c r="O39" s="8">
        <f t="shared" si="1"/>
        <v>187790</v>
      </c>
      <c r="P39" s="8">
        <f t="shared" si="2"/>
        <v>131453</v>
      </c>
      <c r="Q39" s="8">
        <f t="shared" si="3"/>
        <v>0</v>
      </c>
      <c r="R39" s="8">
        <f t="shared" si="4"/>
        <v>56337</v>
      </c>
      <c r="S39" s="8">
        <f t="shared" si="5"/>
        <v>0</v>
      </c>
      <c r="T39" s="7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3</v>
      </c>
      <c r="AA39" s="8">
        <v>34640</v>
      </c>
      <c r="AB39" s="8">
        <v>24248</v>
      </c>
      <c r="AC39" s="8">
        <v>0</v>
      </c>
      <c r="AD39" s="8">
        <v>10392</v>
      </c>
      <c r="AE39" s="8">
        <v>0</v>
      </c>
      <c r="AF39" s="8">
        <f t="shared" si="6"/>
        <v>3</v>
      </c>
      <c r="AG39" s="8">
        <f t="shared" si="7"/>
        <v>34640</v>
      </c>
      <c r="AH39" s="8">
        <f t="shared" si="8"/>
        <v>24248</v>
      </c>
      <c r="AI39" s="8">
        <f t="shared" si="9"/>
        <v>0</v>
      </c>
      <c r="AJ39" s="8">
        <f t="shared" si="10"/>
        <v>10392</v>
      </c>
      <c r="AK39" s="8">
        <f t="shared" si="11"/>
        <v>0</v>
      </c>
      <c r="AL39" s="7">
        <f t="shared" si="12"/>
        <v>22</v>
      </c>
      <c r="AM39" s="8">
        <f t="shared" si="13"/>
        <v>222430</v>
      </c>
      <c r="AN39" s="8">
        <f t="shared" si="14"/>
        <v>155701</v>
      </c>
      <c r="AO39" s="8">
        <f t="shared" si="15"/>
        <v>0</v>
      </c>
      <c r="AP39" s="8">
        <f t="shared" si="16"/>
        <v>66729</v>
      </c>
      <c r="AQ39" s="8">
        <f t="shared" si="17"/>
        <v>0</v>
      </c>
      <c r="AR39" s="8">
        <v>9</v>
      </c>
      <c r="AS39" s="8">
        <v>75230</v>
      </c>
      <c r="AT39" s="8">
        <v>52661</v>
      </c>
      <c r="AU39" s="8">
        <v>0</v>
      </c>
      <c r="AV39" s="8">
        <v>22569</v>
      </c>
      <c r="AW39" s="8">
        <v>0</v>
      </c>
      <c r="AX39" s="8">
        <f t="shared" si="18"/>
        <v>31</v>
      </c>
      <c r="AY39" s="8">
        <f t="shared" si="19"/>
        <v>297660</v>
      </c>
      <c r="AZ39" s="8">
        <f t="shared" si="20"/>
        <v>208362</v>
      </c>
      <c r="BA39" s="8">
        <f t="shared" si="21"/>
        <v>0</v>
      </c>
      <c r="BB39" s="8">
        <f t="shared" si="22"/>
        <v>89298</v>
      </c>
      <c r="BC39" s="8">
        <f t="shared" si="23"/>
        <v>0</v>
      </c>
      <c r="BD39" s="7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f t="shared" si="24"/>
        <v>0</v>
      </c>
      <c r="BQ39" s="8">
        <f t="shared" si="25"/>
        <v>0</v>
      </c>
      <c r="BR39" s="8">
        <f t="shared" si="26"/>
        <v>0</v>
      </c>
      <c r="BS39" s="8">
        <f t="shared" si="27"/>
        <v>0</v>
      </c>
      <c r="BT39" s="8">
        <f t="shared" si="28"/>
        <v>0</v>
      </c>
      <c r="BU39" s="8">
        <f t="shared" si="29"/>
        <v>0</v>
      </c>
      <c r="BV39" s="7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f t="shared" si="30"/>
        <v>31</v>
      </c>
      <c r="CC39" s="8">
        <f t="shared" si="31"/>
        <v>297660</v>
      </c>
      <c r="CD39" s="8">
        <f t="shared" si="32"/>
        <v>208362</v>
      </c>
      <c r="CE39" s="8">
        <f t="shared" si="33"/>
        <v>0</v>
      </c>
      <c r="CF39" s="8">
        <f t="shared" si="34"/>
        <v>89298</v>
      </c>
      <c r="CG39" s="8">
        <f t="shared" si="35"/>
        <v>0</v>
      </c>
      <c r="CH39" s="17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7">
        <f t="shared" si="36"/>
        <v>0</v>
      </c>
      <c r="DA39" s="8">
        <f t="shared" si="37"/>
        <v>0</v>
      </c>
      <c r="DB39" s="8">
        <f t="shared" si="38"/>
        <v>0</v>
      </c>
      <c r="DC39" s="8">
        <f t="shared" si="39"/>
        <v>0</v>
      </c>
      <c r="DD39" s="8">
        <f t="shared" si="40"/>
        <v>0</v>
      </c>
      <c r="DE39" s="8">
        <f t="shared" si="41"/>
        <v>0</v>
      </c>
      <c r="DF39" s="8">
        <f t="shared" si="42"/>
        <v>31</v>
      </c>
      <c r="DG39" s="8">
        <f t="shared" si="43"/>
        <v>297660</v>
      </c>
      <c r="DH39" s="8">
        <f t="shared" si="44"/>
        <v>208362</v>
      </c>
      <c r="DI39" s="8">
        <f t="shared" si="45"/>
        <v>0</v>
      </c>
      <c r="DJ39" s="8">
        <f t="shared" si="46"/>
        <v>89298</v>
      </c>
      <c r="DK39" s="8">
        <f t="shared" si="47"/>
        <v>0</v>
      </c>
      <c r="DL39" s="8">
        <v>0</v>
      </c>
      <c r="DM39" s="8">
        <v>0</v>
      </c>
      <c r="DN39" s="8">
        <v>0</v>
      </c>
      <c r="DO39" s="8">
        <v>0</v>
      </c>
      <c r="DP39" s="8">
        <v>0</v>
      </c>
      <c r="DR39" s="21">
        <f>INDEX(現金給付!D:D,MATCH($A39,現金給付!$C:$C,0),1)-INDEX(現金給付!F:F,MATCH($A39,現金給付!$C:$C,0),1)</f>
        <v>0</v>
      </c>
      <c r="DS39" s="21">
        <f>INDEX(現金給付!E:E,MATCH($A39,現金給付!$C:$C,0),1)-INDEX(現金給付!G:G,MATCH($A39,現金給付!$C:$C,0),1)</f>
        <v>0</v>
      </c>
      <c r="DT39" s="21">
        <f>INDEX(現金給付!H:H,MATCH($A39,現金給付!$C:$C,0),1)-INDEX(現金給付!J:J,MATCH($A39,現金給付!$C:$C,0),1)</f>
        <v>0</v>
      </c>
      <c r="DU39" s="21">
        <f>INDEX(現金給付!I:I,MATCH($A39,現金給付!$C:$C,0),1)-INDEX(現金給付!K:K,MATCH($A39,現金給付!$C:$C,0),1)</f>
        <v>0</v>
      </c>
      <c r="DV39" s="21">
        <f>INDEX(現金給付!L:L,MATCH($A39,現金給付!$C:$C,0),1)-INDEX(現金給付!N:N,MATCH($A39,現金給付!$C:$C,0),1)</f>
        <v>0</v>
      </c>
      <c r="DW39" s="21">
        <f>INDEX(現金給付!M:M,MATCH($A39,現金給付!$C:$C,0),1)-INDEX(現金給付!O:O,MATCH($A39,現金給付!$C:$C,0),1)</f>
        <v>0</v>
      </c>
      <c r="DX39" s="21">
        <f>INDEX(現金給付!T:T,MATCH($A39,現金給付!$C:$C,0),1)-INDEX(現金給付!V:V,MATCH($A39,現金給付!$C:$C,0),1)</f>
        <v>0</v>
      </c>
      <c r="DY39" s="21">
        <f>INDEX(現金給付!U:U,MATCH($A39,現金給付!$C:$C,0),1)-INDEX(現金給付!W:W,MATCH($A39,現金給付!$C:$C,0),1)</f>
        <v>0</v>
      </c>
      <c r="DZ39" s="21">
        <f>INDEX(現金給付!X:X,MATCH($A39,現金給付!$C:$C,0),1)-INDEX(現金給付!Z:Z,MATCH($A39,現金給付!$C:$C,0),1)</f>
        <v>0</v>
      </c>
      <c r="EA39" s="21">
        <f>INDEX(現金給付!Y:Y,MATCH($A39,現金給付!$C:$C,0),1)-INDEX(現金給付!AA:AA,MATCH($A39,現金給付!$C:$C,0),1)</f>
        <v>0</v>
      </c>
      <c r="EB39" s="21">
        <f>INDEX(現金給付!AB:AB,MATCH($A39,現金給付!$C:$C,0),1)-INDEX(現金給付!AD:AD,MATCH($A39,現金給付!$C:$C,0),1)</f>
        <v>0</v>
      </c>
      <c r="EC39" s="21">
        <f>INDEX(現金給付!AC:AC,MATCH($A39,現金給付!$C:$C,0),1)-INDEX(現金給付!AE:AE,MATCH($A39,現金給付!$C:$C,0),1)</f>
        <v>0</v>
      </c>
      <c r="ED39" s="21">
        <f>INDEX(現金給付!AJ:AJ,MATCH($A39,現金給付!$C:$C,0),1)-INDEX(現金給付!AL:AL,MATCH($A39,現金給付!$C:$C,0),1)</f>
        <v>0</v>
      </c>
      <c r="EE39" s="21">
        <f>INDEX(現金給付!AK:AK,MATCH($A39,現金給付!$C:$C,0),1)-INDEX(現金給付!AM:AM,MATCH($A39,現金給付!$C:$C,0),1)</f>
        <v>0</v>
      </c>
      <c r="EF39" s="21">
        <v>0</v>
      </c>
      <c r="EG39" s="21">
        <v>0</v>
      </c>
      <c r="EH39" s="21">
        <f t="shared" si="48"/>
        <v>0</v>
      </c>
      <c r="EI39" s="21">
        <f t="shared" si="49"/>
        <v>0</v>
      </c>
      <c r="EK39" s="8">
        <f t="shared" si="53"/>
        <v>31</v>
      </c>
      <c r="EL39" s="8">
        <f t="shared" si="54"/>
        <v>297660</v>
      </c>
      <c r="EN39" s="75">
        <f>ROUND(EL39/INDEX(被保険者数!O:O,MATCH(A39,被保険者数!A:A,0),1),0)</f>
        <v>1511</v>
      </c>
      <c r="EO39" s="1">
        <f t="shared" si="55"/>
        <v>40</v>
      </c>
      <c r="EP39" s="75">
        <f t="shared" si="50"/>
        <v>0</v>
      </c>
      <c r="EQ39" s="75">
        <f t="shared" si="51"/>
        <v>222430</v>
      </c>
      <c r="ER39" s="75">
        <f t="shared" si="52"/>
        <v>75230</v>
      </c>
      <c r="ES39" s="75">
        <f>ROUND(EP39/INDEX(被保険者数!O:O,MATCH(A39,被保険者数!A:A,0),1),0)</f>
        <v>0</v>
      </c>
      <c r="ET39" s="75">
        <f t="shared" si="56"/>
        <v>36</v>
      </c>
      <c r="EU39" s="75">
        <f>ROUND(EQ39/INDEX(被保険者数!O:O,MATCH(A39,被保険者数!A:A,0),1),0)</f>
        <v>1129</v>
      </c>
      <c r="EV39" s="1">
        <f t="shared" si="57"/>
        <v>39</v>
      </c>
    </row>
    <row r="40" spans="1:152" s="6" customFormat="1" ht="15.95" customHeight="1" x14ac:dyDescent="0.15">
      <c r="A40" s="2" t="s">
        <v>57</v>
      </c>
      <c r="B40" s="7">
        <v>9</v>
      </c>
      <c r="C40" s="8">
        <v>3085180</v>
      </c>
      <c r="D40" s="8">
        <v>2159620</v>
      </c>
      <c r="E40" s="8">
        <v>38248</v>
      </c>
      <c r="F40" s="8">
        <v>880582</v>
      </c>
      <c r="G40" s="8">
        <v>6730</v>
      </c>
      <c r="H40" s="8">
        <v>243</v>
      </c>
      <c r="I40" s="8">
        <v>3052270</v>
      </c>
      <c r="J40" s="8">
        <v>2136589</v>
      </c>
      <c r="K40" s="8">
        <v>0</v>
      </c>
      <c r="L40" s="8">
        <v>903522</v>
      </c>
      <c r="M40" s="8">
        <v>12159</v>
      </c>
      <c r="N40" s="8">
        <f t="shared" si="0"/>
        <v>252</v>
      </c>
      <c r="O40" s="8">
        <f t="shared" si="1"/>
        <v>6137450</v>
      </c>
      <c r="P40" s="8">
        <f t="shared" si="2"/>
        <v>4296209</v>
      </c>
      <c r="Q40" s="8">
        <f t="shared" si="3"/>
        <v>38248</v>
      </c>
      <c r="R40" s="8">
        <f t="shared" si="4"/>
        <v>1784104</v>
      </c>
      <c r="S40" s="8">
        <f t="shared" si="5"/>
        <v>18889</v>
      </c>
      <c r="T40" s="7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38</v>
      </c>
      <c r="AA40" s="8">
        <v>511620</v>
      </c>
      <c r="AB40" s="8">
        <v>358134</v>
      </c>
      <c r="AC40" s="8">
        <v>0</v>
      </c>
      <c r="AD40" s="8">
        <v>153486</v>
      </c>
      <c r="AE40" s="8">
        <v>0</v>
      </c>
      <c r="AF40" s="8">
        <f t="shared" si="6"/>
        <v>38</v>
      </c>
      <c r="AG40" s="8">
        <f t="shared" si="7"/>
        <v>511620</v>
      </c>
      <c r="AH40" s="8">
        <f t="shared" si="8"/>
        <v>358134</v>
      </c>
      <c r="AI40" s="8">
        <f t="shared" si="9"/>
        <v>0</v>
      </c>
      <c r="AJ40" s="8">
        <f t="shared" si="10"/>
        <v>153486</v>
      </c>
      <c r="AK40" s="8">
        <f t="shared" si="11"/>
        <v>0</v>
      </c>
      <c r="AL40" s="7">
        <f t="shared" si="12"/>
        <v>290</v>
      </c>
      <c r="AM40" s="8">
        <f t="shared" si="13"/>
        <v>6649070</v>
      </c>
      <c r="AN40" s="8">
        <f t="shared" si="14"/>
        <v>4654343</v>
      </c>
      <c r="AO40" s="8">
        <f t="shared" si="15"/>
        <v>38248</v>
      </c>
      <c r="AP40" s="8">
        <f t="shared" si="16"/>
        <v>1937590</v>
      </c>
      <c r="AQ40" s="8">
        <f t="shared" si="17"/>
        <v>18889</v>
      </c>
      <c r="AR40" s="8">
        <v>214</v>
      </c>
      <c r="AS40" s="8">
        <v>3019910</v>
      </c>
      <c r="AT40" s="8">
        <v>2113937</v>
      </c>
      <c r="AU40" s="8">
        <v>0</v>
      </c>
      <c r="AV40" s="8">
        <v>890460</v>
      </c>
      <c r="AW40" s="8">
        <v>15513</v>
      </c>
      <c r="AX40" s="8">
        <f t="shared" si="18"/>
        <v>504</v>
      </c>
      <c r="AY40" s="8">
        <f t="shared" si="19"/>
        <v>9668980</v>
      </c>
      <c r="AZ40" s="8">
        <f t="shared" si="20"/>
        <v>6768280</v>
      </c>
      <c r="BA40" s="8">
        <f t="shared" si="21"/>
        <v>38248</v>
      </c>
      <c r="BB40" s="8">
        <f t="shared" si="22"/>
        <v>2828050</v>
      </c>
      <c r="BC40" s="8">
        <f t="shared" si="23"/>
        <v>34402</v>
      </c>
      <c r="BD40" s="7">
        <v>9</v>
      </c>
      <c r="BE40" s="8">
        <v>201140</v>
      </c>
      <c r="BF40" s="8">
        <v>60380</v>
      </c>
      <c r="BG40" s="8">
        <v>0</v>
      </c>
      <c r="BH40" s="8">
        <v>140760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f t="shared" si="24"/>
        <v>9</v>
      </c>
      <c r="BQ40" s="8">
        <f t="shared" si="25"/>
        <v>201140</v>
      </c>
      <c r="BR40" s="8">
        <f t="shared" si="26"/>
        <v>60380</v>
      </c>
      <c r="BS40" s="8">
        <f t="shared" si="27"/>
        <v>0</v>
      </c>
      <c r="BT40" s="8">
        <f t="shared" si="28"/>
        <v>140760</v>
      </c>
      <c r="BU40" s="8">
        <f t="shared" si="29"/>
        <v>0</v>
      </c>
      <c r="BV40" s="7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f t="shared" si="30"/>
        <v>504</v>
      </c>
      <c r="CC40" s="8">
        <f t="shared" si="31"/>
        <v>9870120</v>
      </c>
      <c r="CD40" s="8">
        <f t="shared" si="32"/>
        <v>6828660</v>
      </c>
      <c r="CE40" s="8">
        <f t="shared" si="33"/>
        <v>38248</v>
      </c>
      <c r="CF40" s="8">
        <f t="shared" si="34"/>
        <v>2968810</v>
      </c>
      <c r="CG40" s="8">
        <f t="shared" si="35"/>
        <v>34402</v>
      </c>
      <c r="CH40" s="17">
        <v>2</v>
      </c>
      <c r="CI40" s="8">
        <v>4160</v>
      </c>
      <c r="CJ40" s="8">
        <v>2912</v>
      </c>
      <c r="CK40" s="8">
        <v>0</v>
      </c>
      <c r="CL40" s="8">
        <v>1248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7">
        <f t="shared" si="36"/>
        <v>2</v>
      </c>
      <c r="DA40" s="8">
        <f t="shared" si="37"/>
        <v>4160</v>
      </c>
      <c r="DB40" s="8">
        <f t="shared" si="38"/>
        <v>2912</v>
      </c>
      <c r="DC40" s="8">
        <f t="shared" si="39"/>
        <v>0</v>
      </c>
      <c r="DD40" s="8">
        <f t="shared" si="40"/>
        <v>1248</v>
      </c>
      <c r="DE40" s="8">
        <f t="shared" si="41"/>
        <v>0</v>
      </c>
      <c r="DF40" s="8">
        <f t="shared" si="42"/>
        <v>506</v>
      </c>
      <c r="DG40" s="8">
        <f t="shared" si="43"/>
        <v>9874280</v>
      </c>
      <c r="DH40" s="8">
        <f t="shared" si="44"/>
        <v>6831572</v>
      </c>
      <c r="DI40" s="8">
        <f t="shared" si="45"/>
        <v>38248</v>
      </c>
      <c r="DJ40" s="8">
        <f t="shared" si="46"/>
        <v>2970058</v>
      </c>
      <c r="DK40" s="8">
        <f t="shared" si="47"/>
        <v>34402</v>
      </c>
      <c r="DL40" s="8">
        <v>2</v>
      </c>
      <c r="DM40" s="8">
        <v>0</v>
      </c>
      <c r="DN40" s="8">
        <v>2</v>
      </c>
      <c r="DO40" s="8">
        <v>0</v>
      </c>
      <c r="DP40" s="8">
        <v>0</v>
      </c>
      <c r="DR40" s="21">
        <f>INDEX(現金給付!D:D,MATCH($A40,現金給付!$C:$C,0),1)-INDEX(現金給付!F:F,MATCH($A40,現金給付!$C:$C,0),1)</f>
        <v>2</v>
      </c>
      <c r="DS40" s="21">
        <f>INDEX(現金給付!E:E,MATCH($A40,現金給付!$C:$C,0),1)-INDEX(現金給付!G:G,MATCH($A40,現金給付!$C:$C,0),1)</f>
        <v>2912</v>
      </c>
      <c r="DT40" s="21">
        <f>INDEX(現金給付!H:H,MATCH($A40,現金給付!$C:$C,0),1)-INDEX(現金給付!J:J,MATCH($A40,現金給付!$C:$C,0),1)</f>
        <v>11</v>
      </c>
      <c r="DU40" s="21">
        <f>INDEX(現金給付!I:I,MATCH($A40,現金給付!$C:$C,0),1)-INDEX(現金給付!K:K,MATCH($A40,現金給付!$C:$C,0),1)</f>
        <v>579782</v>
      </c>
      <c r="DV40" s="21">
        <f>INDEX(現金給付!L:L,MATCH($A40,現金給付!$C:$C,0),1)-INDEX(現金給付!N:N,MATCH($A40,現金給付!$C:$C,0),1)</f>
        <v>0</v>
      </c>
      <c r="DW40" s="21">
        <f>INDEX(現金給付!M:M,MATCH($A40,現金給付!$C:$C,0),1)-INDEX(現金給付!O:O,MATCH($A40,現金給付!$C:$C,0),1)</f>
        <v>0</v>
      </c>
      <c r="DX40" s="21">
        <f>INDEX(現金給付!T:T,MATCH($A40,現金給付!$C:$C,0),1)-INDEX(現金給付!V:V,MATCH($A40,現金給付!$C:$C,0),1)</f>
        <v>3</v>
      </c>
      <c r="DY40" s="21">
        <f>INDEX(現金給付!U:U,MATCH($A40,現金給付!$C:$C,0),1)-INDEX(現金給付!W:W,MATCH($A40,現金給付!$C:$C,0),1)</f>
        <v>31422</v>
      </c>
      <c r="DZ40" s="21">
        <f>INDEX(現金給付!X:X,MATCH($A40,現金給付!$C:$C,0),1)-INDEX(現金給付!Z:Z,MATCH($A40,現金給付!$C:$C,0),1)</f>
        <v>0</v>
      </c>
      <c r="EA40" s="21">
        <f>INDEX(現金給付!Y:Y,MATCH($A40,現金給付!$C:$C,0),1)-INDEX(現金給付!AA:AA,MATCH($A40,現金給付!$C:$C,0),1)</f>
        <v>0</v>
      </c>
      <c r="EB40" s="21">
        <f>INDEX(現金給付!AB:AB,MATCH($A40,現金給付!$C:$C,0),1)-INDEX(現金給付!AD:AD,MATCH($A40,現金給付!$C:$C,0),1)</f>
        <v>0</v>
      </c>
      <c r="EC40" s="21">
        <f>INDEX(現金給付!AC:AC,MATCH($A40,現金給付!$C:$C,0),1)-INDEX(現金給付!AE:AE,MATCH($A40,現金給付!$C:$C,0),1)</f>
        <v>0</v>
      </c>
      <c r="ED40" s="21">
        <f>INDEX(現金給付!AJ:AJ,MATCH($A40,現金給付!$C:$C,0),1)-INDEX(現金給付!AL:AL,MATCH($A40,現金給付!$C:$C,0),1)</f>
        <v>0</v>
      </c>
      <c r="EE40" s="21">
        <f>INDEX(現金給付!AK:AK,MATCH($A40,現金給付!$C:$C,0),1)-INDEX(現金給付!AM:AM,MATCH($A40,現金給付!$C:$C,0),1)</f>
        <v>0</v>
      </c>
      <c r="EF40" s="21">
        <v>0</v>
      </c>
      <c r="EG40" s="21">
        <v>0</v>
      </c>
      <c r="EH40" s="21">
        <f t="shared" si="48"/>
        <v>16</v>
      </c>
      <c r="EI40" s="21">
        <f t="shared" si="49"/>
        <v>614116</v>
      </c>
      <c r="EK40" s="8">
        <f t="shared" si="53"/>
        <v>520</v>
      </c>
      <c r="EL40" s="8">
        <f t="shared" si="54"/>
        <v>10484236</v>
      </c>
      <c r="EN40" s="75">
        <f>ROUND(EL40/INDEX(被保険者数!O:O,MATCH(A40,被保険者数!A:A,0),1),0)</f>
        <v>9411</v>
      </c>
      <c r="EO40" s="1">
        <f t="shared" si="55"/>
        <v>34</v>
      </c>
      <c r="EP40" s="75">
        <f t="shared" si="50"/>
        <v>3085180</v>
      </c>
      <c r="EQ40" s="75">
        <f t="shared" si="51"/>
        <v>3563890</v>
      </c>
      <c r="ER40" s="75">
        <f t="shared" si="52"/>
        <v>3835166</v>
      </c>
      <c r="ES40" s="75">
        <f>ROUND(EP40/INDEX(被保険者数!O:O,MATCH(A40,被保険者数!A:A,0),1),0)</f>
        <v>2769</v>
      </c>
      <c r="ET40" s="75">
        <f t="shared" si="56"/>
        <v>34</v>
      </c>
      <c r="EU40" s="75">
        <f>ROUND(EQ40/INDEX(被保険者数!O:O,MATCH(A40,被保険者数!A:A,0),1),0)</f>
        <v>3199</v>
      </c>
      <c r="EV40" s="1">
        <f t="shared" si="57"/>
        <v>36</v>
      </c>
    </row>
    <row r="41" spans="1:152" s="6" customFormat="1" ht="15.95" customHeight="1" x14ac:dyDescent="0.15">
      <c r="A41" s="2" t="s">
        <v>58</v>
      </c>
      <c r="B41" s="7">
        <v>66</v>
      </c>
      <c r="C41" s="8">
        <v>54074350</v>
      </c>
      <c r="D41" s="8">
        <v>37852050</v>
      </c>
      <c r="E41" s="8">
        <v>8486059</v>
      </c>
      <c r="F41" s="8">
        <v>7582831</v>
      </c>
      <c r="G41" s="8">
        <v>153410</v>
      </c>
      <c r="H41" s="8">
        <v>1572</v>
      </c>
      <c r="I41" s="8">
        <v>35308770</v>
      </c>
      <c r="J41" s="8">
        <v>24716139</v>
      </c>
      <c r="K41" s="8">
        <v>4494040</v>
      </c>
      <c r="L41" s="8">
        <v>5910464</v>
      </c>
      <c r="M41" s="8">
        <v>188127</v>
      </c>
      <c r="N41" s="8">
        <f t="shared" si="0"/>
        <v>1638</v>
      </c>
      <c r="O41" s="8">
        <f t="shared" si="1"/>
        <v>89383120</v>
      </c>
      <c r="P41" s="8">
        <f t="shared" si="2"/>
        <v>62568189</v>
      </c>
      <c r="Q41" s="8">
        <f t="shared" si="3"/>
        <v>12980099</v>
      </c>
      <c r="R41" s="8">
        <f t="shared" si="4"/>
        <v>13493295</v>
      </c>
      <c r="S41" s="8">
        <f t="shared" si="5"/>
        <v>341537</v>
      </c>
      <c r="T41" s="7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223</v>
      </c>
      <c r="AA41" s="8">
        <v>3258230</v>
      </c>
      <c r="AB41" s="8">
        <v>2280761</v>
      </c>
      <c r="AC41" s="8">
        <v>0</v>
      </c>
      <c r="AD41" s="8">
        <v>977469</v>
      </c>
      <c r="AE41" s="8">
        <v>0</v>
      </c>
      <c r="AF41" s="8">
        <f t="shared" si="6"/>
        <v>223</v>
      </c>
      <c r="AG41" s="8">
        <f t="shared" si="7"/>
        <v>3258230</v>
      </c>
      <c r="AH41" s="8">
        <f t="shared" si="8"/>
        <v>2280761</v>
      </c>
      <c r="AI41" s="8">
        <f t="shared" si="9"/>
        <v>0</v>
      </c>
      <c r="AJ41" s="8">
        <f t="shared" si="10"/>
        <v>977469</v>
      </c>
      <c r="AK41" s="8">
        <f t="shared" si="11"/>
        <v>0</v>
      </c>
      <c r="AL41" s="7">
        <f t="shared" si="12"/>
        <v>1861</v>
      </c>
      <c r="AM41" s="8">
        <f t="shared" si="13"/>
        <v>92641350</v>
      </c>
      <c r="AN41" s="8">
        <f t="shared" si="14"/>
        <v>64848950</v>
      </c>
      <c r="AO41" s="8">
        <f t="shared" si="15"/>
        <v>12980099</v>
      </c>
      <c r="AP41" s="8">
        <f t="shared" si="16"/>
        <v>14470764</v>
      </c>
      <c r="AQ41" s="8">
        <f t="shared" si="17"/>
        <v>341537</v>
      </c>
      <c r="AR41" s="8">
        <v>1125</v>
      </c>
      <c r="AS41" s="8">
        <v>11976590</v>
      </c>
      <c r="AT41" s="8">
        <v>8383613</v>
      </c>
      <c r="AU41" s="8">
        <v>4821</v>
      </c>
      <c r="AV41" s="8">
        <v>3430276</v>
      </c>
      <c r="AW41" s="8">
        <v>157880</v>
      </c>
      <c r="AX41" s="8">
        <f t="shared" si="18"/>
        <v>2986</v>
      </c>
      <c r="AY41" s="8">
        <f t="shared" si="19"/>
        <v>104617940</v>
      </c>
      <c r="AZ41" s="8">
        <f t="shared" si="20"/>
        <v>73232563</v>
      </c>
      <c r="BA41" s="8">
        <f t="shared" si="21"/>
        <v>12984920</v>
      </c>
      <c r="BB41" s="8">
        <f t="shared" si="22"/>
        <v>17901040</v>
      </c>
      <c r="BC41" s="8">
        <f t="shared" si="23"/>
        <v>499417</v>
      </c>
      <c r="BD41" s="7">
        <v>64</v>
      </c>
      <c r="BE41" s="8">
        <v>1835212</v>
      </c>
      <c r="BF41" s="8">
        <v>528332</v>
      </c>
      <c r="BG41" s="8">
        <v>0</v>
      </c>
      <c r="BH41" s="8">
        <v>1306880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f t="shared" si="24"/>
        <v>64</v>
      </c>
      <c r="BQ41" s="8">
        <f t="shared" si="25"/>
        <v>1835212</v>
      </c>
      <c r="BR41" s="8">
        <f t="shared" si="26"/>
        <v>528332</v>
      </c>
      <c r="BS41" s="8">
        <f t="shared" si="27"/>
        <v>0</v>
      </c>
      <c r="BT41" s="8">
        <f t="shared" si="28"/>
        <v>1306880</v>
      </c>
      <c r="BU41" s="8">
        <f t="shared" si="29"/>
        <v>0</v>
      </c>
      <c r="BV41" s="7">
        <v>3</v>
      </c>
      <c r="BW41" s="8">
        <v>223500</v>
      </c>
      <c r="BX41" s="8">
        <v>156450</v>
      </c>
      <c r="BY41" s="8">
        <v>0</v>
      </c>
      <c r="BZ41" s="8">
        <v>67050</v>
      </c>
      <c r="CA41" s="8">
        <v>0</v>
      </c>
      <c r="CB41" s="8">
        <f t="shared" si="30"/>
        <v>2989</v>
      </c>
      <c r="CC41" s="8">
        <f t="shared" si="31"/>
        <v>106676652</v>
      </c>
      <c r="CD41" s="8">
        <f t="shared" si="32"/>
        <v>73917345</v>
      </c>
      <c r="CE41" s="8">
        <f t="shared" si="33"/>
        <v>12984920</v>
      </c>
      <c r="CF41" s="8">
        <f t="shared" si="34"/>
        <v>19274970</v>
      </c>
      <c r="CG41" s="8">
        <f t="shared" si="35"/>
        <v>499417</v>
      </c>
      <c r="CH41" s="17">
        <v>21</v>
      </c>
      <c r="CI41" s="8">
        <v>76046</v>
      </c>
      <c r="CJ41" s="8">
        <v>53232</v>
      </c>
      <c r="CK41" s="8">
        <v>0</v>
      </c>
      <c r="CL41" s="8">
        <v>22814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7">
        <f t="shared" si="36"/>
        <v>21</v>
      </c>
      <c r="DA41" s="8">
        <f t="shared" si="37"/>
        <v>76046</v>
      </c>
      <c r="DB41" s="8">
        <f t="shared" si="38"/>
        <v>53232</v>
      </c>
      <c r="DC41" s="8">
        <f t="shared" si="39"/>
        <v>0</v>
      </c>
      <c r="DD41" s="8">
        <f t="shared" si="40"/>
        <v>22814</v>
      </c>
      <c r="DE41" s="8">
        <f t="shared" si="41"/>
        <v>0</v>
      </c>
      <c r="DF41" s="8">
        <f t="shared" si="42"/>
        <v>3010</v>
      </c>
      <c r="DG41" s="8">
        <f t="shared" si="43"/>
        <v>106752698</v>
      </c>
      <c r="DH41" s="8">
        <f t="shared" si="44"/>
        <v>73970577</v>
      </c>
      <c r="DI41" s="8">
        <f t="shared" si="45"/>
        <v>12984920</v>
      </c>
      <c r="DJ41" s="8">
        <f t="shared" si="46"/>
        <v>19297784</v>
      </c>
      <c r="DK41" s="8">
        <f t="shared" si="47"/>
        <v>499417</v>
      </c>
      <c r="DL41" s="8">
        <v>40</v>
      </c>
      <c r="DM41" s="8">
        <v>46</v>
      </c>
      <c r="DN41" s="8">
        <v>86</v>
      </c>
      <c r="DO41" s="8">
        <v>51</v>
      </c>
      <c r="DP41" s="8">
        <v>11</v>
      </c>
      <c r="DR41" s="21">
        <f>INDEX(現金給付!D:D,MATCH($A41,現金給付!$C:$C,0),1)-INDEX(現金給付!F:F,MATCH($A41,現金給付!$C:$C,0),1)</f>
        <v>21</v>
      </c>
      <c r="DS41" s="21">
        <f>INDEX(現金給付!E:E,MATCH($A41,現金給付!$C:$C,0),1)-INDEX(現金給付!G:G,MATCH($A41,現金給付!$C:$C,0),1)</f>
        <v>53232</v>
      </c>
      <c r="DT41" s="21">
        <f>INDEX(現金給付!H:H,MATCH($A41,現金給付!$C:$C,0),1)-INDEX(現金給付!J:J,MATCH($A41,現金給付!$C:$C,0),1)</f>
        <v>0</v>
      </c>
      <c r="DU41" s="21">
        <f>INDEX(現金給付!I:I,MATCH($A41,現金給付!$C:$C,0),1)-INDEX(現金給付!K:K,MATCH($A41,現金給付!$C:$C,0),1)</f>
        <v>0</v>
      </c>
      <c r="DV41" s="21">
        <f>INDEX(現金給付!L:L,MATCH($A41,現金給付!$C:$C,0),1)-INDEX(現金給付!N:N,MATCH($A41,現金給付!$C:$C,0),1)</f>
        <v>1</v>
      </c>
      <c r="DW41" s="21">
        <f>INDEX(現金給付!M:M,MATCH($A41,現金給付!$C:$C,0),1)-INDEX(現金給付!O:O,MATCH($A41,現金給付!$C:$C,0),1)</f>
        <v>16548</v>
      </c>
      <c r="DX41" s="21">
        <f>INDEX(現金給付!T:T,MATCH($A41,現金給付!$C:$C,0),1)-INDEX(現金給付!V:V,MATCH($A41,現金給付!$C:$C,0),1)</f>
        <v>6</v>
      </c>
      <c r="DY41" s="21">
        <f>INDEX(現金給付!U:U,MATCH($A41,現金給付!$C:$C,0),1)-INDEX(現金給付!W:W,MATCH($A41,現金給付!$C:$C,0),1)</f>
        <v>113114</v>
      </c>
      <c r="DZ41" s="21">
        <f>INDEX(現金給付!X:X,MATCH($A41,現金給付!$C:$C,0),1)-INDEX(現金給付!Z:Z,MATCH($A41,現金給付!$C:$C,0),1)</f>
        <v>0</v>
      </c>
      <c r="EA41" s="21">
        <f>INDEX(現金給付!Y:Y,MATCH($A41,現金給付!$C:$C,0),1)-INDEX(現金給付!AA:AA,MATCH($A41,現金給付!$C:$C,0),1)</f>
        <v>0</v>
      </c>
      <c r="EB41" s="21">
        <f>INDEX(現金給付!AB:AB,MATCH($A41,現金給付!$C:$C,0),1)-INDEX(現金給付!AD:AD,MATCH($A41,現金給付!$C:$C,0),1)</f>
        <v>0</v>
      </c>
      <c r="EC41" s="21">
        <f>INDEX(現金給付!AC:AC,MATCH($A41,現金給付!$C:$C,0),1)-INDEX(現金給付!AE:AE,MATCH($A41,現金給付!$C:$C,0),1)</f>
        <v>0</v>
      </c>
      <c r="ED41" s="21">
        <f>INDEX(現金給付!AJ:AJ,MATCH($A41,現金給付!$C:$C,0),1)-INDEX(現金給付!AL:AL,MATCH($A41,現金給付!$C:$C,0),1)</f>
        <v>0</v>
      </c>
      <c r="EE41" s="21">
        <f>INDEX(現金給付!AK:AK,MATCH($A41,現金給付!$C:$C,0),1)-INDEX(現金給付!AM:AM,MATCH($A41,現金給付!$C:$C,0),1)</f>
        <v>0</v>
      </c>
      <c r="EF41" s="21">
        <v>0</v>
      </c>
      <c r="EG41" s="21">
        <v>0</v>
      </c>
      <c r="EH41" s="21">
        <f t="shared" si="48"/>
        <v>28</v>
      </c>
      <c r="EI41" s="21">
        <f t="shared" si="49"/>
        <v>182894</v>
      </c>
      <c r="EK41" s="8">
        <f t="shared" si="53"/>
        <v>3017</v>
      </c>
      <c r="EL41" s="8">
        <f t="shared" si="54"/>
        <v>106859546</v>
      </c>
      <c r="EN41" s="75">
        <f>ROUND(EL41/INDEX(被保険者数!O:O,MATCH(A41,被保険者数!A:A,0),1),0)</f>
        <v>35036</v>
      </c>
      <c r="EO41" s="1">
        <f t="shared" si="55"/>
        <v>25</v>
      </c>
      <c r="EP41" s="75">
        <f t="shared" si="50"/>
        <v>54074350</v>
      </c>
      <c r="EQ41" s="75">
        <f t="shared" si="51"/>
        <v>38567000</v>
      </c>
      <c r="ER41" s="75">
        <f t="shared" si="52"/>
        <v>14218196</v>
      </c>
      <c r="ES41" s="75">
        <f>ROUND(EP41/INDEX(被保険者数!O:O,MATCH(A41,被保険者数!A:A,0),1),0)</f>
        <v>17729</v>
      </c>
      <c r="ET41" s="75">
        <f t="shared" si="56"/>
        <v>26</v>
      </c>
      <c r="EU41" s="75">
        <f>ROUND(EQ41/INDEX(被保険者数!O:O,MATCH(A41,被保険者数!A:A,0),1),0)</f>
        <v>12645</v>
      </c>
      <c r="EV41" s="1">
        <f t="shared" si="57"/>
        <v>24</v>
      </c>
    </row>
    <row r="42" spans="1:152" s="6" customFormat="1" ht="15.95" customHeight="1" x14ac:dyDescent="0.15">
      <c r="A42" s="2" t="s">
        <v>65</v>
      </c>
      <c r="B42" s="7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48</v>
      </c>
      <c r="I42" s="8">
        <v>551300</v>
      </c>
      <c r="J42" s="8">
        <v>385910</v>
      </c>
      <c r="K42" s="8">
        <v>0</v>
      </c>
      <c r="L42" s="8">
        <v>156840</v>
      </c>
      <c r="M42" s="8">
        <v>8550</v>
      </c>
      <c r="N42" s="8">
        <f t="shared" si="0"/>
        <v>48</v>
      </c>
      <c r="O42" s="8">
        <f t="shared" si="1"/>
        <v>551300</v>
      </c>
      <c r="P42" s="8">
        <f t="shared" si="2"/>
        <v>385910</v>
      </c>
      <c r="Q42" s="8">
        <f t="shared" si="3"/>
        <v>0</v>
      </c>
      <c r="R42" s="8">
        <f t="shared" si="4"/>
        <v>156840</v>
      </c>
      <c r="S42" s="8">
        <f t="shared" si="5"/>
        <v>8550</v>
      </c>
      <c r="T42" s="7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6</v>
      </c>
      <c r="AA42" s="8">
        <v>162930</v>
      </c>
      <c r="AB42" s="8">
        <v>114051</v>
      </c>
      <c r="AC42" s="8">
        <v>0</v>
      </c>
      <c r="AD42" s="8">
        <v>48879</v>
      </c>
      <c r="AE42" s="8">
        <v>0</v>
      </c>
      <c r="AF42" s="8">
        <f t="shared" si="6"/>
        <v>6</v>
      </c>
      <c r="AG42" s="8">
        <f t="shared" si="7"/>
        <v>162930</v>
      </c>
      <c r="AH42" s="8">
        <f t="shared" si="8"/>
        <v>114051</v>
      </c>
      <c r="AI42" s="8">
        <f t="shared" si="9"/>
        <v>0</v>
      </c>
      <c r="AJ42" s="8">
        <f t="shared" si="10"/>
        <v>48879</v>
      </c>
      <c r="AK42" s="8">
        <f t="shared" si="11"/>
        <v>0</v>
      </c>
      <c r="AL42" s="7">
        <f t="shared" si="12"/>
        <v>54</v>
      </c>
      <c r="AM42" s="8">
        <f t="shared" si="13"/>
        <v>714230</v>
      </c>
      <c r="AN42" s="8">
        <f t="shared" si="14"/>
        <v>499961</v>
      </c>
      <c r="AO42" s="8">
        <f t="shared" si="15"/>
        <v>0</v>
      </c>
      <c r="AP42" s="8">
        <f t="shared" si="16"/>
        <v>205719</v>
      </c>
      <c r="AQ42" s="8">
        <f t="shared" si="17"/>
        <v>8550</v>
      </c>
      <c r="AR42" s="8">
        <v>17</v>
      </c>
      <c r="AS42" s="8">
        <v>135950</v>
      </c>
      <c r="AT42" s="8">
        <v>95165</v>
      </c>
      <c r="AU42" s="8">
        <v>0</v>
      </c>
      <c r="AV42" s="8">
        <v>40785</v>
      </c>
      <c r="AW42" s="8">
        <v>0</v>
      </c>
      <c r="AX42" s="8">
        <f t="shared" si="18"/>
        <v>71</v>
      </c>
      <c r="AY42" s="8">
        <f t="shared" si="19"/>
        <v>850180</v>
      </c>
      <c r="AZ42" s="8">
        <f t="shared" si="20"/>
        <v>595126</v>
      </c>
      <c r="BA42" s="8">
        <f t="shared" si="21"/>
        <v>0</v>
      </c>
      <c r="BB42" s="8">
        <f t="shared" si="22"/>
        <v>246504</v>
      </c>
      <c r="BC42" s="8">
        <f t="shared" si="23"/>
        <v>8550</v>
      </c>
      <c r="BD42" s="7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f t="shared" si="24"/>
        <v>0</v>
      </c>
      <c r="BQ42" s="8">
        <f t="shared" si="25"/>
        <v>0</v>
      </c>
      <c r="BR42" s="8">
        <f t="shared" si="26"/>
        <v>0</v>
      </c>
      <c r="BS42" s="8">
        <f t="shared" si="27"/>
        <v>0</v>
      </c>
      <c r="BT42" s="8">
        <f t="shared" si="28"/>
        <v>0</v>
      </c>
      <c r="BU42" s="8">
        <f t="shared" si="29"/>
        <v>0</v>
      </c>
      <c r="BV42" s="7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f t="shared" si="30"/>
        <v>71</v>
      </c>
      <c r="CC42" s="8">
        <f t="shared" si="31"/>
        <v>850180</v>
      </c>
      <c r="CD42" s="8">
        <f t="shared" si="32"/>
        <v>595126</v>
      </c>
      <c r="CE42" s="8">
        <f t="shared" si="33"/>
        <v>0</v>
      </c>
      <c r="CF42" s="8">
        <f t="shared" si="34"/>
        <v>246504</v>
      </c>
      <c r="CG42" s="8">
        <f t="shared" si="35"/>
        <v>8550</v>
      </c>
      <c r="CH42" s="17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7">
        <f t="shared" si="36"/>
        <v>0</v>
      </c>
      <c r="DA42" s="8">
        <f t="shared" si="37"/>
        <v>0</v>
      </c>
      <c r="DB42" s="8">
        <f t="shared" si="38"/>
        <v>0</v>
      </c>
      <c r="DC42" s="8">
        <f t="shared" si="39"/>
        <v>0</v>
      </c>
      <c r="DD42" s="8">
        <f t="shared" si="40"/>
        <v>0</v>
      </c>
      <c r="DE42" s="8">
        <f t="shared" si="41"/>
        <v>0</v>
      </c>
      <c r="DF42" s="8">
        <f t="shared" si="42"/>
        <v>71</v>
      </c>
      <c r="DG42" s="8">
        <f t="shared" si="43"/>
        <v>850180</v>
      </c>
      <c r="DH42" s="8">
        <f t="shared" si="44"/>
        <v>595126</v>
      </c>
      <c r="DI42" s="8">
        <f t="shared" si="45"/>
        <v>0</v>
      </c>
      <c r="DJ42" s="8">
        <f t="shared" si="46"/>
        <v>246504</v>
      </c>
      <c r="DK42" s="8">
        <f t="shared" si="47"/>
        <v>8550</v>
      </c>
      <c r="DL42" s="8">
        <v>0</v>
      </c>
      <c r="DM42" s="8">
        <v>0</v>
      </c>
      <c r="DN42" s="8">
        <v>0</v>
      </c>
      <c r="DO42" s="8">
        <v>0</v>
      </c>
      <c r="DP42" s="8">
        <v>0</v>
      </c>
      <c r="DR42" s="21">
        <f>INDEX(現金給付!D:D,MATCH($A42,現金給付!$C:$C,0),1)-INDEX(現金給付!F:F,MATCH($A42,現金給付!$C:$C,0),1)</f>
        <v>0</v>
      </c>
      <c r="DS42" s="21">
        <f>INDEX(現金給付!E:E,MATCH($A42,現金給付!$C:$C,0),1)-INDEX(現金給付!G:G,MATCH($A42,現金給付!$C:$C,0),1)</f>
        <v>0</v>
      </c>
      <c r="DT42" s="21">
        <f>INDEX(現金給付!H:H,MATCH($A42,現金給付!$C:$C,0),1)-INDEX(現金給付!J:J,MATCH($A42,現金給付!$C:$C,0),1)</f>
        <v>0</v>
      </c>
      <c r="DU42" s="21">
        <f>INDEX(現金給付!I:I,MATCH($A42,現金給付!$C:$C,0),1)-INDEX(現金給付!K:K,MATCH($A42,現金給付!$C:$C,0),1)</f>
        <v>0</v>
      </c>
      <c r="DV42" s="21">
        <f>INDEX(現金給付!L:L,MATCH($A42,現金給付!$C:$C,0),1)-INDEX(現金給付!N:N,MATCH($A42,現金給付!$C:$C,0),1)</f>
        <v>0</v>
      </c>
      <c r="DW42" s="21">
        <f>INDEX(現金給付!M:M,MATCH($A42,現金給付!$C:$C,0),1)-INDEX(現金給付!O:O,MATCH($A42,現金給付!$C:$C,0),1)</f>
        <v>0</v>
      </c>
      <c r="DX42" s="21">
        <f>INDEX(現金給付!T:T,MATCH($A42,現金給付!$C:$C,0),1)-INDEX(現金給付!V:V,MATCH($A42,現金給付!$C:$C,0),1)</f>
        <v>0</v>
      </c>
      <c r="DY42" s="21">
        <f>INDEX(現金給付!U:U,MATCH($A42,現金給付!$C:$C,0),1)-INDEX(現金給付!W:W,MATCH($A42,現金給付!$C:$C,0),1)</f>
        <v>0</v>
      </c>
      <c r="DZ42" s="21">
        <f>INDEX(現金給付!X:X,MATCH($A42,現金給付!$C:$C,0),1)-INDEX(現金給付!Z:Z,MATCH($A42,現金給付!$C:$C,0),1)</f>
        <v>0</v>
      </c>
      <c r="EA42" s="21">
        <f>INDEX(現金給付!Y:Y,MATCH($A42,現金給付!$C:$C,0),1)-INDEX(現金給付!AA:AA,MATCH($A42,現金給付!$C:$C,0),1)</f>
        <v>0</v>
      </c>
      <c r="EB42" s="21">
        <f>INDEX(現金給付!AB:AB,MATCH($A42,現金給付!$C:$C,0),1)-INDEX(現金給付!AD:AD,MATCH($A42,現金給付!$C:$C,0),1)</f>
        <v>0</v>
      </c>
      <c r="EC42" s="21">
        <f>INDEX(現金給付!AC:AC,MATCH($A42,現金給付!$C:$C,0),1)-INDEX(現金給付!AE:AE,MATCH($A42,現金給付!$C:$C,0),1)</f>
        <v>0</v>
      </c>
      <c r="ED42" s="21">
        <f>INDEX(現金給付!AJ:AJ,MATCH($A42,現金給付!$C:$C,0),1)-INDEX(現金給付!AL:AL,MATCH($A42,現金給付!$C:$C,0),1)</f>
        <v>0</v>
      </c>
      <c r="EE42" s="21">
        <f>INDEX(現金給付!AK:AK,MATCH($A42,現金給付!$C:$C,0),1)-INDEX(現金給付!AM:AM,MATCH($A42,現金給付!$C:$C,0),1)</f>
        <v>0</v>
      </c>
      <c r="EF42" s="21">
        <v>0</v>
      </c>
      <c r="EG42" s="21">
        <v>0</v>
      </c>
      <c r="EH42" s="21">
        <f t="shared" si="48"/>
        <v>0</v>
      </c>
      <c r="EI42" s="21">
        <f t="shared" si="49"/>
        <v>0</v>
      </c>
      <c r="EK42" s="8">
        <f t="shared" si="53"/>
        <v>71</v>
      </c>
      <c r="EL42" s="8">
        <f t="shared" si="54"/>
        <v>850180</v>
      </c>
      <c r="EN42" s="75">
        <f>ROUND(EL42/INDEX(被保険者数!O:O,MATCH(A42,被保険者数!A:A,0),1),0)</f>
        <v>5153</v>
      </c>
      <c r="EO42" s="1">
        <f t="shared" si="55"/>
        <v>37</v>
      </c>
      <c r="EP42" s="75">
        <f t="shared" si="50"/>
        <v>0</v>
      </c>
      <c r="EQ42" s="75">
        <f t="shared" si="51"/>
        <v>714230</v>
      </c>
      <c r="ER42" s="75">
        <f t="shared" si="52"/>
        <v>135950</v>
      </c>
      <c r="ES42" s="75">
        <f>ROUND(EP42/INDEX(被保険者数!O:O,MATCH(A42,被保険者数!A:A,0),1),0)</f>
        <v>0</v>
      </c>
      <c r="ET42" s="75">
        <f t="shared" si="56"/>
        <v>36</v>
      </c>
      <c r="EU42" s="75">
        <f>ROUND(EQ42/INDEX(被保険者数!O:O,MATCH(A42,被保険者数!A:A,0),1),0)</f>
        <v>4329</v>
      </c>
      <c r="EV42" s="1">
        <f t="shared" si="57"/>
        <v>34</v>
      </c>
    </row>
    <row r="43" spans="1:152" s="6" customFormat="1" ht="15.95" customHeight="1" x14ac:dyDescent="0.15">
      <c r="A43" s="2" t="s">
        <v>66</v>
      </c>
      <c r="B43" s="7">
        <v>3</v>
      </c>
      <c r="C43" s="8">
        <v>1541920</v>
      </c>
      <c r="D43" s="8">
        <v>1079339</v>
      </c>
      <c r="E43" s="8">
        <v>71187</v>
      </c>
      <c r="F43" s="8">
        <v>114140</v>
      </c>
      <c r="G43" s="8">
        <v>277254</v>
      </c>
      <c r="H43" s="8">
        <v>90</v>
      </c>
      <c r="I43" s="8">
        <v>1503750</v>
      </c>
      <c r="J43" s="8">
        <v>1052625</v>
      </c>
      <c r="K43" s="8">
        <v>0</v>
      </c>
      <c r="L43" s="8">
        <v>442125</v>
      </c>
      <c r="M43" s="8">
        <v>9000</v>
      </c>
      <c r="N43" s="8">
        <f t="shared" si="0"/>
        <v>93</v>
      </c>
      <c r="O43" s="8">
        <f t="shared" si="1"/>
        <v>3045670</v>
      </c>
      <c r="P43" s="8">
        <f t="shared" si="2"/>
        <v>2131964</v>
      </c>
      <c r="Q43" s="8">
        <f t="shared" si="3"/>
        <v>71187</v>
      </c>
      <c r="R43" s="8">
        <f t="shared" si="4"/>
        <v>556265</v>
      </c>
      <c r="S43" s="8">
        <f t="shared" si="5"/>
        <v>286254</v>
      </c>
      <c r="T43" s="7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22</v>
      </c>
      <c r="AA43" s="8">
        <v>373270</v>
      </c>
      <c r="AB43" s="8">
        <v>261289</v>
      </c>
      <c r="AC43" s="8">
        <v>0</v>
      </c>
      <c r="AD43" s="8">
        <v>111981</v>
      </c>
      <c r="AE43" s="8">
        <v>0</v>
      </c>
      <c r="AF43" s="8">
        <f t="shared" si="6"/>
        <v>22</v>
      </c>
      <c r="AG43" s="8">
        <f t="shared" si="7"/>
        <v>373270</v>
      </c>
      <c r="AH43" s="8">
        <f t="shared" si="8"/>
        <v>261289</v>
      </c>
      <c r="AI43" s="8">
        <f t="shared" si="9"/>
        <v>0</v>
      </c>
      <c r="AJ43" s="8">
        <f t="shared" si="10"/>
        <v>111981</v>
      </c>
      <c r="AK43" s="8">
        <f t="shared" si="11"/>
        <v>0</v>
      </c>
      <c r="AL43" s="7">
        <f t="shared" si="12"/>
        <v>115</v>
      </c>
      <c r="AM43" s="8">
        <f t="shared" si="13"/>
        <v>3418940</v>
      </c>
      <c r="AN43" s="8">
        <f t="shared" si="14"/>
        <v>2393253</v>
      </c>
      <c r="AO43" s="8">
        <f t="shared" si="15"/>
        <v>71187</v>
      </c>
      <c r="AP43" s="8">
        <f t="shared" si="16"/>
        <v>668246</v>
      </c>
      <c r="AQ43" s="8">
        <f t="shared" si="17"/>
        <v>286254</v>
      </c>
      <c r="AR43" s="8">
        <v>52</v>
      </c>
      <c r="AS43" s="8">
        <v>2241410</v>
      </c>
      <c r="AT43" s="8">
        <v>1568987</v>
      </c>
      <c r="AU43" s="8">
        <v>0</v>
      </c>
      <c r="AV43" s="8">
        <v>672423</v>
      </c>
      <c r="AW43" s="8">
        <v>0</v>
      </c>
      <c r="AX43" s="8">
        <f t="shared" si="18"/>
        <v>167</v>
      </c>
      <c r="AY43" s="8">
        <f t="shared" si="19"/>
        <v>5660350</v>
      </c>
      <c r="AZ43" s="8">
        <f t="shared" si="20"/>
        <v>3962240</v>
      </c>
      <c r="BA43" s="8">
        <f t="shared" si="21"/>
        <v>71187</v>
      </c>
      <c r="BB43" s="8">
        <f t="shared" si="22"/>
        <v>1340669</v>
      </c>
      <c r="BC43" s="8">
        <f t="shared" si="23"/>
        <v>286254</v>
      </c>
      <c r="BD43" s="7">
        <v>3</v>
      </c>
      <c r="BE43" s="8">
        <v>117328</v>
      </c>
      <c r="BF43" s="8">
        <v>67628</v>
      </c>
      <c r="BG43" s="8">
        <v>0</v>
      </c>
      <c r="BH43" s="8">
        <v>49700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f t="shared" si="24"/>
        <v>3</v>
      </c>
      <c r="BQ43" s="8">
        <f t="shared" si="25"/>
        <v>117328</v>
      </c>
      <c r="BR43" s="8">
        <f t="shared" si="26"/>
        <v>67628</v>
      </c>
      <c r="BS43" s="8">
        <f t="shared" si="27"/>
        <v>0</v>
      </c>
      <c r="BT43" s="8">
        <f t="shared" si="28"/>
        <v>49700</v>
      </c>
      <c r="BU43" s="8">
        <f t="shared" si="29"/>
        <v>0</v>
      </c>
      <c r="BV43" s="7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f t="shared" si="30"/>
        <v>167</v>
      </c>
      <c r="CC43" s="8">
        <f t="shared" si="31"/>
        <v>5777678</v>
      </c>
      <c r="CD43" s="8">
        <f t="shared" si="32"/>
        <v>4029868</v>
      </c>
      <c r="CE43" s="8">
        <f t="shared" si="33"/>
        <v>71187</v>
      </c>
      <c r="CF43" s="8">
        <f t="shared" si="34"/>
        <v>1390369</v>
      </c>
      <c r="CG43" s="8">
        <f t="shared" si="35"/>
        <v>286254</v>
      </c>
      <c r="CH43" s="17">
        <v>2</v>
      </c>
      <c r="CI43" s="8">
        <v>7910</v>
      </c>
      <c r="CJ43" s="8">
        <v>5537</v>
      </c>
      <c r="CK43" s="8">
        <v>0</v>
      </c>
      <c r="CL43" s="8">
        <v>2373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7">
        <f t="shared" si="36"/>
        <v>2</v>
      </c>
      <c r="DA43" s="8">
        <f t="shared" si="37"/>
        <v>7910</v>
      </c>
      <c r="DB43" s="8">
        <f t="shared" si="38"/>
        <v>5537</v>
      </c>
      <c r="DC43" s="8">
        <f t="shared" si="39"/>
        <v>0</v>
      </c>
      <c r="DD43" s="8">
        <f t="shared" si="40"/>
        <v>2373</v>
      </c>
      <c r="DE43" s="8">
        <f t="shared" si="41"/>
        <v>0</v>
      </c>
      <c r="DF43" s="8">
        <f t="shared" si="42"/>
        <v>169</v>
      </c>
      <c r="DG43" s="8">
        <f t="shared" si="43"/>
        <v>5785588</v>
      </c>
      <c r="DH43" s="8">
        <f t="shared" si="44"/>
        <v>4035405</v>
      </c>
      <c r="DI43" s="8">
        <f t="shared" si="45"/>
        <v>71187</v>
      </c>
      <c r="DJ43" s="8">
        <f t="shared" si="46"/>
        <v>1392742</v>
      </c>
      <c r="DK43" s="8">
        <f t="shared" si="47"/>
        <v>286254</v>
      </c>
      <c r="DL43" s="8">
        <v>2</v>
      </c>
      <c r="DM43" s="8">
        <v>0</v>
      </c>
      <c r="DN43" s="8">
        <v>2</v>
      </c>
      <c r="DO43" s="8">
        <v>0</v>
      </c>
      <c r="DP43" s="8">
        <v>0</v>
      </c>
      <c r="DR43" s="21">
        <f>INDEX(現金給付!D:D,MATCH($A43,現金給付!$C:$C,0),1)-INDEX(現金給付!F:F,MATCH($A43,現金給付!$C:$C,0),1)</f>
        <v>2</v>
      </c>
      <c r="DS43" s="21">
        <f>INDEX(現金給付!E:E,MATCH($A43,現金給付!$C:$C,0),1)-INDEX(現金給付!G:G,MATCH($A43,現金給付!$C:$C,0),1)</f>
        <v>5537</v>
      </c>
      <c r="DT43" s="21">
        <f>INDEX(現金給付!H:H,MATCH($A43,現金給付!$C:$C,0),1)-INDEX(現金給付!J:J,MATCH($A43,現金給付!$C:$C,0),1)</f>
        <v>0</v>
      </c>
      <c r="DU43" s="21">
        <f>INDEX(現金給付!I:I,MATCH($A43,現金給付!$C:$C,0),1)-INDEX(現金給付!K:K,MATCH($A43,現金給付!$C:$C,0),1)</f>
        <v>0</v>
      </c>
      <c r="DV43" s="21">
        <f>INDEX(現金給付!L:L,MATCH($A43,現金給付!$C:$C,0),1)-INDEX(現金給付!N:N,MATCH($A43,現金給付!$C:$C,0),1)</f>
        <v>0</v>
      </c>
      <c r="DW43" s="21">
        <f>INDEX(現金給付!M:M,MATCH($A43,現金給付!$C:$C,0),1)-INDEX(現金給付!O:O,MATCH($A43,現金給付!$C:$C,0),1)</f>
        <v>0</v>
      </c>
      <c r="DX43" s="21">
        <f>INDEX(現金給付!T:T,MATCH($A43,現金給付!$C:$C,0),1)-INDEX(現金給付!V:V,MATCH($A43,現金給付!$C:$C,0),1)</f>
        <v>0</v>
      </c>
      <c r="DY43" s="21">
        <f>INDEX(現金給付!U:U,MATCH($A43,現金給付!$C:$C,0),1)-INDEX(現金給付!W:W,MATCH($A43,現金給付!$C:$C,0),1)</f>
        <v>0</v>
      </c>
      <c r="DZ43" s="21">
        <f>INDEX(現金給付!X:X,MATCH($A43,現金給付!$C:$C,0),1)-INDEX(現金給付!Z:Z,MATCH($A43,現金給付!$C:$C,0),1)</f>
        <v>0</v>
      </c>
      <c r="EA43" s="21">
        <f>INDEX(現金給付!Y:Y,MATCH($A43,現金給付!$C:$C,0),1)-INDEX(現金給付!AA:AA,MATCH($A43,現金給付!$C:$C,0),1)</f>
        <v>0</v>
      </c>
      <c r="EB43" s="21">
        <f>INDEX(現金給付!AB:AB,MATCH($A43,現金給付!$C:$C,0),1)-INDEX(現金給付!AD:AD,MATCH($A43,現金給付!$C:$C,0),1)</f>
        <v>0</v>
      </c>
      <c r="EC43" s="21">
        <f>INDEX(現金給付!AC:AC,MATCH($A43,現金給付!$C:$C,0),1)-INDEX(現金給付!AE:AE,MATCH($A43,現金給付!$C:$C,0),1)</f>
        <v>0</v>
      </c>
      <c r="ED43" s="21">
        <f>INDEX(現金給付!AJ:AJ,MATCH($A43,現金給付!$C:$C,0),1)-INDEX(現金給付!AL:AL,MATCH($A43,現金給付!$C:$C,0),1)</f>
        <v>0</v>
      </c>
      <c r="EE43" s="21">
        <f>INDEX(現金給付!AK:AK,MATCH($A43,現金給付!$C:$C,0),1)-INDEX(現金給付!AM:AM,MATCH($A43,現金給付!$C:$C,0),1)</f>
        <v>0</v>
      </c>
      <c r="EF43" s="21">
        <v>0</v>
      </c>
      <c r="EG43" s="21">
        <v>0</v>
      </c>
      <c r="EH43" s="21">
        <f t="shared" si="48"/>
        <v>2</v>
      </c>
      <c r="EI43" s="21">
        <f t="shared" si="49"/>
        <v>5537</v>
      </c>
      <c r="EK43" s="8">
        <f t="shared" si="53"/>
        <v>169</v>
      </c>
      <c r="EL43" s="8">
        <f t="shared" si="54"/>
        <v>5783215</v>
      </c>
      <c r="EN43" s="75">
        <f>ROUND(EL43/INDEX(被保険者数!O:O,MATCH(A43,被保険者数!A:A,0),1),0)</f>
        <v>13356</v>
      </c>
      <c r="EO43" s="1">
        <f t="shared" si="55"/>
        <v>32</v>
      </c>
      <c r="EP43" s="75">
        <f t="shared" si="50"/>
        <v>1541920</v>
      </c>
      <c r="EQ43" s="75">
        <f t="shared" si="51"/>
        <v>1877020</v>
      </c>
      <c r="ER43" s="75">
        <f t="shared" si="52"/>
        <v>2364275</v>
      </c>
      <c r="ES43" s="75">
        <f>ROUND(EP43/INDEX(被保険者数!O:O,MATCH(A43,被保険者数!A:A,0),1),0)</f>
        <v>3561</v>
      </c>
      <c r="ET43" s="75">
        <f t="shared" si="56"/>
        <v>32</v>
      </c>
      <c r="EU43" s="75">
        <f>ROUND(EQ43/INDEX(被保険者数!O:O,MATCH(A43,被保険者数!A:A,0),1),0)</f>
        <v>4335</v>
      </c>
      <c r="EV43" s="1">
        <f t="shared" si="57"/>
        <v>33</v>
      </c>
    </row>
    <row r="44" spans="1:152" s="6" customFormat="1" ht="15.95" customHeight="1" thickBot="1" x14ac:dyDescent="0.2">
      <c r="A44" s="9" t="s">
        <v>67</v>
      </c>
      <c r="B44" s="10">
        <v>2</v>
      </c>
      <c r="C44" s="11">
        <v>1410030</v>
      </c>
      <c r="D44" s="11">
        <v>987025</v>
      </c>
      <c r="E44" s="11">
        <v>298545</v>
      </c>
      <c r="F44" s="11">
        <v>62360</v>
      </c>
      <c r="G44" s="11">
        <v>62100</v>
      </c>
      <c r="H44" s="11">
        <v>66</v>
      </c>
      <c r="I44" s="11">
        <v>586320</v>
      </c>
      <c r="J44" s="11">
        <v>410424</v>
      </c>
      <c r="K44" s="11">
        <v>0</v>
      </c>
      <c r="L44" s="11">
        <v>175896</v>
      </c>
      <c r="M44" s="11">
        <v>0</v>
      </c>
      <c r="N44" s="11">
        <f t="shared" si="0"/>
        <v>68</v>
      </c>
      <c r="O44" s="11">
        <f t="shared" si="1"/>
        <v>1996350</v>
      </c>
      <c r="P44" s="11">
        <f t="shared" si="2"/>
        <v>1397449</v>
      </c>
      <c r="Q44" s="11">
        <f t="shared" si="3"/>
        <v>298545</v>
      </c>
      <c r="R44" s="11">
        <f t="shared" si="4"/>
        <v>238256</v>
      </c>
      <c r="S44" s="11">
        <f t="shared" si="5"/>
        <v>62100</v>
      </c>
      <c r="T44" s="10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3</v>
      </c>
      <c r="AA44" s="11">
        <v>20730</v>
      </c>
      <c r="AB44" s="11">
        <v>14511</v>
      </c>
      <c r="AC44" s="11">
        <v>0</v>
      </c>
      <c r="AD44" s="11">
        <v>6219</v>
      </c>
      <c r="AE44" s="11">
        <v>0</v>
      </c>
      <c r="AF44" s="11">
        <f t="shared" si="6"/>
        <v>3</v>
      </c>
      <c r="AG44" s="11">
        <f t="shared" si="7"/>
        <v>20730</v>
      </c>
      <c r="AH44" s="11">
        <f t="shared" si="8"/>
        <v>14511</v>
      </c>
      <c r="AI44" s="11">
        <f t="shared" si="9"/>
        <v>0</v>
      </c>
      <c r="AJ44" s="11">
        <f t="shared" si="10"/>
        <v>6219</v>
      </c>
      <c r="AK44" s="11">
        <f t="shared" si="11"/>
        <v>0</v>
      </c>
      <c r="AL44" s="10">
        <f t="shared" si="12"/>
        <v>71</v>
      </c>
      <c r="AM44" s="11">
        <f t="shared" si="13"/>
        <v>2017080</v>
      </c>
      <c r="AN44" s="11">
        <f t="shared" si="14"/>
        <v>1411960</v>
      </c>
      <c r="AO44" s="11">
        <f t="shared" si="15"/>
        <v>298545</v>
      </c>
      <c r="AP44" s="11">
        <f t="shared" si="16"/>
        <v>244475</v>
      </c>
      <c r="AQ44" s="11">
        <f t="shared" si="17"/>
        <v>62100</v>
      </c>
      <c r="AR44" s="11">
        <v>43</v>
      </c>
      <c r="AS44" s="11">
        <v>503400</v>
      </c>
      <c r="AT44" s="11">
        <v>352380</v>
      </c>
      <c r="AU44" s="11">
        <v>0</v>
      </c>
      <c r="AV44" s="11">
        <v>151020</v>
      </c>
      <c r="AW44" s="11">
        <v>0</v>
      </c>
      <c r="AX44" s="8">
        <f t="shared" si="18"/>
        <v>114</v>
      </c>
      <c r="AY44" s="8">
        <f t="shared" si="19"/>
        <v>2520480</v>
      </c>
      <c r="AZ44" s="8">
        <f t="shared" si="20"/>
        <v>1764340</v>
      </c>
      <c r="BA44" s="8">
        <f t="shared" si="21"/>
        <v>298545</v>
      </c>
      <c r="BB44" s="8">
        <f t="shared" si="22"/>
        <v>395495</v>
      </c>
      <c r="BC44" s="8">
        <f t="shared" si="23"/>
        <v>62100</v>
      </c>
      <c r="BD44" s="10">
        <v>2</v>
      </c>
      <c r="BE44" s="11">
        <v>19362</v>
      </c>
      <c r="BF44" s="11">
        <v>6022</v>
      </c>
      <c r="BG44" s="11">
        <v>0</v>
      </c>
      <c r="BH44" s="11">
        <v>920</v>
      </c>
      <c r="BI44" s="11">
        <v>12420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f t="shared" si="24"/>
        <v>2</v>
      </c>
      <c r="BQ44" s="11">
        <f t="shared" si="25"/>
        <v>19362</v>
      </c>
      <c r="BR44" s="11">
        <f t="shared" si="26"/>
        <v>6022</v>
      </c>
      <c r="BS44" s="11">
        <f t="shared" si="27"/>
        <v>0</v>
      </c>
      <c r="BT44" s="11">
        <f t="shared" si="28"/>
        <v>920</v>
      </c>
      <c r="BU44" s="11">
        <f t="shared" si="29"/>
        <v>12420</v>
      </c>
      <c r="BV44" s="10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8">
        <f t="shared" si="30"/>
        <v>114</v>
      </c>
      <c r="CC44" s="8">
        <f t="shared" si="31"/>
        <v>2539842</v>
      </c>
      <c r="CD44" s="8">
        <f t="shared" si="32"/>
        <v>1770362</v>
      </c>
      <c r="CE44" s="8">
        <f t="shared" si="33"/>
        <v>298545</v>
      </c>
      <c r="CF44" s="8">
        <f t="shared" si="34"/>
        <v>396415</v>
      </c>
      <c r="CG44" s="8">
        <f t="shared" si="35"/>
        <v>74520</v>
      </c>
      <c r="CH44" s="17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7">
        <f t="shared" si="36"/>
        <v>0</v>
      </c>
      <c r="DA44" s="8">
        <f t="shared" si="37"/>
        <v>0</v>
      </c>
      <c r="DB44" s="8">
        <f t="shared" si="38"/>
        <v>0</v>
      </c>
      <c r="DC44" s="8">
        <f t="shared" si="39"/>
        <v>0</v>
      </c>
      <c r="DD44" s="8">
        <f t="shared" si="40"/>
        <v>0</v>
      </c>
      <c r="DE44" s="8">
        <f t="shared" si="41"/>
        <v>0</v>
      </c>
      <c r="DF44" s="8">
        <f t="shared" si="42"/>
        <v>114</v>
      </c>
      <c r="DG44" s="8">
        <f t="shared" si="43"/>
        <v>2539842</v>
      </c>
      <c r="DH44" s="8">
        <f t="shared" si="44"/>
        <v>1770362</v>
      </c>
      <c r="DI44" s="8">
        <f t="shared" si="45"/>
        <v>298545</v>
      </c>
      <c r="DJ44" s="8">
        <f t="shared" si="46"/>
        <v>396415</v>
      </c>
      <c r="DK44" s="8">
        <f t="shared" si="47"/>
        <v>74520</v>
      </c>
      <c r="DL44" s="8">
        <v>1</v>
      </c>
      <c r="DM44" s="8">
        <v>0</v>
      </c>
      <c r="DN44" s="8">
        <v>1</v>
      </c>
      <c r="DO44" s="8">
        <v>0</v>
      </c>
      <c r="DP44" s="8">
        <v>0</v>
      </c>
      <c r="DR44" s="21">
        <f>INDEX(現金給付!D:D,MATCH($A44,現金給付!$C:$C,0),1)-INDEX(現金給付!F:F,MATCH($A44,現金給付!$C:$C,0),1)</f>
        <v>0</v>
      </c>
      <c r="DS44" s="21">
        <f>INDEX(現金給付!E:E,MATCH($A44,現金給付!$C:$C,0),1)-INDEX(現金給付!G:G,MATCH($A44,現金給付!$C:$C,0),1)</f>
        <v>0</v>
      </c>
      <c r="DT44" s="21">
        <f>INDEX(現金給付!H:H,MATCH($A44,現金給付!$C:$C,0),1)-INDEX(現金給付!J:J,MATCH($A44,現金給付!$C:$C,0),1)</f>
        <v>0</v>
      </c>
      <c r="DU44" s="21">
        <f>INDEX(現金給付!I:I,MATCH($A44,現金給付!$C:$C,0),1)-INDEX(現金給付!K:K,MATCH($A44,現金給付!$C:$C,0),1)</f>
        <v>0</v>
      </c>
      <c r="DV44" s="21">
        <f>INDEX(現金給付!L:L,MATCH($A44,現金給付!$C:$C,0),1)-INDEX(現金給付!N:N,MATCH($A44,現金給付!$C:$C,0),1)</f>
        <v>0</v>
      </c>
      <c r="DW44" s="21">
        <f>INDEX(現金給付!M:M,MATCH($A44,現金給付!$C:$C,0),1)-INDEX(現金給付!O:O,MATCH($A44,現金給付!$C:$C,0),1)</f>
        <v>0</v>
      </c>
      <c r="DX44" s="21">
        <f>INDEX(現金給付!T:T,MATCH($A44,現金給付!$C:$C,0),1)-INDEX(現金給付!V:V,MATCH($A44,現金給付!$C:$C,0),1)</f>
        <v>0</v>
      </c>
      <c r="DY44" s="21">
        <f>INDEX(現金給付!U:U,MATCH($A44,現金給付!$C:$C,0),1)-INDEX(現金給付!W:W,MATCH($A44,現金給付!$C:$C,0),1)</f>
        <v>0</v>
      </c>
      <c r="DZ44" s="21">
        <f>INDEX(現金給付!X:X,MATCH($A44,現金給付!$C:$C,0),1)-INDEX(現金給付!Z:Z,MATCH($A44,現金給付!$C:$C,0),1)</f>
        <v>0</v>
      </c>
      <c r="EA44" s="21">
        <f>INDEX(現金給付!Y:Y,MATCH($A44,現金給付!$C:$C,0),1)-INDEX(現金給付!AA:AA,MATCH($A44,現金給付!$C:$C,0),1)</f>
        <v>0</v>
      </c>
      <c r="EB44" s="21">
        <f>INDEX(現金給付!AB:AB,MATCH($A44,現金給付!$C:$C,0),1)-INDEX(現金給付!AD:AD,MATCH($A44,現金給付!$C:$C,0),1)</f>
        <v>0</v>
      </c>
      <c r="EC44" s="21">
        <f>INDEX(現金給付!AC:AC,MATCH($A44,現金給付!$C:$C,0),1)-INDEX(現金給付!AE:AE,MATCH($A44,現金給付!$C:$C,0),1)</f>
        <v>0</v>
      </c>
      <c r="ED44" s="21">
        <f>INDEX(現金給付!AJ:AJ,MATCH($A44,現金給付!$C:$C,0),1)-INDEX(現金給付!AL:AL,MATCH($A44,現金給付!$C:$C,0),1)</f>
        <v>0</v>
      </c>
      <c r="EE44" s="21">
        <f>INDEX(現金給付!AK:AK,MATCH($A44,現金給付!$C:$C,0),1)-INDEX(現金給付!AM:AM,MATCH($A44,現金給付!$C:$C,0),1)</f>
        <v>0</v>
      </c>
      <c r="EF44" s="21">
        <v>0</v>
      </c>
      <c r="EG44" s="21">
        <v>0</v>
      </c>
      <c r="EH44" s="21">
        <f t="shared" si="48"/>
        <v>0</v>
      </c>
      <c r="EI44" s="21">
        <f t="shared" si="49"/>
        <v>0</v>
      </c>
      <c r="EK44" s="8">
        <f t="shared" si="53"/>
        <v>114</v>
      </c>
      <c r="EL44" s="8">
        <f t="shared" si="54"/>
        <v>2539842</v>
      </c>
      <c r="EN44" s="75">
        <f>ROUND(EL44/INDEX(被保険者数!O:O,MATCH(A44,被保険者数!A:A,0),1),0)</f>
        <v>18814</v>
      </c>
      <c r="EO44" s="1">
        <f t="shared" si="55"/>
        <v>30</v>
      </c>
      <c r="EP44" s="75">
        <f t="shared" si="50"/>
        <v>1410030</v>
      </c>
      <c r="EQ44" s="75">
        <f t="shared" si="51"/>
        <v>607050</v>
      </c>
      <c r="ER44" s="75">
        <f t="shared" si="52"/>
        <v>522762</v>
      </c>
      <c r="ES44" s="75">
        <f>ROUND(EP44/INDEX(被保険者数!O:O,MATCH(A44,被保険者数!A:A,0),1),0)</f>
        <v>10445</v>
      </c>
      <c r="ET44" s="75">
        <f t="shared" si="56"/>
        <v>30</v>
      </c>
      <c r="EU44" s="75">
        <f>ROUND(EQ44/INDEX(被保険者数!O:O,MATCH(A44,被保険者数!A:A,0),1),0)</f>
        <v>4497</v>
      </c>
      <c r="EV44" s="1">
        <f t="shared" si="57"/>
        <v>31</v>
      </c>
    </row>
    <row r="45" spans="1:152" s="6" customFormat="1" ht="15.95" customHeight="1" thickTop="1" x14ac:dyDescent="0.15">
      <c r="A45" s="2" t="s">
        <v>145</v>
      </c>
      <c r="B45" s="12">
        <f t="shared" ref="B45:AG45" si="94">SUM(B4:B44)</f>
        <v>8757</v>
      </c>
      <c r="C45" s="13">
        <f t="shared" si="94"/>
        <v>5957119110</v>
      </c>
      <c r="D45" s="13">
        <f t="shared" si="94"/>
        <v>4170166253</v>
      </c>
      <c r="E45" s="13">
        <f t="shared" si="94"/>
        <v>903258350</v>
      </c>
      <c r="F45" s="13">
        <f t="shared" si="94"/>
        <v>830426262</v>
      </c>
      <c r="G45" s="13">
        <f t="shared" si="94"/>
        <v>52890385</v>
      </c>
      <c r="H45" s="13">
        <f t="shared" si="94"/>
        <v>178834</v>
      </c>
      <c r="I45" s="13">
        <f t="shared" si="94"/>
        <v>3128925940</v>
      </c>
      <c r="J45" s="13">
        <f t="shared" si="94"/>
        <v>2190255022</v>
      </c>
      <c r="K45" s="13">
        <f t="shared" si="94"/>
        <v>163284790</v>
      </c>
      <c r="L45" s="13">
        <f t="shared" si="94"/>
        <v>741557907</v>
      </c>
      <c r="M45" s="13">
        <f t="shared" si="94"/>
        <v>33828221</v>
      </c>
      <c r="N45" s="13">
        <f t="shared" si="94"/>
        <v>187591</v>
      </c>
      <c r="O45" s="13">
        <f t="shared" si="94"/>
        <v>9086045050</v>
      </c>
      <c r="P45" s="13">
        <f t="shared" si="94"/>
        <v>6360421275</v>
      </c>
      <c r="Q45" s="13">
        <f t="shared" si="94"/>
        <v>1066543140</v>
      </c>
      <c r="R45" s="13">
        <f t="shared" si="94"/>
        <v>1571984169</v>
      </c>
      <c r="S45" s="13">
        <f t="shared" si="94"/>
        <v>86718606</v>
      </c>
      <c r="T45" s="12">
        <f t="shared" si="94"/>
        <v>31</v>
      </c>
      <c r="U45" s="13">
        <f t="shared" si="94"/>
        <v>7984120</v>
      </c>
      <c r="V45" s="13">
        <f t="shared" si="94"/>
        <v>5588860</v>
      </c>
      <c r="W45" s="13">
        <f t="shared" si="94"/>
        <v>631165</v>
      </c>
      <c r="X45" s="13">
        <f t="shared" si="94"/>
        <v>1752545</v>
      </c>
      <c r="Y45" s="13">
        <f t="shared" si="94"/>
        <v>11550</v>
      </c>
      <c r="Z45" s="13">
        <f t="shared" si="94"/>
        <v>24966</v>
      </c>
      <c r="AA45" s="13">
        <f t="shared" si="94"/>
        <v>333083610</v>
      </c>
      <c r="AB45" s="13">
        <f t="shared" si="94"/>
        <v>233158527</v>
      </c>
      <c r="AC45" s="13">
        <f t="shared" si="94"/>
        <v>14340</v>
      </c>
      <c r="AD45" s="13">
        <f t="shared" si="94"/>
        <v>99774482</v>
      </c>
      <c r="AE45" s="13">
        <f t="shared" si="94"/>
        <v>136261</v>
      </c>
      <c r="AF45" s="13">
        <f t="shared" si="94"/>
        <v>24997</v>
      </c>
      <c r="AG45" s="13">
        <f t="shared" si="94"/>
        <v>341067730</v>
      </c>
      <c r="AH45" s="13">
        <f t="shared" ref="AH45:BM45" si="95">SUM(AH4:AH44)</f>
        <v>238747387</v>
      </c>
      <c r="AI45" s="13">
        <f t="shared" si="95"/>
        <v>645505</v>
      </c>
      <c r="AJ45" s="13">
        <f t="shared" si="95"/>
        <v>101527027</v>
      </c>
      <c r="AK45" s="13">
        <f t="shared" si="95"/>
        <v>147811</v>
      </c>
      <c r="AL45" s="12">
        <f t="shared" si="95"/>
        <v>212588</v>
      </c>
      <c r="AM45" s="13">
        <f t="shared" si="95"/>
        <v>9427112780</v>
      </c>
      <c r="AN45" s="13">
        <f t="shared" si="95"/>
        <v>6599168662</v>
      </c>
      <c r="AO45" s="13">
        <f t="shared" si="95"/>
        <v>1067188645</v>
      </c>
      <c r="AP45" s="13">
        <f t="shared" si="95"/>
        <v>1673511196</v>
      </c>
      <c r="AQ45" s="13">
        <f t="shared" si="95"/>
        <v>86866417</v>
      </c>
      <c r="AR45" s="13">
        <f t="shared" si="95"/>
        <v>130273</v>
      </c>
      <c r="AS45" s="13">
        <f t="shared" si="95"/>
        <v>1759518040</v>
      </c>
      <c r="AT45" s="13">
        <f t="shared" si="95"/>
        <v>1231662585</v>
      </c>
      <c r="AU45" s="13">
        <f t="shared" si="95"/>
        <v>18770601</v>
      </c>
      <c r="AV45" s="13">
        <f t="shared" si="95"/>
        <v>478143041</v>
      </c>
      <c r="AW45" s="13">
        <f t="shared" si="95"/>
        <v>30941813</v>
      </c>
      <c r="AX45" s="13">
        <f t="shared" si="95"/>
        <v>342861</v>
      </c>
      <c r="AY45" s="13">
        <f t="shared" si="95"/>
        <v>11186630820</v>
      </c>
      <c r="AZ45" s="13">
        <f t="shared" si="95"/>
        <v>7830831247</v>
      </c>
      <c r="BA45" s="13">
        <f t="shared" si="95"/>
        <v>1085959246</v>
      </c>
      <c r="BB45" s="13">
        <f t="shared" si="95"/>
        <v>2151654237</v>
      </c>
      <c r="BC45" s="13">
        <f t="shared" si="95"/>
        <v>117808230</v>
      </c>
      <c r="BD45" s="12">
        <f t="shared" si="95"/>
        <v>8368</v>
      </c>
      <c r="BE45" s="13">
        <f t="shared" si="95"/>
        <v>250084050</v>
      </c>
      <c r="BF45" s="13">
        <f t="shared" si="95"/>
        <v>72317430</v>
      </c>
      <c r="BG45" s="13">
        <f t="shared" si="95"/>
        <v>0</v>
      </c>
      <c r="BH45" s="13">
        <f t="shared" si="95"/>
        <v>175360740</v>
      </c>
      <c r="BI45" s="13">
        <f t="shared" si="95"/>
        <v>2405880</v>
      </c>
      <c r="BJ45" s="13">
        <f t="shared" si="95"/>
        <v>30</v>
      </c>
      <c r="BK45" s="13">
        <f t="shared" si="95"/>
        <v>237629</v>
      </c>
      <c r="BL45" s="13">
        <f t="shared" si="95"/>
        <v>73409</v>
      </c>
      <c r="BM45" s="13">
        <f t="shared" si="95"/>
        <v>0</v>
      </c>
      <c r="BN45" s="13">
        <f t="shared" ref="BN45:CG45" si="96">SUM(BN4:BN44)</f>
        <v>164220</v>
      </c>
      <c r="BO45" s="13">
        <f t="shared" si="96"/>
        <v>0</v>
      </c>
      <c r="BP45" s="13">
        <f t="shared" si="96"/>
        <v>8398</v>
      </c>
      <c r="BQ45" s="13">
        <f t="shared" si="96"/>
        <v>250321679</v>
      </c>
      <c r="BR45" s="13">
        <f t="shared" si="96"/>
        <v>72390839</v>
      </c>
      <c r="BS45" s="13">
        <f t="shared" si="96"/>
        <v>0</v>
      </c>
      <c r="BT45" s="13">
        <f t="shared" si="96"/>
        <v>175524960</v>
      </c>
      <c r="BU45" s="13">
        <f t="shared" si="96"/>
        <v>2405880</v>
      </c>
      <c r="BV45" s="12">
        <f t="shared" si="96"/>
        <v>838</v>
      </c>
      <c r="BW45" s="13">
        <f t="shared" si="96"/>
        <v>107929610</v>
      </c>
      <c r="BX45" s="13">
        <f t="shared" si="96"/>
        <v>75550724</v>
      </c>
      <c r="BY45" s="13">
        <f t="shared" si="96"/>
        <v>3730264</v>
      </c>
      <c r="BZ45" s="13">
        <f t="shared" si="96"/>
        <v>16480276</v>
      </c>
      <c r="CA45" s="13">
        <f t="shared" si="96"/>
        <v>12168346</v>
      </c>
      <c r="CB45" s="13">
        <f t="shared" si="96"/>
        <v>343699</v>
      </c>
      <c r="CC45" s="13">
        <f t="shared" si="96"/>
        <v>11544882109</v>
      </c>
      <c r="CD45" s="13">
        <f t="shared" si="96"/>
        <v>7978772810</v>
      </c>
      <c r="CE45" s="13">
        <f t="shared" si="96"/>
        <v>1089689510</v>
      </c>
      <c r="CF45" s="13">
        <f t="shared" si="96"/>
        <v>2343659473</v>
      </c>
      <c r="CG45" s="13">
        <f t="shared" si="96"/>
        <v>132382456</v>
      </c>
      <c r="CH45" s="18">
        <f t="shared" ref="CH45:DP45" si="97">SUM(CH4:CH44)</f>
        <v>2681</v>
      </c>
      <c r="CI45" s="13">
        <f t="shared" si="97"/>
        <v>16481084</v>
      </c>
      <c r="CJ45" s="13">
        <f t="shared" si="97"/>
        <v>11536451</v>
      </c>
      <c r="CK45" s="13">
        <f t="shared" si="97"/>
        <v>0</v>
      </c>
      <c r="CL45" s="13">
        <f t="shared" si="97"/>
        <v>4944633</v>
      </c>
      <c r="CM45" s="13">
        <f t="shared" si="97"/>
        <v>0</v>
      </c>
      <c r="CN45" s="13">
        <f t="shared" si="97"/>
        <v>0</v>
      </c>
      <c r="CO45" s="13">
        <f t="shared" si="97"/>
        <v>0</v>
      </c>
      <c r="CP45" s="13">
        <f t="shared" si="97"/>
        <v>0</v>
      </c>
      <c r="CQ45" s="13">
        <f t="shared" si="97"/>
        <v>0</v>
      </c>
      <c r="CR45" s="13">
        <f t="shared" si="97"/>
        <v>0</v>
      </c>
      <c r="CS45" s="13">
        <f t="shared" si="97"/>
        <v>0</v>
      </c>
      <c r="CT45" s="13">
        <f t="shared" si="97"/>
        <v>0</v>
      </c>
      <c r="CU45" s="13">
        <f t="shared" si="97"/>
        <v>0</v>
      </c>
      <c r="CV45" s="13">
        <f t="shared" si="97"/>
        <v>0</v>
      </c>
      <c r="CW45" s="13">
        <f t="shared" si="97"/>
        <v>0</v>
      </c>
      <c r="CX45" s="13">
        <f t="shared" si="97"/>
        <v>0</v>
      </c>
      <c r="CY45" s="13">
        <f t="shared" si="97"/>
        <v>0</v>
      </c>
      <c r="CZ45" s="12">
        <f t="shared" si="97"/>
        <v>2681</v>
      </c>
      <c r="DA45" s="13">
        <f t="shared" si="97"/>
        <v>16481084</v>
      </c>
      <c r="DB45" s="13">
        <f t="shared" si="97"/>
        <v>11536451</v>
      </c>
      <c r="DC45" s="13">
        <f t="shared" si="97"/>
        <v>0</v>
      </c>
      <c r="DD45" s="13">
        <f t="shared" si="97"/>
        <v>4944633</v>
      </c>
      <c r="DE45" s="13">
        <f t="shared" si="97"/>
        <v>0</v>
      </c>
      <c r="DF45" s="13">
        <f t="shared" si="97"/>
        <v>346380</v>
      </c>
      <c r="DG45" s="13">
        <f t="shared" si="97"/>
        <v>11561363193</v>
      </c>
      <c r="DH45" s="13">
        <f t="shared" si="97"/>
        <v>7990309261</v>
      </c>
      <c r="DI45" s="13">
        <f t="shared" si="97"/>
        <v>1089689510</v>
      </c>
      <c r="DJ45" s="13">
        <f t="shared" si="97"/>
        <v>2348604106</v>
      </c>
      <c r="DK45" s="13">
        <f t="shared" si="97"/>
        <v>132382456</v>
      </c>
      <c r="DL45" s="13">
        <f t="shared" si="97"/>
        <v>5247</v>
      </c>
      <c r="DM45" s="13">
        <f t="shared" si="97"/>
        <v>2777</v>
      </c>
      <c r="DN45" s="13">
        <f t="shared" si="97"/>
        <v>8024</v>
      </c>
      <c r="DO45" s="13">
        <f t="shared" si="97"/>
        <v>1987</v>
      </c>
      <c r="DP45" s="13">
        <f t="shared" si="97"/>
        <v>1407</v>
      </c>
      <c r="DR45" s="22">
        <f>SUM(DR4:DR44)</f>
        <v>2693</v>
      </c>
      <c r="DS45" s="22">
        <f t="shared" ref="DS45:EG45" si="98">SUM(DS4:DS44)</f>
        <v>11616058</v>
      </c>
      <c r="DT45" s="22">
        <f t="shared" si="98"/>
        <v>401</v>
      </c>
      <c r="DU45" s="22">
        <f t="shared" si="98"/>
        <v>5550965</v>
      </c>
      <c r="DV45" s="22">
        <f t="shared" si="98"/>
        <v>556</v>
      </c>
      <c r="DW45" s="22">
        <f t="shared" si="98"/>
        <v>12407556</v>
      </c>
      <c r="DX45" s="22">
        <f t="shared" si="98"/>
        <v>388</v>
      </c>
      <c r="DY45" s="22">
        <f t="shared" si="98"/>
        <v>10218012</v>
      </c>
      <c r="DZ45" s="22">
        <f t="shared" si="98"/>
        <v>16</v>
      </c>
      <c r="EA45" s="22">
        <f t="shared" si="98"/>
        <v>248612</v>
      </c>
      <c r="EB45" s="22">
        <f t="shared" si="98"/>
        <v>1</v>
      </c>
      <c r="EC45" s="22">
        <f t="shared" si="98"/>
        <v>21322</v>
      </c>
      <c r="ED45" s="22">
        <f t="shared" si="98"/>
        <v>0</v>
      </c>
      <c r="EE45" s="22">
        <f t="shared" si="98"/>
        <v>0</v>
      </c>
      <c r="EF45" s="22">
        <f t="shared" si="98"/>
        <v>0</v>
      </c>
      <c r="EG45" s="22">
        <f t="shared" si="98"/>
        <v>0</v>
      </c>
      <c r="EH45" s="22">
        <f t="shared" si="48"/>
        <v>4055</v>
      </c>
      <c r="EI45" s="22">
        <f t="shared" si="49"/>
        <v>40062525</v>
      </c>
      <c r="EK45" s="13">
        <f>SUM(EK4:EK44)</f>
        <v>347754</v>
      </c>
      <c r="EL45" s="13">
        <f>SUM(EL4:EL44)</f>
        <v>11584944634</v>
      </c>
      <c r="EN45" s="75">
        <f>ROUND(EL45/INDEX(被保険者数!O:O,MATCH(A45,被保険者数!A:A,0),1),0)</f>
        <v>80251</v>
      </c>
      <c r="EO45" s="1">
        <f t="shared" si="55"/>
        <v>11</v>
      </c>
      <c r="EP45" s="75">
        <f t="shared" si="50"/>
        <v>5965103230</v>
      </c>
      <c r="EQ45" s="75">
        <f t="shared" si="51"/>
        <v>3462009550</v>
      </c>
      <c r="ER45" s="75">
        <f t="shared" si="52"/>
        <v>2157831854</v>
      </c>
      <c r="ES45" s="75">
        <f>ROUND(EP45/INDEX(被保険者数!O:O,MATCH(A45,被保険者数!A:A,0),1),0)</f>
        <v>41321</v>
      </c>
      <c r="ET45" s="75">
        <f t="shared" si="56"/>
        <v>12</v>
      </c>
      <c r="EU45" s="75">
        <f>ROUND(EQ45/INDEX(被保険者数!O:O,MATCH(A45,被保険者数!A:A,0),1),0)</f>
        <v>23982</v>
      </c>
      <c r="EV45" s="1">
        <f t="shared" si="57"/>
        <v>12</v>
      </c>
    </row>
    <row r="46" spans="1:152" x14ac:dyDescent="0.15"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V46" s="15"/>
      <c r="BW46" s="15"/>
      <c r="BX46" s="15"/>
      <c r="BY46" s="15"/>
      <c r="BZ46" s="15"/>
      <c r="CA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EN46" s="23"/>
      <c r="EO46" s="23"/>
      <c r="EP46" s="23">
        <f t="shared" ref="EP46:ER46" si="99">SUM(EP4:EP44)</f>
        <v>5965103230</v>
      </c>
      <c r="EQ46" s="23">
        <f t="shared" si="99"/>
        <v>3462009550</v>
      </c>
      <c r="ER46" s="23">
        <f t="shared" si="99"/>
        <v>2157831854</v>
      </c>
      <c r="ES46" s="23"/>
      <c r="ET46" s="23"/>
      <c r="EU46" s="23"/>
      <c r="EV46" s="23"/>
    </row>
    <row r="47" spans="1:152" x14ac:dyDescent="0.15"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V47" s="15"/>
      <c r="BW47" s="15"/>
      <c r="BX47" s="15"/>
      <c r="BY47" s="15"/>
      <c r="BZ47" s="15"/>
      <c r="CA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EN47" s="76"/>
      <c r="EO47" s="76"/>
      <c r="EP47" s="76" t="str">
        <f t="shared" ref="EP47:ER47" si="100">IF(OR(EP46="",EP45=EP46),"","×")</f>
        <v/>
      </c>
      <c r="EQ47" s="76" t="str">
        <f t="shared" si="100"/>
        <v/>
      </c>
      <c r="ER47" s="76" t="str">
        <f t="shared" si="100"/>
        <v/>
      </c>
      <c r="ES47" s="76"/>
      <c r="ET47" s="76"/>
      <c r="EU47" s="76"/>
      <c r="EV47" s="76"/>
    </row>
  </sheetData>
  <sheetProtection sheet="1" insertColumns="0" insertRows="0" insertHyperlinks="0" deleteColumns="0" deleteRows="0" sort="0" autoFilter="0" pivotTables="0"/>
  <mergeCells count="35"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CT1:CY2"/>
    <mergeCell ref="CZ1:DE2"/>
    <mergeCell ref="DF1:DK2"/>
    <mergeCell ref="DL1:DP2"/>
    <mergeCell ref="BV1:CA2"/>
    <mergeCell ref="CB1:CG2"/>
    <mergeCell ref="CH1:CS1"/>
    <mergeCell ref="CH2:CM2"/>
    <mergeCell ref="CN2:CS2"/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</mergeCells>
  <phoneticPr fontId="3"/>
  <conditionalFormatting sqref="EN47:EV47">
    <cfRule type="cellIs" dxfId="0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62" fitToWidth="6" orientation="landscape" verticalDpi="300" r:id="rId1"/>
  <headerFooter alignWithMargins="0">
    <oddHeader>&amp;L&amp;A&amp;C&amp;16令和3年度分&amp;R&amp;D</oddHeader>
    <oddFooter>&amp;C&amp;P／&amp;N</oddFooter>
  </headerFooter>
  <colBreaks count="4" manualBreakCount="4">
    <brk id="19" max="44" man="1"/>
    <brk id="37" max="44" man="1"/>
    <brk id="73" max="44" man="1"/>
    <brk id="121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A905-86DE-4D5F-8260-88390254AFB9}">
  <sheetPr>
    <tabColor rgb="FFFF0000"/>
    <pageSetUpPr fitToPage="1"/>
  </sheetPr>
  <dimension ref="A1:BE48"/>
  <sheetViews>
    <sheetView view="pageBreakPreview" zoomScale="55" zoomScaleNormal="55" zoomScaleSheetLayoutView="55" workbookViewId="0">
      <pane xSplit="3" ySplit="5" topLeftCell="D6" activePane="bottomRight" state="frozen"/>
      <selection activeCell="K57" sqref="K57"/>
      <selection pane="topRight" activeCell="K57" sqref="K57"/>
      <selection pane="bottomLeft" activeCell="K57" sqref="K57"/>
      <selection pane="bottomRight" activeCell="K57" sqref="K57"/>
    </sheetView>
  </sheetViews>
  <sheetFormatPr defaultRowHeight="13.5" x14ac:dyDescent="0.15"/>
  <cols>
    <col min="1" max="1" width="4.375" style="80" customWidth="1"/>
    <col min="2" max="2" width="11.5" style="80" bestFit="1" customWidth="1"/>
    <col min="3" max="3" width="9.5" style="80" bestFit="1" customWidth="1"/>
    <col min="4" max="4" width="7.125" style="80" bestFit="1" customWidth="1"/>
    <col min="5" max="5" width="11.5" style="80" bestFit="1" customWidth="1"/>
    <col min="6" max="6" width="7.125" style="80" bestFit="1" customWidth="1"/>
    <col min="7" max="7" width="11.5" style="80" bestFit="1" customWidth="1"/>
    <col min="8" max="8" width="6.25" style="80" bestFit="1" customWidth="1"/>
    <col min="9" max="9" width="11.5" style="80" bestFit="1" customWidth="1"/>
    <col min="10" max="10" width="6.25" style="80" bestFit="1" customWidth="1"/>
    <col min="11" max="11" width="10.875" style="80" bestFit="1" customWidth="1"/>
    <col min="12" max="12" width="6.25" style="80" bestFit="1" customWidth="1"/>
    <col min="13" max="13" width="11.5" style="80" bestFit="1" customWidth="1"/>
    <col min="14" max="14" width="6.25" style="80" bestFit="1" customWidth="1"/>
    <col min="15" max="15" width="11.5" style="80" bestFit="1" customWidth="1"/>
    <col min="16" max="16" width="8.125" style="80" customWidth="1"/>
    <col min="17" max="17" width="11.875" style="80" bestFit="1" customWidth="1"/>
    <col min="18" max="18" width="8.125" style="80" customWidth="1"/>
    <col min="19" max="19" width="11.875" style="80" bestFit="1" customWidth="1"/>
    <col min="20" max="20" width="6.25" style="80" bestFit="1" customWidth="1"/>
    <col min="21" max="21" width="11.5" style="80" bestFit="1" customWidth="1"/>
    <col min="22" max="22" width="6.25" style="80" bestFit="1" customWidth="1"/>
    <col min="23" max="23" width="11.5" style="80" bestFit="1" customWidth="1"/>
    <col min="24" max="24" width="5.375" style="80" bestFit="1" customWidth="1"/>
    <col min="25" max="25" width="9.5" style="80" bestFit="1" customWidth="1"/>
    <col min="26" max="26" width="5.375" style="80" bestFit="1" customWidth="1"/>
    <col min="27" max="27" width="9.5" style="80" bestFit="1" customWidth="1"/>
    <col min="28" max="28" width="5.375" style="80" bestFit="1" customWidth="1"/>
    <col min="29" max="29" width="8.5" style="80" bestFit="1" customWidth="1"/>
    <col min="30" max="30" width="5.375" style="80" bestFit="1" customWidth="1"/>
    <col min="31" max="31" width="8.5" style="80" bestFit="1" customWidth="1"/>
    <col min="32" max="32" width="6.25" style="80" bestFit="1" customWidth="1"/>
    <col min="33" max="33" width="11.5" style="80" bestFit="1" customWidth="1"/>
    <col min="34" max="34" width="6.25" style="80" bestFit="1" customWidth="1"/>
    <col min="35" max="35" width="11.5" style="80" bestFit="1" customWidth="1"/>
    <col min="36" max="36" width="5.375" style="80" bestFit="1" customWidth="1"/>
    <col min="37" max="37" width="9.5" style="80" bestFit="1" customWidth="1"/>
    <col min="38" max="38" width="5.375" style="80" bestFit="1" customWidth="1"/>
    <col min="39" max="39" width="9.5" style="80" bestFit="1" customWidth="1"/>
    <col min="40" max="40" width="5.375" style="80" bestFit="1" customWidth="1"/>
    <col min="41" max="41" width="8.5" style="80" bestFit="1" customWidth="1"/>
    <col min="42" max="42" width="5.375" style="80" bestFit="1" customWidth="1"/>
    <col min="43" max="43" width="9.5" style="80" bestFit="1" customWidth="1"/>
    <col min="44" max="44" width="5.375" style="80" bestFit="1" customWidth="1"/>
    <col min="45" max="45" width="8.5" style="80" bestFit="1" customWidth="1"/>
    <col min="46" max="46" width="5.375" style="80" bestFit="1" customWidth="1"/>
    <col min="47" max="47" width="10.375" style="80" bestFit="1" customWidth="1"/>
    <col min="48" max="48" width="8.125" style="80" customWidth="1"/>
    <col min="49" max="49" width="13.25" style="80" bestFit="1" customWidth="1"/>
    <col min="50" max="50" width="8.125" style="80" customWidth="1"/>
    <col min="51" max="51" width="13.25" style="80" bestFit="1" customWidth="1"/>
    <col min="52" max="52" width="6.25" style="80" bestFit="1" customWidth="1"/>
    <col min="53" max="53" width="11.5" style="80" bestFit="1" customWidth="1"/>
    <col min="54" max="54" width="8.125" style="80" customWidth="1"/>
    <col min="55" max="55" width="13.25" style="80" bestFit="1" customWidth="1"/>
    <col min="58" max="16384" width="9" style="80"/>
  </cols>
  <sheetData>
    <row r="1" spans="1:55" ht="21" customHeight="1" x14ac:dyDescent="0.15">
      <c r="A1" s="173" t="s">
        <v>156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77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9"/>
      <c r="AP1" s="79"/>
      <c r="AQ1" s="79"/>
      <c r="AR1" s="79"/>
      <c r="AS1" s="79"/>
      <c r="AV1" s="79"/>
      <c r="AW1" s="79"/>
      <c r="AX1" s="79"/>
      <c r="AY1" s="79"/>
      <c r="AZ1" s="79"/>
      <c r="BA1" s="79"/>
      <c r="BB1" s="79"/>
      <c r="BC1" s="79"/>
    </row>
    <row r="2" spans="1:55" ht="9.9499999999999993" customHeight="1" thickBot="1" x14ac:dyDescent="0.2">
      <c r="A2" s="81"/>
      <c r="B2" s="81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9"/>
      <c r="AP2" s="79"/>
      <c r="AQ2" s="79"/>
      <c r="AR2" s="79"/>
      <c r="AS2" s="79"/>
      <c r="AV2" s="79"/>
      <c r="AW2" s="79"/>
      <c r="AX2" s="79"/>
      <c r="AY2" s="79"/>
      <c r="AZ2" s="79"/>
      <c r="BA2" s="79"/>
      <c r="BB2" s="79"/>
      <c r="BC2" s="79"/>
    </row>
    <row r="3" spans="1:55" ht="21" customHeight="1" x14ac:dyDescent="0.15">
      <c r="A3" s="229"/>
      <c r="B3" s="231" t="s">
        <v>157</v>
      </c>
      <c r="C3" s="233" t="s">
        <v>18</v>
      </c>
      <c r="D3" s="235" t="s">
        <v>158</v>
      </c>
      <c r="E3" s="227"/>
      <c r="F3" s="227"/>
      <c r="G3" s="228"/>
      <c r="H3" s="227" t="s">
        <v>159</v>
      </c>
      <c r="I3" s="227"/>
      <c r="J3" s="227"/>
      <c r="K3" s="228"/>
      <c r="L3" s="227" t="s">
        <v>160</v>
      </c>
      <c r="M3" s="227"/>
      <c r="N3" s="227"/>
      <c r="O3" s="228"/>
      <c r="P3" s="227" t="s">
        <v>161</v>
      </c>
      <c r="Q3" s="227"/>
      <c r="R3" s="227"/>
      <c r="S3" s="228"/>
      <c r="T3" s="227" t="s">
        <v>162</v>
      </c>
      <c r="U3" s="227"/>
      <c r="V3" s="227"/>
      <c r="W3" s="228"/>
      <c r="X3" s="227" t="s">
        <v>163</v>
      </c>
      <c r="Y3" s="227"/>
      <c r="Z3" s="227"/>
      <c r="AA3" s="228"/>
      <c r="AB3" s="227" t="s">
        <v>164</v>
      </c>
      <c r="AC3" s="227"/>
      <c r="AD3" s="227"/>
      <c r="AE3" s="228"/>
      <c r="AF3" s="227" t="s">
        <v>165</v>
      </c>
      <c r="AG3" s="227"/>
      <c r="AH3" s="227"/>
      <c r="AI3" s="228"/>
      <c r="AJ3" s="211" t="s">
        <v>166</v>
      </c>
      <c r="AK3" s="211"/>
      <c r="AL3" s="211"/>
      <c r="AM3" s="212"/>
      <c r="AN3" s="226" t="s">
        <v>167</v>
      </c>
      <c r="AO3" s="206"/>
      <c r="AP3" s="224" t="s">
        <v>168</v>
      </c>
      <c r="AQ3" s="225"/>
      <c r="AR3" s="222" t="s">
        <v>169</v>
      </c>
      <c r="AS3" s="223"/>
      <c r="AT3" s="209" t="s">
        <v>172</v>
      </c>
      <c r="AU3" s="210"/>
      <c r="AV3" s="213" t="s">
        <v>59</v>
      </c>
      <c r="AW3" s="214"/>
      <c r="AX3" s="214"/>
      <c r="AY3" s="215"/>
      <c r="AZ3" s="216" t="s">
        <v>170</v>
      </c>
      <c r="BA3" s="217"/>
      <c r="BB3" s="205" t="s">
        <v>171</v>
      </c>
      <c r="BC3" s="206"/>
    </row>
    <row r="4" spans="1:55" ht="21" customHeight="1" x14ac:dyDescent="0.15">
      <c r="A4" s="230"/>
      <c r="B4" s="232"/>
      <c r="C4" s="234"/>
      <c r="D4" s="204" t="s">
        <v>173</v>
      </c>
      <c r="E4" s="202"/>
      <c r="F4" s="199" t="s">
        <v>174</v>
      </c>
      <c r="G4" s="200"/>
      <c r="H4" s="203" t="s">
        <v>173</v>
      </c>
      <c r="I4" s="202"/>
      <c r="J4" s="199" t="s">
        <v>174</v>
      </c>
      <c r="K4" s="200"/>
      <c r="L4" s="203" t="s">
        <v>173</v>
      </c>
      <c r="M4" s="202"/>
      <c r="N4" s="199" t="s">
        <v>174</v>
      </c>
      <c r="O4" s="200"/>
      <c r="P4" s="203" t="s">
        <v>173</v>
      </c>
      <c r="Q4" s="202"/>
      <c r="R4" s="199" t="s">
        <v>175</v>
      </c>
      <c r="S4" s="200"/>
      <c r="T4" s="203" t="s">
        <v>176</v>
      </c>
      <c r="U4" s="202"/>
      <c r="V4" s="199" t="s">
        <v>175</v>
      </c>
      <c r="W4" s="200"/>
      <c r="X4" s="201" t="s">
        <v>176</v>
      </c>
      <c r="Y4" s="202"/>
      <c r="Z4" s="199" t="s">
        <v>174</v>
      </c>
      <c r="AA4" s="200"/>
      <c r="AB4" s="201" t="s">
        <v>176</v>
      </c>
      <c r="AC4" s="202"/>
      <c r="AD4" s="199" t="s">
        <v>174</v>
      </c>
      <c r="AE4" s="200"/>
      <c r="AF4" s="201" t="s">
        <v>176</v>
      </c>
      <c r="AG4" s="202"/>
      <c r="AH4" s="199" t="s">
        <v>174</v>
      </c>
      <c r="AI4" s="200"/>
      <c r="AJ4" s="201" t="s">
        <v>176</v>
      </c>
      <c r="AK4" s="202"/>
      <c r="AL4" s="199" t="s">
        <v>174</v>
      </c>
      <c r="AM4" s="200"/>
      <c r="AN4" s="199" t="s">
        <v>174</v>
      </c>
      <c r="AO4" s="200"/>
      <c r="AP4" s="199" t="s">
        <v>174</v>
      </c>
      <c r="AQ4" s="200"/>
      <c r="AR4" s="199" t="s">
        <v>174</v>
      </c>
      <c r="AS4" s="200"/>
      <c r="AT4" s="199" t="s">
        <v>174</v>
      </c>
      <c r="AU4" s="200"/>
      <c r="AV4" s="207" t="s">
        <v>177</v>
      </c>
      <c r="AW4" s="208"/>
      <c r="AX4" s="220" t="s">
        <v>178</v>
      </c>
      <c r="AY4" s="221"/>
      <c r="AZ4" s="218"/>
      <c r="BA4" s="219"/>
      <c r="BB4" s="207" t="s">
        <v>177</v>
      </c>
      <c r="BC4" s="208"/>
    </row>
    <row r="5" spans="1:55" ht="21" customHeight="1" thickBot="1" x14ac:dyDescent="0.2">
      <c r="A5" s="230"/>
      <c r="B5" s="232"/>
      <c r="C5" s="234"/>
      <c r="D5" s="82" t="s">
        <v>19</v>
      </c>
      <c r="E5" s="83" t="s">
        <v>179</v>
      </c>
      <c r="F5" s="84" t="s">
        <v>19</v>
      </c>
      <c r="G5" s="85" t="s">
        <v>179</v>
      </c>
      <c r="H5" s="86" t="s">
        <v>19</v>
      </c>
      <c r="I5" s="83" t="s">
        <v>179</v>
      </c>
      <c r="J5" s="84" t="s">
        <v>19</v>
      </c>
      <c r="K5" s="85" t="s">
        <v>179</v>
      </c>
      <c r="L5" s="86" t="s">
        <v>19</v>
      </c>
      <c r="M5" s="83" t="s">
        <v>179</v>
      </c>
      <c r="N5" s="84" t="s">
        <v>19</v>
      </c>
      <c r="O5" s="85" t="s">
        <v>179</v>
      </c>
      <c r="P5" s="86" t="s">
        <v>19</v>
      </c>
      <c r="Q5" s="83" t="s">
        <v>179</v>
      </c>
      <c r="R5" s="84" t="s">
        <v>19</v>
      </c>
      <c r="S5" s="85" t="s">
        <v>179</v>
      </c>
      <c r="T5" s="86" t="s">
        <v>19</v>
      </c>
      <c r="U5" s="83" t="s">
        <v>179</v>
      </c>
      <c r="V5" s="84" t="s">
        <v>19</v>
      </c>
      <c r="W5" s="85" t="s">
        <v>179</v>
      </c>
      <c r="X5" s="86" t="s">
        <v>19</v>
      </c>
      <c r="Y5" s="83" t="s">
        <v>179</v>
      </c>
      <c r="Z5" s="84" t="s">
        <v>19</v>
      </c>
      <c r="AA5" s="85" t="s">
        <v>179</v>
      </c>
      <c r="AB5" s="86" t="s">
        <v>19</v>
      </c>
      <c r="AC5" s="83" t="s">
        <v>179</v>
      </c>
      <c r="AD5" s="84" t="s">
        <v>19</v>
      </c>
      <c r="AE5" s="87" t="s">
        <v>179</v>
      </c>
      <c r="AF5" s="86" t="s">
        <v>19</v>
      </c>
      <c r="AG5" s="83" t="s">
        <v>179</v>
      </c>
      <c r="AH5" s="84" t="s">
        <v>19</v>
      </c>
      <c r="AI5" s="87" t="s">
        <v>179</v>
      </c>
      <c r="AJ5" s="86" t="s">
        <v>19</v>
      </c>
      <c r="AK5" s="83" t="s">
        <v>179</v>
      </c>
      <c r="AL5" s="84" t="s">
        <v>19</v>
      </c>
      <c r="AM5" s="87" t="s">
        <v>179</v>
      </c>
      <c r="AN5" s="84" t="s">
        <v>19</v>
      </c>
      <c r="AO5" s="85" t="s">
        <v>179</v>
      </c>
      <c r="AP5" s="84" t="s">
        <v>19</v>
      </c>
      <c r="AQ5" s="85" t="s">
        <v>179</v>
      </c>
      <c r="AR5" s="158" t="s">
        <v>19</v>
      </c>
      <c r="AS5" s="159" t="s">
        <v>179</v>
      </c>
      <c r="AT5" s="160" t="s">
        <v>19</v>
      </c>
      <c r="AU5" s="161" t="s">
        <v>179</v>
      </c>
      <c r="AV5" s="88" t="s">
        <v>19</v>
      </c>
      <c r="AW5" s="89" t="s">
        <v>179</v>
      </c>
      <c r="AX5" s="90" t="s">
        <v>180</v>
      </c>
      <c r="AY5" s="91" t="s">
        <v>181</v>
      </c>
      <c r="AZ5" s="92" t="s">
        <v>19</v>
      </c>
      <c r="BA5" s="93" t="s">
        <v>179</v>
      </c>
      <c r="BB5" s="174" t="s">
        <v>19</v>
      </c>
      <c r="BC5" s="175" t="s">
        <v>179</v>
      </c>
    </row>
    <row r="6" spans="1:55" ht="21" customHeight="1" thickTop="1" x14ac:dyDescent="0.15">
      <c r="A6" s="94">
        <v>1</v>
      </c>
      <c r="B6" s="95">
        <v>39472014</v>
      </c>
      <c r="C6" s="96" t="s">
        <v>26</v>
      </c>
      <c r="D6" s="97">
        <v>5430</v>
      </c>
      <c r="E6" s="98">
        <v>28952665</v>
      </c>
      <c r="F6" s="99">
        <v>4595</v>
      </c>
      <c r="G6" s="100">
        <v>25517035</v>
      </c>
      <c r="H6" s="101">
        <v>1864</v>
      </c>
      <c r="I6" s="98">
        <v>35761819</v>
      </c>
      <c r="J6" s="99">
        <v>1750</v>
      </c>
      <c r="K6" s="100">
        <v>34435809</v>
      </c>
      <c r="L6" s="101">
        <v>3149</v>
      </c>
      <c r="M6" s="98">
        <v>97067229</v>
      </c>
      <c r="N6" s="99">
        <v>2928</v>
      </c>
      <c r="O6" s="100">
        <v>90798561</v>
      </c>
      <c r="P6" s="101">
        <v>37057</v>
      </c>
      <c r="Q6" s="98">
        <v>249550761</v>
      </c>
      <c r="R6" s="99">
        <v>34144</v>
      </c>
      <c r="S6" s="100">
        <v>183936780</v>
      </c>
      <c r="T6" s="101">
        <v>1001</v>
      </c>
      <c r="U6" s="98">
        <v>29900409</v>
      </c>
      <c r="V6" s="99">
        <v>907</v>
      </c>
      <c r="W6" s="100">
        <v>27704853</v>
      </c>
      <c r="X6" s="101">
        <v>16</v>
      </c>
      <c r="Y6" s="98">
        <v>154327</v>
      </c>
      <c r="Z6" s="99">
        <v>14</v>
      </c>
      <c r="AA6" s="100">
        <v>147159</v>
      </c>
      <c r="AB6" s="101">
        <v>2</v>
      </c>
      <c r="AC6" s="98">
        <v>24015</v>
      </c>
      <c r="AD6" s="99">
        <v>1</v>
      </c>
      <c r="AE6" s="100">
        <v>2693</v>
      </c>
      <c r="AF6" s="102">
        <v>1938</v>
      </c>
      <c r="AG6" s="103">
        <v>35651694</v>
      </c>
      <c r="AH6" s="104">
        <v>1818</v>
      </c>
      <c r="AI6" s="105">
        <v>29905612</v>
      </c>
      <c r="AJ6" s="106">
        <v>474</v>
      </c>
      <c r="AK6" s="103">
        <v>2453700</v>
      </c>
      <c r="AL6" s="104">
        <v>474</v>
      </c>
      <c r="AM6" s="105">
        <v>2453700</v>
      </c>
      <c r="AN6" s="104">
        <v>0</v>
      </c>
      <c r="AO6" s="105">
        <v>0</v>
      </c>
      <c r="AP6" s="99">
        <v>1</v>
      </c>
      <c r="AQ6" s="100">
        <v>966</v>
      </c>
      <c r="AR6" s="162">
        <v>59</v>
      </c>
      <c r="AS6" s="163">
        <v>196600</v>
      </c>
      <c r="AT6" s="99">
        <v>157</v>
      </c>
      <c r="AU6" s="164">
        <v>5436550</v>
      </c>
      <c r="AV6" s="107">
        <f>SUM(D6,H6,L6,P6,T6,X6,AB6,AF6,AJ6,AN6,AP6,AR6,AT6)</f>
        <v>51148</v>
      </c>
      <c r="AW6" s="103">
        <f t="shared" ref="AW6:AW46" si="0">SUM(E6,I6,M6,Q6,U6,Y6,AC6,AG6,AK6,AO6,AQ6,AS6,AU6)</f>
        <v>485150735</v>
      </c>
      <c r="AX6" s="108">
        <f>SUM(F6,J6,N6,R6,V6,Z6,AD6,AH6,AL6,AN6,AP6,AR6,AT6)</f>
        <v>46848</v>
      </c>
      <c r="AY6" s="109">
        <f t="shared" ref="AY6:AY46" si="1">SUM(G6,K6,O6,S6,W6,AA6,AE6,AI6,AM6,AO6,AQ6,AS6,AU6)</f>
        <v>400536318</v>
      </c>
      <c r="AZ6" s="101">
        <v>1677</v>
      </c>
      <c r="BA6" s="110">
        <v>33540000</v>
      </c>
      <c r="BB6" s="107">
        <f>SUM(AV6,AZ6)</f>
        <v>52825</v>
      </c>
      <c r="BC6" s="176">
        <f t="shared" ref="BC6:BC46" si="2">SUM(AW6,BA6)</f>
        <v>518690735</v>
      </c>
    </row>
    <row r="7" spans="1:55" ht="21" customHeight="1" x14ac:dyDescent="0.15">
      <c r="A7" s="111">
        <v>2</v>
      </c>
      <c r="B7" s="112">
        <v>39472055</v>
      </c>
      <c r="C7" s="113" t="s">
        <v>27</v>
      </c>
      <c r="D7" s="114">
        <v>1445</v>
      </c>
      <c r="E7" s="115">
        <v>8266126</v>
      </c>
      <c r="F7" s="116">
        <v>1245</v>
      </c>
      <c r="G7" s="117">
        <v>7457527</v>
      </c>
      <c r="H7" s="118">
        <v>629</v>
      </c>
      <c r="I7" s="115">
        <v>11680598</v>
      </c>
      <c r="J7" s="116">
        <v>592</v>
      </c>
      <c r="K7" s="117">
        <v>11421171</v>
      </c>
      <c r="L7" s="118">
        <v>620</v>
      </c>
      <c r="M7" s="115">
        <v>13427451</v>
      </c>
      <c r="N7" s="116">
        <v>559</v>
      </c>
      <c r="O7" s="117">
        <v>12410379</v>
      </c>
      <c r="P7" s="118">
        <v>8668</v>
      </c>
      <c r="Q7" s="115">
        <v>62981811</v>
      </c>
      <c r="R7" s="116">
        <v>7734</v>
      </c>
      <c r="S7" s="117">
        <v>42261372</v>
      </c>
      <c r="T7" s="118">
        <v>288</v>
      </c>
      <c r="U7" s="115">
        <v>9111808</v>
      </c>
      <c r="V7" s="116">
        <v>241</v>
      </c>
      <c r="W7" s="117">
        <v>8106928</v>
      </c>
      <c r="X7" s="118">
        <v>16</v>
      </c>
      <c r="Y7" s="115">
        <v>128187</v>
      </c>
      <c r="Z7" s="116">
        <v>15</v>
      </c>
      <c r="AA7" s="117">
        <v>97443</v>
      </c>
      <c r="AB7" s="118">
        <v>0</v>
      </c>
      <c r="AC7" s="115">
        <v>0</v>
      </c>
      <c r="AD7" s="116">
        <v>0</v>
      </c>
      <c r="AE7" s="117">
        <v>0</v>
      </c>
      <c r="AF7" s="119">
        <v>547</v>
      </c>
      <c r="AG7" s="120">
        <v>9746185</v>
      </c>
      <c r="AH7" s="121">
        <v>504</v>
      </c>
      <c r="AI7" s="122">
        <v>7581671</v>
      </c>
      <c r="AJ7" s="123">
        <v>0</v>
      </c>
      <c r="AK7" s="120">
        <v>0</v>
      </c>
      <c r="AL7" s="121">
        <v>0</v>
      </c>
      <c r="AM7" s="122">
        <v>0</v>
      </c>
      <c r="AN7" s="121">
        <v>0</v>
      </c>
      <c r="AO7" s="122">
        <v>0</v>
      </c>
      <c r="AP7" s="116">
        <v>24</v>
      </c>
      <c r="AQ7" s="117">
        <v>58930</v>
      </c>
      <c r="AR7" s="165">
        <v>5</v>
      </c>
      <c r="AS7" s="166">
        <v>13900</v>
      </c>
      <c r="AT7" s="116">
        <v>39</v>
      </c>
      <c r="AU7" s="167">
        <v>1277124</v>
      </c>
      <c r="AV7" s="124">
        <f t="shared" ref="AV7:AV46" si="3">SUM(D7,H7,L7,P7,T7,X7,AB7,AF7,AJ7,AN7,AP7,AR7,AT7)</f>
        <v>12281</v>
      </c>
      <c r="AW7" s="120">
        <f t="shared" si="0"/>
        <v>116692120</v>
      </c>
      <c r="AX7" s="125">
        <f t="shared" ref="AX7:AX46" si="4">SUM(F7,J7,N7,R7,V7,Z7,AD7,AH7,AL7,AN7,AP7,AR7,AT7)</f>
        <v>10958</v>
      </c>
      <c r="AY7" s="126">
        <f t="shared" si="1"/>
        <v>90686445</v>
      </c>
      <c r="AZ7" s="118">
        <v>442</v>
      </c>
      <c r="BA7" s="127">
        <v>8840000</v>
      </c>
      <c r="BB7" s="124">
        <f t="shared" ref="BB7:BB46" si="5">SUM(AV7,AZ7)</f>
        <v>12723</v>
      </c>
      <c r="BC7" s="177">
        <f t="shared" si="2"/>
        <v>125532120</v>
      </c>
    </row>
    <row r="8" spans="1:55" ht="21" customHeight="1" x14ac:dyDescent="0.15">
      <c r="A8" s="111">
        <v>3</v>
      </c>
      <c r="B8" s="112">
        <v>39472071</v>
      </c>
      <c r="C8" s="113" t="s">
        <v>28</v>
      </c>
      <c r="D8" s="114">
        <v>668</v>
      </c>
      <c r="E8" s="115">
        <v>3646689</v>
      </c>
      <c r="F8" s="116">
        <v>613</v>
      </c>
      <c r="G8" s="117">
        <v>3434117</v>
      </c>
      <c r="H8" s="118">
        <v>171</v>
      </c>
      <c r="I8" s="115">
        <v>1542297</v>
      </c>
      <c r="J8" s="116">
        <v>166</v>
      </c>
      <c r="K8" s="117">
        <v>1508319</v>
      </c>
      <c r="L8" s="118">
        <v>442</v>
      </c>
      <c r="M8" s="115">
        <v>9222686</v>
      </c>
      <c r="N8" s="116">
        <v>424</v>
      </c>
      <c r="O8" s="117">
        <v>8887176</v>
      </c>
      <c r="P8" s="118">
        <v>5278</v>
      </c>
      <c r="Q8" s="115">
        <v>27180277</v>
      </c>
      <c r="R8" s="116">
        <v>5144</v>
      </c>
      <c r="S8" s="117">
        <v>22760767</v>
      </c>
      <c r="T8" s="118">
        <v>151</v>
      </c>
      <c r="U8" s="115">
        <v>4422656</v>
      </c>
      <c r="V8" s="116">
        <v>147</v>
      </c>
      <c r="W8" s="117">
        <v>4345571</v>
      </c>
      <c r="X8" s="118">
        <v>11</v>
      </c>
      <c r="Y8" s="115">
        <v>166581</v>
      </c>
      <c r="Z8" s="116">
        <v>11</v>
      </c>
      <c r="AA8" s="117">
        <v>166581</v>
      </c>
      <c r="AB8" s="118">
        <v>0</v>
      </c>
      <c r="AC8" s="115">
        <v>0</v>
      </c>
      <c r="AD8" s="116">
        <v>0</v>
      </c>
      <c r="AE8" s="117">
        <v>0</v>
      </c>
      <c r="AF8" s="119">
        <v>256</v>
      </c>
      <c r="AG8" s="120">
        <v>3397995</v>
      </c>
      <c r="AH8" s="121">
        <v>248</v>
      </c>
      <c r="AI8" s="122">
        <v>3038605</v>
      </c>
      <c r="AJ8" s="123">
        <v>0</v>
      </c>
      <c r="AK8" s="120">
        <v>0</v>
      </c>
      <c r="AL8" s="121">
        <v>0</v>
      </c>
      <c r="AM8" s="122">
        <v>0</v>
      </c>
      <c r="AN8" s="121">
        <v>0</v>
      </c>
      <c r="AO8" s="122">
        <v>0</v>
      </c>
      <c r="AP8" s="116">
        <v>10</v>
      </c>
      <c r="AQ8" s="117">
        <v>21896</v>
      </c>
      <c r="AR8" s="165">
        <v>2</v>
      </c>
      <c r="AS8" s="166">
        <v>9300</v>
      </c>
      <c r="AT8" s="116">
        <v>13</v>
      </c>
      <c r="AU8" s="167">
        <v>281475</v>
      </c>
      <c r="AV8" s="124">
        <f t="shared" si="3"/>
        <v>7002</v>
      </c>
      <c r="AW8" s="120">
        <f t="shared" si="0"/>
        <v>49891852</v>
      </c>
      <c r="AX8" s="125">
        <f t="shared" si="4"/>
        <v>6778</v>
      </c>
      <c r="AY8" s="126">
        <f t="shared" si="1"/>
        <v>44453807</v>
      </c>
      <c r="AZ8" s="118">
        <v>262</v>
      </c>
      <c r="BA8" s="127">
        <v>5240000</v>
      </c>
      <c r="BB8" s="124">
        <f t="shared" si="5"/>
        <v>7264</v>
      </c>
      <c r="BC8" s="177">
        <f t="shared" si="2"/>
        <v>55131852</v>
      </c>
    </row>
    <row r="9" spans="1:55" ht="21" customHeight="1" x14ac:dyDescent="0.15">
      <c r="A9" s="111">
        <v>4</v>
      </c>
      <c r="B9" s="112">
        <v>39472089</v>
      </c>
      <c r="C9" s="113" t="s">
        <v>29</v>
      </c>
      <c r="D9" s="114">
        <v>1447</v>
      </c>
      <c r="E9" s="115">
        <v>9465412</v>
      </c>
      <c r="F9" s="116">
        <v>1264</v>
      </c>
      <c r="G9" s="117">
        <v>8629194</v>
      </c>
      <c r="H9" s="118">
        <v>590</v>
      </c>
      <c r="I9" s="115">
        <v>10895945</v>
      </c>
      <c r="J9" s="116">
        <v>501</v>
      </c>
      <c r="K9" s="117">
        <v>9310473</v>
      </c>
      <c r="L9" s="118">
        <v>681</v>
      </c>
      <c r="M9" s="115">
        <v>17126948</v>
      </c>
      <c r="N9" s="116">
        <v>592</v>
      </c>
      <c r="O9" s="117">
        <v>15682995</v>
      </c>
      <c r="P9" s="118">
        <v>10464</v>
      </c>
      <c r="Q9" s="115">
        <v>74172849</v>
      </c>
      <c r="R9" s="116">
        <v>9541</v>
      </c>
      <c r="S9" s="117">
        <v>52361738</v>
      </c>
      <c r="T9" s="118">
        <v>311</v>
      </c>
      <c r="U9" s="115">
        <v>10113858</v>
      </c>
      <c r="V9" s="116">
        <v>284</v>
      </c>
      <c r="W9" s="117">
        <v>9061750</v>
      </c>
      <c r="X9" s="118">
        <v>11</v>
      </c>
      <c r="Y9" s="115">
        <v>147996</v>
      </c>
      <c r="Z9" s="116">
        <v>11</v>
      </c>
      <c r="AA9" s="117">
        <v>147996</v>
      </c>
      <c r="AB9" s="118">
        <v>0</v>
      </c>
      <c r="AC9" s="115">
        <v>0</v>
      </c>
      <c r="AD9" s="116">
        <v>0</v>
      </c>
      <c r="AE9" s="117">
        <v>0</v>
      </c>
      <c r="AF9" s="119">
        <v>430</v>
      </c>
      <c r="AG9" s="120">
        <v>6350321</v>
      </c>
      <c r="AH9" s="121">
        <v>413</v>
      </c>
      <c r="AI9" s="122">
        <v>5797443</v>
      </c>
      <c r="AJ9" s="123">
        <v>0</v>
      </c>
      <c r="AK9" s="120">
        <v>0</v>
      </c>
      <c r="AL9" s="121">
        <v>0</v>
      </c>
      <c r="AM9" s="122">
        <v>0</v>
      </c>
      <c r="AN9" s="121">
        <v>0</v>
      </c>
      <c r="AO9" s="122">
        <v>0</v>
      </c>
      <c r="AP9" s="116">
        <v>82</v>
      </c>
      <c r="AQ9" s="117">
        <v>299078</v>
      </c>
      <c r="AR9" s="165">
        <v>9</v>
      </c>
      <c r="AS9" s="166">
        <v>30050</v>
      </c>
      <c r="AT9" s="116">
        <v>52</v>
      </c>
      <c r="AU9" s="167">
        <v>1572340</v>
      </c>
      <c r="AV9" s="124">
        <f t="shared" si="3"/>
        <v>14077</v>
      </c>
      <c r="AW9" s="120">
        <f t="shared" si="0"/>
        <v>130174797</v>
      </c>
      <c r="AX9" s="125">
        <f t="shared" si="4"/>
        <v>12749</v>
      </c>
      <c r="AY9" s="126">
        <f t="shared" si="1"/>
        <v>102893057</v>
      </c>
      <c r="AZ9" s="118">
        <v>469</v>
      </c>
      <c r="BA9" s="127">
        <v>9380000</v>
      </c>
      <c r="BB9" s="124">
        <f t="shared" si="5"/>
        <v>14546</v>
      </c>
      <c r="BC9" s="177">
        <f t="shared" si="2"/>
        <v>139554797</v>
      </c>
    </row>
    <row r="10" spans="1:55" ht="21" customHeight="1" x14ac:dyDescent="0.15">
      <c r="A10" s="111">
        <v>5</v>
      </c>
      <c r="B10" s="112">
        <v>39472097</v>
      </c>
      <c r="C10" s="113" t="s">
        <v>30</v>
      </c>
      <c r="D10" s="114">
        <v>440</v>
      </c>
      <c r="E10" s="115">
        <v>2711190</v>
      </c>
      <c r="F10" s="116">
        <v>395</v>
      </c>
      <c r="G10" s="117">
        <v>2562894</v>
      </c>
      <c r="H10" s="118">
        <v>319</v>
      </c>
      <c r="I10" s="115">
        <v>4691919</v>
      </c>
      <c r="J10" s="116">
        <v>306</v>
      </c>
      <c r="K10" s="117">
        <v>4589523</v>
      </c>
      <c r="L10" s="118">
        <v>155</v>
      </c>
      <c r="M10" s="115">
        <v>2632915</v>
      </c>
      <c r="N10" s="116">
        <v>142</v>
      </c>
      <c r="O10" s="117">
        <v>2563461</v>
      </c>
      <c r="P10" s="118">
        <v>6757</v>
      </c>
      <c r="Q10" s="115">
        <v>40188333</v>
      </c>
      <c r="R10" s="116">
        <v>6411</v>
      </c>
      <c r="S10" s="117">
        <v>31675910</v>
      </c>
      <c r="T10" s="118">
        <v>174</v>
      </c>
      <c r="U10" s="115">
        <v>6027648</v>
      </c>
      <c r="V10" s="116">
        <v>166</v>
      </c>
      <c r="W10" s="117">
        <v>5871127</v>
      </c>
      <c r="X10" s="118">
        <v>4</v>
      </c>
      <c r="Y10" s="115">
        <v>122652</v>
      </c>
      <c r="Z10" s="116">
        <v>4</v>
      </c>
      <c r="AA10" s="117">
        <v>122652</v>
      </c>
      <c r="AB10" s="118">
        <v>0</v>
      </c>
      <c r="AC10" s="115">
        <v>0</v>
      </c>
      <c r="AD10" s="116">
        <v>0</v>
      </c>
      <c r="AE10" s="117">
        <v>0</v>
      </c>
      <c r="AF10" s="119">
        <v>555</v>
      </c>
      <c r="AG10" s="120">
        <v>8274420</v>
      </c>
      <c r="AH10" s="121">
        <v>545</v>
      </c>
      <c r="AI10" s="122">
        <v>7863975</v>
      </c>
      <c r="AJ10" s="123">
        <v>0</v>
      </c>
      <c r="AK10" s="120">
        <v>0</v>
      </c>
      <c r="AL10" s="121">
        <v>0</v>
      </c>
      <c r="AM10" s="122">
        <v>0</v>
      </c>
      <c r="AN10" s="121">
        <v>0</v>
      </c>
      <c r="AO10" s="122">
        <v>0</v>
      </c>
      <c r="AP10" s="116">
        <v>2</v>
      </c>
      <c r="AQ10" s="117">
        <v>6158</v>
      </c>
      <c r="AR10" s="165">
        <v>0</v>
      </c>
      <c r="AS10" s="166">
        <v>0</v>
      </c>
      <c r="AT10" s="116">
        <v>25</v>
      </c>
      <c r="AU10" s="167">
        <v>866580</v>
      </c>
      <c r="AV10" s="124">
        <f t="shared" si="3"/>
        <v>8431</v>
      </c>
      <c r="AW10" s="120">
        <f t="shared" si="0"/>
        <v>65521815</v>
      </c>
      <c r="AX10" s="125">
        <f t="shared" si="4"/>
        <v>7996</v>
      </c>
      <c r="AY10" s="126">
        <f t="shared" si="1"/>
        <v>56122280</v>
      </c>
      <c r="AZ10" s="118">
        <v>333</v>
      </c>
      <c r="BA10" s="127">
        <v>6660000</v>
      </c>
      <c r="BB10" s="124">
        <f t="shared" si="5"/>
        <v>8764</v>
      </c>
      <c r="BC10" s="177">
        <f t="shared" si="2"/>
        <v>72181815</v>
      </c>
    </row>
    <row r="11" spans="1:55" ht="21" customHeight="1" x14ac:dyDescent="0.15">
      <c r="A11" s="111">
        <v>6</v>
      </c>
      <c r="B11" s="112">
        <v>39472105</v>
      </c>
      <c r="C11" s="113" t="s">
        <v>31</v>
      </c>
      <c r="D11" s="114">
        <v>881</v>
      </c>
      <c r="E11" s="115">
        <v>5272942</v>
      </c>
      <c r="F11" s="116">
        <v>805</v>
      </c>
      <c r="G11" s="117">
        <v>4947341</v>
      </c>
      <c r="H11" s="118">
        <v>74</v>
      </c>
      <c r="I11" s="115">
        <v>2162198</v>
      </c>
      <c r="J11" s="116">
        <v>73</v>
      </c>
      <c r="K11" s="117">
        <v>2157606</v>
      </c>
      <c r="L11" s="118">
        <v>148</v>
      </c>
      <c r="M11" s="115">
        <v>4096287</v>
      </c>
      <c r="N11" s="116">
        <v>147</v>
      </c>
      <c r="O11" s="117">
        <v>4083939</v>
      </c>
      <c r="P11" s="118">
        <v>5888</v>
      </c>
      <c r="Q11" s="115">
        <v>32463786</v>
      </c>
      <c r="R11" s="116">
        <v>5675</v>
      </c>
      <c r="S11" s="117">
        <v>27613590</v>
      </c>
      <c r="T11" s="118">
        <v>143</v>
      </c>
      <c r="U11" s="115">
        <v>3983212</v>
      </c>
      <c r="V11" s="116">
        <v>140</v>
      </c>
      <c r="W11" s="117">
        <v>3906268</v>
      </c>
      <c r="X11" s="118">
        <v>1</v>
      </c>
      <c r="Y11" s="115">
        <v>4842</v>
      </c>
      <c r="Z11" s="116">
        <v>1</v>
      </c>
      <c r="AA11" s="117">
        <v>4842</v>
      </c>
      <c r="AB11" s="118">
        <v>0</v>
      </c>
      <c r="AC11" s="115">
        <v>0</v>
      </c>
      <c r="AD11" s="116">
        <v>0</v>
      </c>
      <c r="AE11" s="117">
        <v>0</v>
      </c>
      <c r="AF11" s="119">
        <v>416</v>
      </c>
      <c r="AG11" s="120">
        <v>5911635</v>
      </c>
      <c r="AH11" s="121">
        <v>402</v>
      </c>
      <c r="AI11" s="122">
        <v>5310509</v>
      </c>
      <c r="AJ11" s="123">
        <v>0</v>
      </c>
      <c r="AK11" s="120">
        <v>0</v>
      </c>
      <c r="AL11" s="121">
        <v>0</v>
      </c>
      <c r="AM11" s="122">
        <v>0</v>
      </c>
      <c r="AN11" s="121">
        <v>0</v>
      </c>
      <c r="AO11" s="122">
        <v>0</v>
      </c>
      <c r="AP11" s="116">
        <v>27</v>
      </c>
      <c r="AQ11" s="117">
        <v>82660</v>
      </c>
      <c r="AR11" s="165">
        <v>2</v>
      </c>
      <c r="AS11" s="166">
        <v>9300</v>
      </c>
      <c r="AT11" s="116">
        <v>19</v>
      </c>
      <c r="AU11" s="167">
        <v>594537</v>
      </c>
      <c r="AV11" s="124">
        <f t="shared" si="3"/>
        <v>7599</v>
      </c>
      <c r="AW11" s="120">
        <f t="shared" si="0"/>
        <v>54581399</v>
      </c>
      <c r="AX11" s="125">
        <f t="shared" si="4"/>
        <v>7291</v>
      </c>
      <c r="AY11" s="126">
        <f t="shared" si="1"/>
        <v>48710592</v>
      </c>
      <c r="AZ11" s="118">
        <v>315</v>
      </c>
      <c r="BA11" s="127">
        <v>6300000</v>
      </c>
      <c r="BB11" s="124">
        <f t="shared" si="5"/>
        <v>7914</v>
      </c>
      <c r="BC11" s="177">
        <f t="shared" si="2"/>
        <v>60881399</v>
      </c>
    </row>
    <row r="12" spans="1:55" ht="21" customHeight="1" x14ac:dyDescent="0.15">
      <c r="A12" s="111">
        <v>7</v>
      </c>
      <c r="B12" s="112">
        <v>39472113</v>
      </c>
      <c r="C12" s="113" t="s">
        <v>32</v>
      </c>
      <c r="D12" s="114">
        <v>1842</v>
      </c>
      <c r="E12" s="115">
        <v>10008355</v>
      </c>
      <c r="F12" s="116">
        <v>1524</v>
      </c>
      <c r="G12" s="117">
        <v>8583115</v>
      </c>
      <c r="H12" s="118">
        <v>290</v>
      </c>
      <c r="I12" s="115">
        <v>5750502</v>
      </c>
      <c r="J12" s="116">
        <v>232</v>
      </c>
      <c r="K12" s="117">
        <v>4835259</v>
      </c>
      <c r="L12" s="118">
        <v>575</v>
      </c>
      <c r="M12" s="115">
        <v>15231118</v>
      </c>
      <c r="N12" s="116">
        <v>542</v>
      </c>
      <c r="O12" s="117">
        <v>14499072</v>
      </c>
      <c r="P12" s="118">
        <v>11600</v>
      </c>
      <c r="Q12" s="115">
        <v>78254390</v>
      </c>
      <c r="R12" s="116">
        <v>10630</v>
      </c>
      <c r="S12" s="117">
        <v>55606240</v>
      </c>
      <c r="T12" s="118">
        <v>435</v>
      </c>
      <c r="U12" s="115">
        <v>13338999</v>
      </c>
      <c r="V12" s="116">
        <v>387</v>
      </c>
      <c r="W12" s="117">
        <v>12105210</v>
      </c>
      <c r="X12" s="118">
        <v>29</v>
      </c>
      <c r="Y12" s="115">
        <v>406613</v>
      </c>
      <c r="Z12" s="116">
        <v>17</v>
      </c>
      <c r="AA12" s="117">
        <v>214155</v>
      </c>
      <c r="AB12" s="118">
        <v>0</v>
      </c>
      <c r="AC12" s="115">
        <v>0</v>
      </c>
      <c r="AD12" s="116">
        <v>0</v>
      </c>
      <c r="AE12" s="117">
        <v>0</v>
      </c>
      <c r="AF12" s="119">
        <v>735</v>
      </c>
      <c r="AG12" s="120">
        <v>9254112</v>
      </c>
      <c r="AH12" s="121">
        <v>700</v>
      </c>
      <c r="AI12" s="122">
        <v>7902647</v>
      </c>
      <c r="AJ12" s="123">
        <v>8</v>
      </c>
      <c r="AK12" s="120">
        <v>53510</v>
      </c>
      <c r="AL12" s="121">
        <v>8</v>
      </c>
      <c r="AM12" s="122">
        <v>53510</v>
      </c>
      <c r="AN12" s="121">
        <v>0</v>
      </c>
      <c r="AO12" s="122">
        <v>0</v>
      </c>
      <c r="AP12" s="116">
        <v>10</v>
      </c>
      <c r="AQ12" s="117">
        <v>27734</v>
      </c>
      <c r="AR12" s="165">
        <v>18</v>
      </c>
      <c r="AS12" s="166">
        <v>118590</v>
      </c>
      <c r="AT12" s="116">
        <v>48</v>
      </c>
      <c r="AU12" s="167">
        <v>1565658</v>
      </c>
      <c r="AV12" s="124">
        <f t="shared" si="3"/>
        <v>15590</v>
      </c>
      <c r="AW12" s="120">
        <f t="shared" si="0"/>
        <v>134009581</v>
      </c>
      <c r="AX12" s="125">
        <f t="shared" si="4"/>
        <v>14116</v>
      </c>
      <c r="AY12" s="126">
        <f t="shared" si="1"/>
        <v>105511190</v>
      </c>
      <c r="AZ12" s="118">
        <v>648</v>
      </c>
      <c r="BA12" s="127">
        <v>12960000</v>
      </c>
      <c r="BB12" s="124">
        <f t="shared" si="5"/>
        <v>16238</v>
      </c>
      <c r="BC12" s="177">
        <f t="shared" si="2"/>
        <v>146969581</v>
      </c>
    </row>
    <row r="13" spans="1:55" ht="21" customHeight="1" x14ac:dyDescent="0.15">
      <c r="A13" s="111">
        <v>8</v>
      </c>
      <c r="B13" s="112">
        <v>39472121</v>
      </c>
      <c r="C13" s="113" t="s">
        <v>33</v>
      </c>
      <c r="D13" s="114">
        <v>840</v>
      </c>
      <c r="E13" s="115">
        <v>4388656</v>
      </c>
      <c r="F13" s="116">
        <v>760</v>
      </c>
      <c r="G13" s="117">
        <v>4110003</v>
      </c>
      <c r="H13" s="118">
        <v>204</v>
      </c>
      <c r="I13" s="115">
        <v>3999707</v>
      </c>
      <c r="J13" s="116">
        <v>180</v>
      </c>
      <c r="K13" s="117">
        <v>3671379</v>
      </c>
      <c r="L13" s="118">
        <v>308</v>
      </c>
      <c r="M13" s="115">
        <v>8785579</v>
      </c>
      <c r="N13" s="116">
        <v>301</v>
      </c>
      <c r="O13" s="117">
        <v>8724294</v>
      </c>
      <c r="P13" s="118">
        <v>5796</v>
      </c>
      <c r="Q13" s="115">
        <v>32157460</v>
      </c>
      <c r="R13" s="116">
        <v>5455</v>
      </c>
      <c r="S13" s="117">
        <v>25723395</v>
      </c>
      <c r="T13" s="118">
        <v>140</v>
      </c>
      <c r="U13" s="115">
        <v>3921209</v>
      </c>
      <c r="V13" s="116">
        <v>131</v>
      </c>
      <c r="W13" s="117">
        <v>3747029</v>
      </c>
      <c r="X13" s="118">
        <v>8</v>
      </c>
      <c r="Y13" s="115">
        <v>118143</v>
      </c>
      <c r="Z13" s="116">
        <v>8</v>
      </c>
      <c r="AA13" s="117">
        <v>118143</v>
      </c>
      <c r="AB13" s="118">
        <v>7</v>
      </c>
      <c r="AC13" s="115">
        <v>92277</v>
      </c>
      <c r="AD13" s="116">
        <v>7</v>
      </c>
      <c r="AE13" s="117">
        <v>92277</v>
      </c>
      <c r="AF13" s="119">
        <v>270</v>
      </c>
      <c r="AG13" s="120">
        <v>5160586</v>
      </c>
      <c r="AH13" s="121">
        <v>262</v>
      </c>
      <c r="AI13" s="122">
        <v>4835306</v>
      </c>
      <c r="AJ13" s="123">
        <v>0</v>
      </c>
      <c r="AK13" s="120">
        <v>0</v>
      </c>
      <c r="AL13" s="121">
        <v>0</v>
      </c>
      <c r="AM13" s="122">
        <v>0</v>
      </c>
      <c r="AN13" s="121">
        <v>0</v>
      </c>
      <c r="AO13" s="122">
        <v>0</v>
      </c>
      <c r="AP13" s="116">
        <v>32</v>
      </c>
      <c r="AQ13" s="117">
        <v>55770</v>
      </c>
      <c r="AR13" s="165">
        <v>6</v>
      </c>
      <c r="AS13" s="166">
        <v>21700</v>
      </c>
      <c r="AT13" s="116">
        <v>17</v>
      </c>
      <c r="AU13" s="167">
        <v>564300</v>
      </c>
      <c r="AV13" s="124">
        <f t="shared" si="3"/>
        <v>7628</v>
      </c>
      <c r="AW13" s="120">
        <f t="shared" si="0"/>
        <v>59265387</v>
      </c>
      <c r="AX13" s="125">
        <f t="shared" si="4"/>
        <v>7159</v>
      </c>
      <c r="AY13" s="126">
        <f t="shared" si="1"/>
        <v>51663596</v>
      </c>
      <c r="AZ13" s="118">
        <v>284</v>
      </c>
      <c r="BA13" s="127">
        <v>5680000</v>
      </c>
      <c r="BB13" s="124">
        <f t="shared" si="5"/>
        <v>7912</v>
      </c>
      <c r="BC13" s="177">
        <f t="shared" si="2"/>
        <v>64945387</v>
      </c>
    </row>
    <row r="14" spans="1:55" ht="21" customHeight="1" x14ac:dyDescent="0.15">
      <c r="A14" s="111">
        <v>9</v>
      </c>
      <c r="B14" s="112">
        <v>39472139</v>
      </c>
      <c r="C14" s="113" t="s">
        <v>34</v>
      </c>
      <c r="D14" s="114">
        <v>2632</v>
      </c>
      <c r="E14" s="115">
        <v>17472125</v>
      </c>
      <c r="F14" s="116">
        <v>2345</v>
      </c>
      <c r="G14" s="117">
        <v>15995657</v>
      </c>
      <c r="H14" s="118">
        <v>135</v>
      </c>
      <c r="I14" s="115">
        <v>3388707</v>
      </c>
      <c r="J14" s="116">
        <v>125</v>
      </c>
      <c r="K14" s="117">
        <v>3239649</v>
      </c>
      <c r="L14" s="118">
        <v>410</v>
      </c>
      <c r="M14" s="115">
        <v>10919503</v>
      </c>
      <c r="N14" s="116">
        <v>382</v>
      </c>
      <c r="O14" s="117">
        <v>10389267</v>
      </c>
      <c r="P14" s="118">
        <v>11822</v>
      </c>
      <c r="Q14" s="115">
        <v>74435877</v>
      </c>
      <c r="R14" s="116">
        <v>11190</v>
      </c>
      <c r="S14" s="117">
        <v>59548491</v>
      </c>
      <c r="T14" s="118">
        <v>338</v>
      </c>
      <c r="U14" s="115">
        <v>11614417</v>
      </c>
      <c r="V14" s="116">
        <v>307</v>
      </c>
      <c r="W14" s="117">
        <v>10672048</v>
      </c>
      <c r="X14" s="118">
        <v>7</v>
      </c>
      <c r="Y14" s="115">
        <v>94572</v>
      </c>
      <c r="Z14" s="116">
        <v>7</v>
      </c>
      <c r="AA14" s="117">
        <v>94572</v>
      </c>
      <c r="AB14" s="118">
        <v>0</v>
      </c>
      <c r="AC14" s="115">
        <v>0</v>
      </c>
      <c r="AD14" s="116">
        <v>0</v>
      </c>
      <c r="AE14" s="117">
        <v>0</v>
      </c>
      <c r="AF14" s="119">
        <v>792</v>
      </c>
      <c r="AG14" s="120">
        <v>9966605</v>
      </c>
      <c r="AH14" s="121">
        <v>766</v>
      </c>
      <c r="AI14" s="122">
        <v>9239011</v>
      </c>
      <c r="AJ14" s="123">
        <v>0</v>
      </c>
      <c r="AK14" s="120">
        <v>0</v>
      </c>
      <c r="AL14" s="121">
        <v>0</v>
      </c>
      <c r="AM14" s="122">
        <v>0</v>
      </c>
      <c r="AN14" s="121">
        <v>0</v>
      </c>
      <c r="AO14" s="122">
        <v>0</v>
      </c>
      <c r="AP14" s="116">
        <v>5</v>
      </c>
      <c r="AQ14" s="117">
        <v>16167</v>
      </c>
      <c r="AR14" s="165">
        <v>20</v>
      </c>
      <c r="AS14" s="166">
        <v>135750</v>
      </c>
      <c r="AT14" s="116">
        <v>39</v>
      </c>
      <c r="AU14" s="167">
        <v>1299398</v>
      </c>
      <c r="AV14" s="124">
        <f t="shared" si="3"/>
        <v>16200</v>
      </c>
      <c r="AW14" s="120">
        <f t="shared" si="0"/>
        <v>129343121</v>
      </c>
      <c r="AX14" s="125">
        <f t="shared" si="4"/>
        <v>15186</v>
      </c>
      <c r="AY14" s="126">
        <f t="shared" si="1"/>
        <v>110630010</v>
      </c>
      <c r="AZ14" s="118">
        <v>739</v>
      </c>
      <c r="BA14" s="127">
        <v>14780000</v>
      </c>
      <c r="BB14" s="124">
        <f t="shared" si="5"/>
        <v>16939</v>
      </c>
      <c r="BC14" s="177">
        <f t="shared" si="2"/>
        <v>144123121</v>
      </c>
    </row>
    <row r="15" spans="1:55" ht="21" customHeight="1" x14ac:dyDescent="0.15">
      <c r="A15" s="111">
        <v>10</v>
      </c>
      <c r="B15" s="112">
        <v>39472147</v>
      </c>
      <c r="C15" s="113" t="s">
        <v>35</v>
      </c>
      <c r="D15" s="114">
        <v>577</v>
      </c>
      <c r="E15" s="115">
        <v>2885237</v>
      </c>
      <c r="F15" s="116">
        <v>530</v>
      </c>
      <c r="G15" s="117">
        <v>2742702</v>
      </c>
      <c r="H15" s="118">
        <v>78</v>
      </c>
      <c r="I15" s="115">
        <v>990463</v>
      </c>
      <c r="J15" s="116">
        <v>71</v>
      </c>
      <c r="K15" s="117">
        <v>955386</v>
      </c>
      <c r="L15" s="118">
        <v>108</v>
      </c>
      <c r="M15" s="115">
        <v>1221559</v>
      </c>
      <c r="N15" s="116">
        <v>96</v>
      </c>
      <c r="O15" s="117">
        <v>1090827</v>
      </c>
      <c r="P15" s="118">
        <v>6337</v>
      </c>
      <c r="Q15" s="115">
        <v>29244089</v>
      </c>
      <c r="R15" s="116">
        <v>6100</v>
      </c>
      <c r="S15" s="117">
        <v>25584060</v>
      </c>
      <c r="T15" s="118">
        <v>165</v>
      </c>
      <c r="U15" s="115">
        <v>4559157</v>
      </c>
      <c r="V15" s="116">
        <v>157</v>
      </c>
      <c r="W15" s="117">
        <v>4362458</v>
      </c>
      <c r="X15" s="118">
        <v>6</v>
      </c>
      <c r="Y15" s="115">
        <v>168389</v>
      </c>
      <c r="Z15" s="116">
        <v>5</v>
      </c>
      <c r="AA15" s="117">
        <v>150147</v>
      </c>
      <c r="AB15" s="118">
        <v>0</v>
      </c>
      <c r="AC15" s="115">
        <v>0</v>
      </c>
      <c r="AD15" s="116">
        <v>0</v>
      </c>
      <c r="AE15" s="117">
        <v>0</v>
      </c>
      <c r="AF15" s="119">
        <v>384</v>
      </c>
      <c r="AG15" s="120">
        <v>5143664</v>
      </c>
      <c r="AH15" s="121">
        <v>376</v>
      </c>
      <c r="AI15" s="122">
        <v>4936070</v>
      </c>
      <c r="AJ15" s="123">
        <v>0</v>
      </c>
      <c r="AK15" s="120">
        <v>0</v>
      </c>
      <c r="AL15" s="121">
        <v>0</v>
      </c>
      <c r="AM15" s="122">
        <v>0</v>
      </c>
      <c r="AN15" s="121">
        <v>0</v>
      </c>
      <c r="AO15" s="122">
        <v>0</v>
      </c>
      <c r="AP15" s="116">
        <v>32</v>
      </c>
      <c r="AQ15" s="117">
        <v>490054</v>
      </c>
      <c r="AR15" s="165">
        <v>14</v>
      </c>
      <c r="AS15" s="166">
        <v>250750</v>
      </c>
      <c r="AT15" s="116">
        <v>25</v>
      </c>
      <c r="AU15" s="167">
        <v>727767</v>
      </c>
      <c r="AV15" s="124">
        <f t="shared" si="3"/>
        <v>7726</v>
      </c>
      <c r="AW15" s="120">
        <f t="shared" si="0"/>
        <v>45681129</v>
      </c>
      <c r="AX15" s="125">
        <f t="shared" si="4"/>
        <v>7406</v>
      </c>
      <c r="AY15" s="126">
        <f t="shared" si="1"/>
        <v>41290221</v>
      </c>
      <c r="AZ15" s="118">
        <v>389</v>
      </c>
      <c r="BA15" s="127">
        <v>7780000</v>
      </c>
      <c r="BB15" s="124">
        <f t="shared" si="5"/>
        <v>8115</v>
      </c>
      <c r="BC15" s="177">
        <f t="shared" si="2"/>
        <v>53461129</v>
      </c>
    </row>
    <row r="16" spans="1:55" ht="21" customHeight="1" x14ac:dyDescent="0.15">
      <c r="A16" s="111">
        <v>11</v>
      </c>
      <c r="B16" s="112">
        <v>39472154</v>
      </c>
      <c r="C16" s="113" t="s">
        <v>36</v>
      </c>
      <c r="D16" s="114">
        <v>803</v>
      </c>
      <c r="E16" s="115">
        <v>4589087</v>
      </c>
      <c r="F16" s="116">
        <v>757</v>
      </c>
      <c r="G16" s="117">
        <v>4284380</v>
      </c>
      <c r="H16" s="118">
        <v>149</v>
      </c>
      <c r="I16" s="115">
        <v>2810592</v>
      </c>
      <c r="J16" s="116">
        <v>149</v>
      </c>
      <c r="K16" s="117">
        <v>2810592</v>
      </c>
      <c r="L16" s="118">
        <v>179</v>
      </c>
      <c r="M16" s="115">
        <v>5929218</v>
      </c>
      <c r="N16" s="116">
        <v>179</v>
      </c>
      <c r="O16" s="117">
        <v>5929218</v>
      </c>
      <c r="P16" s="118">
        <v>5477</v>
      </c>
      <c r="Q16" s="115">
        <v>28565541</v>
      </c>
      <c r="R16" s="116">
        <v>5363</v>
      </c>
      <c r="S16" s="117">
        <v>26184416</v>
      </c>
      <c r="T16" s="118">
        <v>156</v>
      </c>
      <c r="U16" s="115">
        <v>4178222</v>
      </c>
      <c r="V16" s="116">
        <v>148</v>
      </c>
      <c r="W16" s="117">
        <v>4043034</v>
      </c>
      <c r="X16" s="118">
        <v>2</v>
      </c>
      <c r="Y16" s="115">
        <v>9540</v>
      </c>
      <c r="Z16" s="116">
        <v>2</v>
      </c>
      <c r="AA16" s="117">
        <v>9540</v>
      </c>
      <c r="AB16" s="118">
        <v>0</v>
      </c>
      <c r="AC16" s="115">
        <v>0</v>
      </c>
      <c r="AD16" s="116">
        <v>0</v>
      </c>
      <c r="AE16" s="117">
        <v>0</v>
      </c>
      <c r="AF16" s="119">
        <v>393</v>
      </c>
      <c r="AG16" s="120">
        <v>6186983</v>
      </c>
      <c r="AH16" s="121">
        <v>383</v>
      </c>
      <c r="AI16" s="122">
        <v>5742628</v>
      </c>
      <c r="AJ16" s="123">
        <v>0</v>
      </c>
      <c r="AK16" s="120">
        <v>0</v>
      </c>
      <c r="AL16" s="121">
        <v>0</v>
      </c>
      <c r="AM16" s="122">
        <v>0</v>
      </c>
      <c r="AN16" s="121">
        <v>0</v>
      </c>
      <c r="AO16" s="122">
        <v>0</v>
      </c>
      <c r="AP16" s="116">
        <v>2</v>
      </c>
      <c r="AQ16" s="117">
        <v>4400</v>
      </c>
      <c r="AR16" s="165">
        <v>11</v>
      </c>
      <c r="AS16" s="166">
        <v>44450</v>
      </c>
      <c r="AT16" s="116">
        <v>15</v>
      </c>
      <c r="AU16" s="167">
        <v>514434</v>
      </c>
      <c r="AV16" s="124">
        <f t="shared" si="3"/>
        <v>7187</v>
      </c>
      <c r="AW16" s="120">
        <f t="shared" si="0"/>
        <v>52832467</v>
      </c>
      <c r="AX16" s="125">
        <f t="shared" si="4"/>
        <v>7009</v>
      </c>
      <c r="AY16" s="126">
        <f t="shared" si="1"/>
        <v>49567092</v>
      </c>
      <c r="AZ16" s="118">
        <v>300</v>
      </c>
      <c r="BA16" s="127">
        <v>6000000</v>
      </c>
      <c r="BB16" s="124">
        <f t="shared" si="5"/>
        <v>7487</v>
      </c>
      <c r="BC16" s="177">
        <f t="shared" si="2"/>
        <v>58832467</v>
      </c>
    </row>
    <row r="17" spans="1:55" ht="21" customHeight="1" x14ac:dyDescent="0.15">
      <c r="A17" s="111">
        <v>12</v>
      </c>
      <c r="B17" s="112">
        <v>39473012</v>
      </c>
      <c r="C17" s="113" t="s">
        <v>182</v>
      </c>
      <c r="D17" s="114">
        <v>6</v>
      </c>
      <c r="E17" s="115">
        <v>15218</v>
      </c>
      <c r="F17" s="116">
        <v>6</v>
      </c>
      <c r="G17" s="117">
        <v>15218</v>
      </c>
      <c r="H17" s="118">
        <v>2</v>
      </c>
      <c r="I17" s="115">
        <v>13284</v>
      </c>
      <c r="J17" s="116">
        <v>2</v>
      </c>
      <c r="K17" s="117">
        <v>13284</v>
      </c>
      <c r="L17" s="118">
        <v>1</v>
      </c>
      <c r="M17" s="115">
        <v>19350</v>
      </c>
      <c r="N17" s="116">
        <v>1</v>
      </c>
      <c r="O17" s="117">
        <v>19350</v>
      </c>
      <c r="P17" s="118">
        <v>759</v>
      </c>
      <c r="Q17" s="115">
        <v>3784196</v>
      </c>
      <c r="R17" s="116">
        <v>739</v>
      </c>
      <c r="S17" s="117">
        <v>3260115</v>
      </c>
      <c r="T17" s="118">
        <v>34</v>
      </c>
      <c r="U17" s="115">
        <v>1083083</v>
      </c>
      <c r="V17" s="116">
        <v>33</v>
      </c>
      <c r="W17" s="117">
        <v>1049100</v>
      </c>
      <c r="X17" s="118">
        <v>0</v>
      </c>
      <c r="Y17" s="115">
        <v>0</v>
      </c>
      <c r="Z17" s="116">
        <v>0</v>
      </c>
      <c r="AA17" s="117">
        <v>0</v>
      </c>
      <c r="AB17" s="118">
        <v>0</v>
      </c>
      <c r="AC17" s="115">
        <v>0</v>
      </c>
      <c r="AD17" s="116">
        <v>0</v>
      </c>
      <c r="AE17" s="117">
        <v>0</v>
      </c>
      <c r="AF17" s="119">
        <v>25</v>
      </c>
      <c r="AG17" s="120">
        <v>321781</v>
      </c>
      <c r="AH17" s="121">
        <v>25</v>
      </c>
      <c r="AI17" s="122">
        <v>321781</v>
      </c>
      <c r="AJ17" s="123">
        <v>0</v>
      </c>
      <c r="AK17" s="120">
        <v>0</v>
      </c>
      <c r="AL17" s="121">
        <v>0</v>
      </c>
      <c r="AM17" s="122">
        <v>0</v>
      </c>
      <c r="AN17" s="121">
        <v>0</v>
      </c>
      <c r="AO17" s="122">
        <v>0</v>
      </c>
      <c r="AP17" s="116">
        <v>0</v>
      </c>
      <c r="AQ17" s="117">
        <v>0</v>
      </c>
      <c r="AR17" s="165">
        <v>0</v>
      </c>
      <c r="AS17" s="166">
        <v>0</v>
      </c>
      <c r="AT17" s="116">
        <v>3</v>
      </c>
      <c r="AU17" s="167">
        <v>16779</v>
      </c>
      <c r="AV17" s="124">
        <f t="shared" si="3"/>
        <v>830</v>
      </c>
      <c r="AW17" s="120">
        <f t="shared" si="0"/>
        <v>5253691</v>
      </c>
      <c r="AX17" s="125">
        <f t="shared" si="4"/>
        <v>809</v>
      </c>
      <c r="AY17" s="126">
        <f t="shared" si="1"/>
        <v>4695627</v>
      </c>
      <c r="AZ17" s="118">
        <v>41</v>
      </c>
      <c r="BA17" s="127">
        <v>820000</v>
      </c>
      <c r="BB17" s="124">
        <f t="shared" si="5"/>
        <v>871</v>
      </c>
      <c r="BC17" s="177">
        <f t="shared" si="2"/>
        <v>6073691</v>
      </c>
    </row>
    <row r="18" spans="1:55" ht="21" customHeight="1" x14ac:dyDescent="0.15">
      <c r="A18" s="111">
        <v>13</v>
      </c>
      <c r="B18" s="112">
        <v>39473020</v>
      </c>
      <c r="C18" s="113" t="s">
        <v>37</v>
      </c>
      <c r="D18" s="114">
        <v>17</v>
      </c>
      <c r="E18" s="115">
        <v>61666</v>
      </c>
      <c r="F18" s="116">
        <v>17</v>
      </c>
      <c r="G18" s="117">
        <v>61666</v>
      </c>
      <c r="H18" s="118">
        <v>10</v>
      </c>
      <c r="I18" s="115">
        <v>240534</v>
      </c>
      <c r="J18" s="116">
        <v>10</v>
      </c>
      <c r="K18" s="117">
        <v>240534</v>
      </c>
      <c r="L18" s="118">
        <v>0</v>
      </c>
      <c r="M18" s="115">
        <v>0</v>
      </c>
      <c r="N18" s="116">
        <v>0</v>
      </c>
      <c r="O18" s="117">
        <v>0</v>
      </c>
      <c r="P18" s="118">
        <v>586</v>
      </c>
      <c r="Q18" s="115">
        <v>2785187</v>
      </c>
      <c r="R18" s="116">
        <v>581</v>
      </c>
      <c r="S18" s="117">
        <v>2742819</v>
      </c>
      <c r="T18" s="118">
        <v>15</v>
      </c>
      <c r="U18" s="115">
        <v>497887</v>
      </c>
      <c r="V18" s="116">
        <v>15</v>
      </c>
      <c r="W18" s="117">
        <v>497887</v>
      </c>
      <c r="X18" s="118">
        <v>0</v>
      </c>
      <c r="Y18" s="115">
        <v>0</v>
      </c>
      <c r="Z18" s="116">
        <v>0</v>
      </c>
      <c r="AA18" s="117">
        <v>0</v>
      </c>
      <c r="AB18" s="118">
        <v>0</v>
      </c>
      <c r="AC18" s="115">
        <v>0</v>
      </c>
      <c r="AD18" s="116">
        <v>0</v>
      </c>
      <c r="AE18" s="117">
        <v>0</v>
      </c>
      <c r="AF18" s="119">
        <v>38</v>
      </c>
      <c r="AG18" s="120">
        <v>400977</v>
      </c>
      <c r="AH18" s="121">
        <v>38</v>
      </c>
      <c r="AI18" s="122">
        <v>400977</v>
      </c>
      <c r="AJ18" s="123">
        <v>0</v>
      </c>
      <c r="AK18" s="120">
        <v>0</v>
      </c>
      <c r="AL18" s="121">
        <v>0</v>
      </c>
      <c r="AM18" s="122">
        <v>0</v>
      </c>
      <c r="AN18" s="121">
        <v>0</v>
      </c>
      <c r="AO18" s="122">
        <v>0</v>
      </c>
      <c r="AP18" s="116">
        <v>0</v>
      </c>
      <c r="AQ18" s="117">
        <v>0</v>
      </c>
      <c r="AR18" s="165">
        <v>0</v>
      </c>
      <c r="AS18" s="166">
        <v>0</v>
      </c>
      <c r="AT18" s="116">
        <v>1</v>
      </c>
      <c r="AU18" s="167">
        <v>4216</v>
      </c>
      <c r="AV18" s="124">
        <f t="shared" si="3"/>
        <v>667</v>
      </c>
      <c r="AW18" s="120">
        <f t="shared" si="0"/>
        <v>3990467</v>
      </c>
      <c r="AX18" s="125">
        <f t="shared" si="4"/>
        <v>662</v>
      </c>
      <c r="AY18" s="126">
        <f t="shared" si="1"/>
        <v>3948099</v>
      </c>
      <c r="AZ18" s="118">
        <v>41</v>
      </c>
      <c r="BA18" s="127">
        <v>820000</v>
      </c>
      <c r="BB18" s="124">
        <f t="shared" si="5"/>
        <v>708</v>
      </c>
      <c r="BC18" s="177">
        <f t="shared" si="2"/>
        <v>4810467</v>
      </c>
    </row>
    <row r="19" spans="1:55" ht="21" customHeight="1" x14ac:dyDescent="0.15">
      <c r="A19" s="111">
        <v>14</v>
      </c>
      <c r="B19" s="112">
        <v>39473038</v>
      </c>
      <c r="C19" s="113" t="s">
        <v>38</v>
      </c>
      <c r="D19" s="114">
        <v>4</v>
      </c>
      <c r="E19" s="115">
        <v>17469</v>
      </c>
      <c r="F19" s="116">
        <v>4</v>
      </c>
      <c r="G19" s="117">
        <v>17469</v>
      </c>
      <c r="H19" s="118">
        <v>0</v>
      </c>
      <c r="I19" s="115">
        <v>0</v>
      </c>
      <c r="J19" s="116">
        <v>0</v>
      </c>
      <c r="K19" s="117">
        <v>0</v>
      </c>
      <c r="L19" s="118">
        <v>0</v>
      </c>
      <c r="M19" s="115">
        <v>0</v>
      </c>
      <c r="N19" s="116">
        <v>0</v>
      </c>
      <c r="O19" s="117">
        <v>0</v>
      </c>
      <c r="P19" s="118">
        <v>356</v>
      </c>
      <c r="Q19" s="115">
        <v>1507798</v>
      </c>
      <c r="R19" s="116">
        <v>354</v>
      </c>
      <c r="S19" s="117">
        <v>1466487</v>
      </c>
      <c r="T19" s="118">
        <v>10</v>
      </c>
      <c r="U19" s="115">
        <v>256049</v>
      </c>
      <c r="V19" s="116">
        <v>10</v>
      </c>
      <c r="W19" s="117">
        <v>256049</v>
      </c>
      <c r="X19" s="118">
        <v>0</v>
      </c>
      <c r="Y19" s="115">
        <v>0</v>
      </c>
      <c r="Z19" s="116">
        <v>0</v>
      </c>
      <c r="AA19" s="117">
        <v>0</v>
      </c>
      <c r="AB19" s="118">
        <v>0</v>
      </c>
      <c r="AC19" s="115">
        <v>0</v>
      </c>
      <c r="AD19" s="116">
        <v>0</v>
      </c>
      <c r="AE19" s="117">
        <v>0</v>
      </c>
      <c r="AF19" s="119">
        <v>11</v>
      </c>
      <c r="AG19" s="120">
        <v>175299</v>
      </c>
      <c r="AH19" s="121">
        <v>11</v>
      </c>
      <c r="AI19" s="122">
        <v>175299</v>
      </c>
      <c r="AJ19" s="123">
        <v>0</v>
      </c>
      <c r="AK19" s="120">
        <v>0</v>
      </c>
      <c r="AL19" s="121">
        <v>0</v>
      </c>
      <c r="AM19" s="122">
        <v>0</v>
      </c>
      <c r="AN19" s="121">
        <v>0</v>
      </c>
      <c r="AO19" s="122">
        <v>0</v>
      </c>
      <c r="AP19" s="116">
        <v>0</v>
      </c>
      <c r="AQ19" s="117">
        <v>0</v>
      </c>
      <c r="AR19" s="165">
        <v>0</v>
      </c>
      <c r="AS19" s="166">
        <v>0</v>
      </c>
      <c r="AT19" s="116">
        <v>2</v>
      </c>
      <c r="AU19" s="167">
        <v>36725</v>
      </c>
      <c r="AV19" s="124">
        <f t="shared" si="3"/>
        <v>383</v>
      </c>
      <c r="AW19" s="120">
        <f t="shared" si="0"/>
        <v>1993340</v>
      </c>
      <c r="AX19" s="125">
        <f t="shared" si="4"/>
        <v>381</v>
      </c>
      <c r="AY19" s="126">
        <f t="shared" si="1"/>
        <v>1952029</v>
      </c>
      <c r="AZ19" s="118">
        <v>23</v>
      </c>
      <c r="BA19" s="127">
        <v>460000</v>
      </c>
      <c r="BB19" s="124">
        <f t="shared" si="5"/>
        <v>406</v>
      </c>
      <c r="BC19" s="177">
        <f t="shared" si="2"/>
        <v>2453340</v>
      </c>
    </row>
    <row r="20" spans="1:55" ht="21" customHeight="1" x14ac:dyDescent="0.15">
      <c r="A20" s="111">
        <v>15</v>
      </c>
      <c r="B20" s="112">
        <v>39473061</v>
      </c>
      <c r="C20" s="113" t="s">
        <v>39</v>
      </c>
      <c r="D20" s="114">
        <v>64</v>
      </c>
      <c r="E20" s="115">
        <v>426435</v>
      </c>
      <c r="F20" s="116">
        <v>64</v>
      </c>
      <c r="G20" s="117">
        <v>426435</v>
      </c>
      <c r="H20" s="118">
        <v>51</v>
      </c>
      <c r="I20" s="115">
        <v>447987</v>
      </c>
      <c r="J20" s="116">
        <v>47</v>
      </c>
      <c r="K20" s="117">
        <v>434169</v>
      </c>
      <c r="L20" s="118">
        <v>30</v>
      </c>
      <c r="M20" s="115">
        <v>448875</v>
      </c>
      <c r="N20" s="116">
        <v>30</v>
      </c>
      <c r="O20" s="117">
        <v>448875</v>
      </c>
      <c r="P20" s="118">
        <v>1381</v>
      </c>
      <c r="Q20" s="115">
        <v>6716637</v>
      </c>
      <c r="R20" s="116">
        <v>1378</v>
      </c>
      <c r="S20" s="117">
        <v>6498870</v>
      </c>
      <c r="T20" s="118">
        <v>36</v>
      </c>
      <c r="U20" s="115">
        <v>1010128</v>
      </c>
      <c r="V20" s="116">
        <v>36</v>
      </c>
      <c r="W20" s="117">
        <v>1010128</v>
      </c>
      <c r="X20" s="118">
        <v>1</v>
      </c>
      <c r="Y20" s="115">
        <v>7713</v>
      </c>
      <c r="Z20" s="116">
        <v>1</v>
      </c>
      <c r="AA20" s="117">
        <v>7713</v>
      </c>
      <c r="AB20" s="118">
        <v>0</v>
      </c>
      <c r="AC20" s="115">
        <v>0</v>
      </c>
      <c r="AD20" s="116">
        <v>0</v>
      </c>
      <c r="AE20" s="117">
        <v>0</v>
      </c>
      <c r="AF20" s="119">
        <v>66</v>
      </c>
      <c r="AG20" s="120">
        <v>668515</v>
      </c>
      <c r="AH20" s="121">
        <v>66</v>
      </c>
      <c r="AI20" s="122">
        <v>668515</v>
      </c>
      <c r="AJ20" s="123">
        <v>0</v>
      </c>
      <c r="AK20" s="120">
        <v>0</v>
      </c>
      <c r="AL20" s="121">
        <v>0</v>
      </c>
      <c r="AM20" s="122">
        <v>0</v>
      </c>
      <c r="AN20" s="121">
        <v>0</v>
      </c>
      <c r="AO20" s="122">
        <v>0</v>
      </c>
      <c r="AP20" s="116">
        <v>0</v>
      </c>
      <c r="AQ20" s="117">
        <v>0</v>
      </c>
      <c r="AR20" s="165">
        <v>5</v>
      </c>
      <c r="AS20" s="166">
        <v>18000</v>
      </c>
      <c r="AT20" s="116">
        <v>4</v>
      </c>
      <c r="AU20" s="167">
        <v>98838</v>
      </c>
      <c r="AV20" s="124">
        <f t="shared" si="3"/>
        <v>1638</v>
      </c>
      <c r="AW20" s="120">
        <f t="shared" si="0"/>
        <v>9843128</v>
      </c>
      <c r="AX20" s="125">
        <f t="shared" si="4"/>
        <v>1631</v>
      </c>
      <c r="AY20" s="126">
        <f t="shared" si="1"/>
        <v>9611543</v>
      </c>
      <c r="AZ20" s="118">
        <v>77</v>
      </c>
      <c r="BA20" s="127">
        <v>1540000</v>
      </c>
      <c r="BB20" s="124">
        <f t="shared" si="5"/>
        <v>1715</v>
      </c>
      <c r="BC20" s="177">
        <f t="shared" si="2"/>
        <v>11383128</v>
      </c>
    </row>
    <row r="21" spans="1:55" ht="21" customHeight="1" x14ac:dyDescent="0.15">
      <c r="A21" s="111">
        <v>16</v>
      </c>
      <c r="B21" s="112">
        <v>39473087</v>
      </c>
      <c r="C21" s="113" t="s">
        <v>40</v>
      </c>
      <c r="D21" s="114">
        <v>112</v>
      </c>
      <c r="E21" s="115">
        <v>651292</v>
      </c>
      <c r="F21" s="116">
        <v>108</v>
      </c>
      <c r="G21" s="117">
        <v>645328</v>
      </c>
      <c r="H21" s="118">
        <v>38</v>
      </c>
      <c r="I21" s="115">
        <v>424521</v>
      </c>
      <c r="J21" s="116">
        <v>38</v>
      </c>
      <c r="K21" s="117">
        <v>424521</v>
      </c>
      <c r="L21" s="118">
        <v>26</v>
      </c>
      <c r="M21" s="115">
        <v>286713</v>
      </c>
      <c r="N21" s="116">
        <v>26</v>
      </c>
      <c r="O21" s="117">
        <v>286713</v>
      </c>
      <c r="P21" s="118">
        <v>2022</v>
      </c>
      <c r="Q21" s="115">
        <v>9901253</v>
      </c>
      <c r="R21" s="116">
        <v>2012</v>
      </c>
      <c r="S21" s="117">
        <v>9319415</v>
      </c>
      <c r="T21" s="118">
        <v>50</v>
      </c>
      <c r="U21" s="115">
        <v>1461808</v>
      </c>
      <c r="V21" s="116">
        <v>49</v>
      </c>
      <c r="W21" s="117">
        <v>1438324</v>
      </c>
      <c r="X21" s="118">
        <v>1</v>
      </c>
      <c r="Y21" s="115">
        <v>11682</v>
      </c>
      <c r="Z21" s="116">
        <v>1</v>
      </c>
      <c r="AA21" s="117">
        <v>11682</v>
      </c>
      <c r="AB21" s="118">
        <v>0</v>
      </c>
      <c r="AC21" s="115">
        <v>0</v>
      </c>
      <c r="AD21" s="116">
        <v>0</v>
      </c>
      <c r="AE21" s="117">
        <v>0</v>
      </c>
      <c r="AF21" s="119">
        <v>122</v>
      </c>
      <c r="AG21" s="120">
        <v>1169683</v>
      </c>
      <c r="AH21" s="121">
        <v>119</v>
      </c>
      <c r="AI21" s="122">
        <v>1133020</v>
      </c>
      <c r="AJ21" s="123">
        <v>15</v>
      </c>
      <c r="AK21" s="120">
        <v>49824</v>
      </c>
      <c r="AL21" s="121">
        <v>15</v>
      </c>
      <c r="AM21" s="122">
        <v>49824</v>
      </c>
      <c r="AN21" s="121">
        <v>0</v>
      </c>
      <c r="AO21" s="122">
        <v>0</v>
      </c>
      <c r="AP21" s="116">
        <v>0</v>
      </c>
      <c r="AQ21" s="117">
        <v>0</v>
      </c>
      <c r="AR21" s="165">
        <v>4</v>
      </c>
      <c r="AS21" s="166">
        <v>10850</v>
      </c>
      <c r="AT21" s="116">
        <v>6</v>
      </c>
      <c r="AU21" s="167">
        <v>175414</v>
      </c>
      <c r="AV21" s="124">
        <f t="shared" si="3"/>
        <v>2396</v>
      </c>
      <c r="AW21" s="120">
        <f t="shared" si="0"/>
        <v>14143040</v>
      </c>
      <c r="AX21" s="125">
        <f t="shared" si="4"/>
        <v>2378</v>
      </c>
      <c r="AY21" s="126">
        <f t="shared" si="1"/>
        <v>13495091</v>
      </c>
      <c r="AZ21" s="118">
        <v>124</v>
      </c>
      <c r="BA21" s="127">
        <v>2480000</v>
      </c>
      <c r="BB21" s="124">
        <f t="shared" si="5"/>
        <v>2520</v>
      </c>
      <c r="BC21" s="177">
        <f t="shared" si="2"/>
        <v>16623040</v>
      </c>
    </row>
    <row r="22" spans="1:55" ht="21" customHeight="1" x14ac:dyDescent="0.15">
      <c r="A22" s="111">
        <v>17</v>
      </c>
      <c r="B22" s="112">
        <v>39473111</v>
      </c>
      <c r="C22" s="113" t="s">
        <v>41</v>
      </c>
      <c r="D22" s="114">
        <v>219</v>
      </c>
      <c r="E22" s="115">
        <v>1079858</v>
      </c>
      <c r="F22" s="116">
        <v>197</v>
      </c>
      <c r="G22" s="117">
        <v>1010181</v>
      </c>
      <c r="H22" s="118">
        <v>22</v>
      </c>
      <c r="I22" s="115">
        <v>536103</v>
      </c>
      <c r="J22" s="116">
        <v>22</v>
      </c>
      <c r="K22" s="117">
        <v>536103</v>
      </c>
      <c r="L22" s="118">
        <v>5</v>
      </c>
      <c r="M22" s="115">
        <v>57240</v>
      </c>
      <c r="N22" s="116">
        <v>5</v>
      </c>
      <c r="O22" s="117">
        <v>57240</v>
      </c>
      <c r="P22" s="118">
        <v>886</v>
      </c>
      <c r="Q22" s="115">
        <v>6496453</v>
      </c>
      <c r="R22" s="116">
        <v>812</v>
      </c>
      <c r="S22" s="117">
        <v>4984286</v>
      </c>
      <c r="T22" s="118">
        <v>43</v>
      </c>
      <c r="U22" s="115">
        <v>1791581</v>
      </c>
      <c r="V22" s="116">
        <v>37</v>
      </c>
      <c r="W22" s="117">
        <v>1542122</v>
      </c>
      <c r="X22" s="118">
        <v>2</v>
      </c>
      <c r="Y22" s="115">
        <v>33318</v>
      </c>
      <c r="Z22" s="116">
        <v>2</v>
      </c>
      <c r="AA22" s="117">
        <v>33318</v>
      </c>
      <c r="AB22" s="118">
        <v>0</v>
      </c>
      <c r="AC22" s="115">
        <v>0</v>
      </c>
      <c r="AD22" s="116">
        <v>0</v>
      </c>
      <c r="AE22" s="117">
        <v>0</v>
      </c>
      <c r="AF22" s="119">
        <v>83</v>
      </c>
      <c r="AG22" s="120">
        <v>719728</v>
      </c>
      <c r="AH22" s="121">
        <v>82</v>
      </c>
      <c r="AI22" s="122">
        <v>683900</v>
      </c>
      <c r="AJ22" s="123">
        <v>0</v>
      </c>
      <c r="AK22" s="120">
        <v>0</v>
      </c>
      <c r="AL22" s="121">
        <v>0</v>
      </c>
      <c r="AM22" s="122">
        <v>0</v>
      </c>
      <c r="AN22" s="121">
        <v>0</v>
      </c>
      <c r="AO22" s="122">
        <v>0</v>
      </c>
      <c r="AP22" s="116">
        <v>2</v>
      </c>
      <c r="AQ22" s="117">
        <v>2906</v>
      </c>
      <c r="AR22" s="165">
        <v>0</v>
      </c>
      <c r="AS22" s="166">
        <v>0</v>
      </c>
      <c r="AT22" s="116">
        <v>2</v>
      </c>
      <c r="AU22" s="167">
        <v>68340</v>
      </c>
      <c r="AV22" s="124">
        <f t="shared" si="3"/>
        <v>1264</v>
      </c>
      <c r="AW22" s="120">
        <f t="shared" si="0"/>
        <v>10785527</v>
      </c>
      <c r="AX22" s="125">
        <f t="shared" si="4"/>
        <v>1161</v>
      </c>
      <c r="AY22" s="126">
        <f t="shared" si="1"/>
        <v>8918396</v>
      </c>
      <c r="AZ22" s="118">
        <v>69</v>
      </c>
      <c r="BA22" s="127">
        <v>1380000</v>
      </c>
      <c r="BB22" s="124">
        <f t="shared" si="5"/>
        <v>1333</v>
      </c>
      <c r="BC22" s="177">
        <f t="shared" si="2"/>
        <v>12165527</v>
      </c>
    </row>
    <row r="23" spans="1:55" ht="21" customHeight="1" x14ac:dyDescent="0.15">
      <c r="A23" s="111">
        <v>18</v>
      </c>
      <c r="B23" s="112">
        <v>39473137</v>
      </c>
      <c r="C23" s="113" t="s">
        <v>42</v>
      </c>
      <c r="D23" s="114">
        <v>131</v>
      </c>
      <c r="E23" s="115">
        <v>1316439</v>
      </c>
      <c r="F23" s="116">
        <v>127</v>
      </c>
      <c r="G23" s="117">
        <v>1271810</v>
      </c>
      <c r="H23" s="118">
        <v>0</v>
      </c>
      <c r="I23" s="115">
        <v>0</v>
      </c>
      <c r="J23" s="116">
        <v>0</v>
      </c>
      <c r="K23" s="117">
        <v>0</v>
      </c>
      <c r="L23" s="118">
        <v>0</v>
      </c>
      <c r="M23" s="115">
        <v>0</v>
      </c>
      <c r="N23" s="116">
        <v>0</v>
      </c>
      <c r="O23" s="117">
        <v>0</v>
      </c>
      <c r="P23" s="118">
        <v>659</v>
      </c>
      <c r="Q23" s="115">
        <v>4898351</v>
      </c>
      <c r="R23" s="116">
        <v>609</v>
      </c>
      <c r="S23" s="117">
        <v>3699789</v>
      </c>
      <c r="T23" s="118">
        <v>25</v>
      </c>
      <c r="U23" s="115">
        <v>733707</v>
      </c>
      <c r="V23" s="116">
        <v>25</v>
      </c>
      <c r="W23" s="117">
        <v>733707</v>
      </c>
      <c r="X23" s="118">
        <v>0</v>
      </c>
      <c r="Y23" s="115">
        <v>0</v>
      </c>
      <c r="Z23" s="116">
        <v>0</v>
      </c>
      <c r="AA23" s="117">
        <v>0</v>
      </c>
      <c r="AB23" s="118">
        <v>0</v>
      </c>
      <c r="AC23" s="115">
        <v>0</v>
      </c>
      <c r="AD23" s="116">
        <v>0</v>
      </c>
      <c r="AE23" s="117">
        <v>0</v>
      </c>
      <c r="AF23" s="119">
        <v>76</v>
      </c>
      <c r="AG23" s="120">
        <v>717526</v>
      </c>
      <c r="AH23" s="121">
        <v>74</v>
      </c>
      <c r="AI23" s="122">
        <v>647986</v>
      </c>
      <c r="AJ23" s="123">
        <v>0</v>
      </c>
      <c r="AK23" s="120">
        <v>0</v>
      </c>
      <c r="AL23" s="121">
        <v>0</v>
      </c>
      <c r="AM23" s="122">
        <v>0</v>
      </c>
      <c r="AN23" s="121">
        <v>0</v>
      </c>
      <c r="AO23" s="122">
        <v>0</v>
      </c>
      <c r="AP23" s="116">
        <v>3</v>
      </c>
      <c r="AQ23" s="117">
        <v>2730</v>
      </c>
      <c r="AR23" s="165">
        <v>0</v>
      </c>
      <c r="AS23" s="166">
        <v>0</v>
      </c>
      <c r="AT23" s="116">
        <v>2</v>
      </c>
      <c r="AU23" s="167">
        <v>10464</v>
      </c>
      <c r="AV23" s="124">
        <f t="shared" si="3"/>
        <v>896</v>
      </c>
      <c r="AW23" s="120">
        <f t="shared" si="0"/>
        <v>7679217</v>
      </c>
      <c r="AX23" s="125">
        <f t="shared" si="4"/>
        <v>840</v>
      </c>
      <c r="AY23" s="126">
        <f t="shared" si="1"/>
        <v>6366486</v>
      </c>
      <c r="AZ23" s="118">
        <v>31</v>
      </c>
      <c r="BA23" s="127">
        <v>620000</v>
      </c>
      <c r="BB23" s="124">
        <f t="shared" si="5"/>
        <v>927</v>
      </c>
      <c r="BC23" s="177">
        <f t="shared" si="2"/>
        <v>8299217</v>
      </c>
    </row>
    <row r="24" spans="1:55" ht="21" customHeight="1" x14ac:dyDescent="0.15">
      <c r="A24" s="111">
        <v>19</v>
      </c>
      <c r="B24" s="112">
        <v>39473145</v>
      </c>
      <c r="C24" s="113" t="s">
        <v>43</v>
      </c>
      <c r="D24" s="114">
        <v>328</v>
      </c>
      <c r="E24" s="115">
        <v>1600357</v>
      </c>
      <c r="F24" s="116">
        <v>261</v>
      </c>
      <c r="G24" s="117">
        <v>1272278</v>
      </c>
      <c r="H24" s="118">
        <v>0</v>
      </c>
      <c r="I24" s="115">
        <v>0</v>
      </c>
      <c r="J24" s="116">
        <v>0</v>
      </c>
      <c r="K24" s="117">
        <v>0</v>
      </c>
      <c r="L24" s="118">
        <v>0</v>
      </c>
      <c r="M24" s="115">
        <v>0</v>
      </c>
      <c r="N24" s="116">
        <v>0</v>
      </c>
      <c r="O24" s="117">
        <v>0</v>
      </c>
      <c r="P24" s="118">
        <v>1372</v>
      </c>
      <c r="Q24" s="115">
        <v>9600890</v>
      </c>
      <c r="R24" s="116">
        <v>1225</v>
      </c>
      <c r="S24" s="117">
        <v>6647324</v>
      </c>
      <c r="T24" s="118">
        <v>48</v>
      </c>
      <c r="U24" s="115">
        <v>1651417</v>
      </c>
      <c r="V24" s="116">
        <v>42</v>
      </c>
      <c r="W24" s="117">
        <v>1497381</v>
      </c>
      <c r="X24" s="118">
        <v>1</v>
      </c>
      <c r="Y24" s="115">
        <v>1179</v>
      </c>
      <c r="Z24" s="116">
        <v>1</v>
      </c>
      <c r="AA24" s="117">
        <v>1179</v>
      </c>
      <c r="AB24" s="118">
        <v>0</v>
      </c>
      <c r="AC24" s="115">
        <v>0</v>
      </c>
      <c r="AD24" s="116">
        <v>0</v>
      </c>
      <c r="AE24" s="117">
        <v>0</v>
      </c>
      <c r="AF24" s="119">
        <v>91</v>
      </c>
      <c r="AG24" s="120">
        <v>1252764</v>
      </c>
      <c r="AH24" s="121">
        <v>80</v>
      </c>
      <c r="AI24" s="122">
        <v>828310</v>
      </c>
      <c r="AJ24" s="123">
        <v>0</v>
      </c>
      <c r="AK24" s="120">
        <v>0</v>
      </c>
      <c r="AL24" s="121">
        <v>0</v>
      </c>
      <c r="AM24" s="122">
        <v>0</v>
      </c>
      <c r="AN24" s="121">
        <v>0</v>
      </c>
      <c r="AO24" s="122">
        <v>0</v>
      </c>
      <c r="AP24" s="116">
        <v>1</v>
      </c>
      <c r="AQ24" s="117">
        <v>6286</v>
      </c>
      <c r="AR24" s="165">
        <v>0</v>
      </c>
      <c r="AS24" s="166">
        <v>0</v>
      </c>
      <c r="AT24" s="116">
        <v>8</v>
      </c>
      <c r="AU24" s="167">
        <v>301278</v>
      </c>
      <c r="AV24" s="124">
        <f t="shared" si="3"/>
        <v>1849</v>
      </c>
      <c r="AW24" s="120">
        <f t="shared" si="0"/>
        <v>14414171</v>
      </c>
      <c r="AX24" s="125">
        <f t="shared" si="4"/>
        <v>1618</v>
      </c>
      <c r="AY24" s="126">
        <f t="shared" si="1"/>
        <v>10554036</v>
      </c>
      <c r="AZ24" s="118">
        <v>96</v>
      </c>
      <c r="BA24" s="127">
        <v>1920000</v>
      </c>
      <c r="BB24" s="124">
        <f t="shared" si="5"/>
        <v>1945</v>
      </c>
      <c r="BC24" s="177">
        <f t="shared" si="2"/>
        <v>16334171</v>
      </c>
    </row>
    <row r="25" spans="1:55" ht="21" customHeight="1" x14ac:dyDescent="0.15">
      <c r="A25" s="111">
        <v>20</v>
      </c>
      <c r="B25" s="112">
        <v>39473152</v>
      </c>
      <c r="C25" s="113" t="s">
        <v>44</v>
      </c>
      <c r="D25" s="114">
        <v>5</v>
      </c>
      <c r="E25" s="115">
        <v>12654</v>
      </c>
      <c r="F25" s="116">
        <v>5</v>
      </c>
      <c r="G25" s="117">
        <v>12654</v>
      </c>
      <c r="H25" s="118">
        <v>8</v>
      </c>
      <c r="I25" s="115">
        <v>52624</v>
      </c>
      <c r="J25" s="116">
        <v>5</v>
      </c>
      <c r="K25" s="117">
        <v>27648</v>
      </c>
      <c r="L25" s="118">
        <v>3</v>
      </c>
      <c r="M25" s="115">
        <v>34560</v>
      </c>
      <c r="N25" s="116">
        <v>3</v>
      </c>
      <c r="O25" s="117">
        <v>34560</v>
      </c>
      <c r="P25" s="118">
        <v>875</v>
      </c>
      <c r="Q25" s="115">
        <v>4477946</v>
      </c>
      <c r="R25" s="116">
        <v>840</v>
      </c>
      <c r="S25" s="117">
        <v>3865520</v>
      </c>
      <c r="T25" s="118">
        <v>16</v>
      </c>
      <c r="U25" s="115">
        <v>499914</v>
      </c>
      <c r="V25" s="116">
        <v>15</v>
      </c>
      <c r="W25" s="117">
        <v>460143</v>
      </c>
      <c r="X25" s="118">
        <v>2</v>
      </c>
      <c r="Y25" s="115">
        <v>12906</v>
      </c>
      <c r="Z25" s="116">
        <v>2</v>
      </c>
      <c r="AA25" s="117">
        <v>12906</v>
      </c>
      <c r="AB25" s="118">
        <v>0</v>
      </c>
      <c r="AC25" s="115">
        <v>0</v>
      </c>
      <c r="AD25" s="116">
        <v>0</v>
      </c>
      <c r="AE25" s="117">
        <v>0</v>
      </c>
      <c r="AF25" s="119">
        <v>13</v>
      </c>
      <c r="AG25" s="120">
        <v>122905</v>
      </c>
      <c r="AH25" s="121">
        <v>11</v>
      </c>
      <c r="AI25" s="122">
        <v>101822</v>
      </c>
      <c r="AJ25" s="123">
        <v>0</v>
      </c>
      <c r="AK25" s="120">
        <v>0</v>
      </c>
      <c r="AL25" s="121">
        <v>0</v>
      </c>
      <c r="AM25" s="122">
        <v>0</v>
      </c>
      <c r="AN25" s="121">
        <v>0</v>
      </c>
      <c r="AO25" s="122">
        <v>0</v>
      </c>
      <c r="AP25" s="116">
        <v>14</v>
      </c>
      <c r="AQ25" s="117">
        <v>275561</v>
      </c>
      <c r="AR25" s="165">
        <v>0</v>
      </c>
      <c r="AS25" s="166">
        <v>0</v>
      </c>
      <c r="AT25" s="116">
        <v>4</v>
      </c>
      <c r="AU25" s="167">
        <v>94883</v>
      </c>
      <c r="AV25" s="124">
        <f t="shared" si="3"/>
        <v>940</v>
      </c>
      <c r="AW25" s="120">
        <f t="shared" si="0"/>
        <v>5583953</v>
      </c>
      <c r="AX25" s="125">
        <f t="shared" si="4"/>
        <v>899</v>
      </c>
      <c r="AY25" s="126">
        <f t="shared" si="1"/>
        <v>4885697</v>
      </c>
      <c r="AZ25" s="118">
        <v>34</v>
      </c>
      <c r="BA25" s="127">
        <v>680000</v>
      </c>
      <c r="BB25" s="124">
        <f t="shared" si="5"/>
        <v>974</v>
      </c>
      <c r="BC25" s="177">
        <f t="shared" si="2"/>
        <v>6263953</v>
      </c>
    </row>
    <row r="26" spans="1:55" ht="21" customHeight="1" x14ac:dyDescent="0.15">
      <c r="A26" s="111">
        <v>21</v>
      </c>
      <c r="B26" s="112">
        <v>39473244</v>
      </c>
      <c r="C26" s="113" t="s">
        <v>183</v>
      </c>
      <c r="D26" s="114">
        <v>478</v>
      </c>
      <c r="E26" s="115">
        <v>3388096</v>
      </c>
      <c r="F26" s="116">
        <v>388</v>
      </c>
      <c r="G26" s="117">
        <v>2954517</v>
      </c>
      <c r="H26" s="118">
        <v>88</v>
      </c>
      <c r="I26" s="115">
        <v>1699569</v>
      </c>
      <c r="J26" s="116">
        <v>88</v>
      </c>
      <c r="K26" s="117">
        <v>1699569</v>
      </c>
      <c r="L26" s="118">
        <v>188</v>
      </c>
      <c r="M26" s="115">
        <v>4577069</v>
      </c>
      <c r="N26" s="116">
        <v>171</v>
      </c>
      <c r="O26" s="117">
        <v>3779496</v>
      </c>
      <c r="P26" s="118">
        <v>3606</v>
      </c>
      <c r="Q26" s="115">
        <v>26190101</v>
      </c>
      <c r="R26" s="116">
        <v>3315</v>
      </c>
      <c r="S26" s="117">
        <v>18815056</v>
      </c>
      <c r="T26" s="118">
        <v>136</v>
      </c>
      <c r="U26" s="115">
        <v>4672379</v>
      </c>
      <c r="V26" s="116">
        <v>120</v>
      </c>
      <c r="W26" s="117">
        <v>4207666</v>
      </c>
      <c r="X26" s="118">
        <v>0</v>
      </c>
      <c r="Y26" s="115">
        <v>0</v>
      </c>
      <c r="Z26" s="116">
        <v>0</v>
      </c>
      <c r="AA26" s="117">
        <v>0</v>
      </c>
      <c r="AB26" s="118">
        <v>0</v>
      </c>
      <c r="AC26" s="115">
        <v>0</v>
      </c>
      <c r="AD26" s="116">
        <v>0</v>
      </c>
      <c r="AE26" s="117">
        <v>0</v>
      </c>
      <c r="AF26" s="119">
        <v>183</v>
      </c>
      <c r="AG26" s="120">
        <v>2737725</v>
      </c>
      <c r="AH26" s="121">
        <v>177</v>
      </c>
      <c r="AI26" s="122">
        <v>2442467</v>
      </c>
      <c r="AJ26" s="123">
        <v>74</v>
      </c>
      <c r="AK26" s="120">
        <v>160618</v>
      </c>
      <c r="AL26" s="121">
        <v>74</v>
      </c>
      <c r="AM26" s="122">
        <v>160618</v>
      </c>
      <c r="AN26" s="121">
        <v>0</v>
      </c>
      <c r="AO26" s="122">
        <v>0</v>
      </c>
      <c r="AP26" s="116">
        <v>0</v>
      </c>
      <c r="AQ26" s="117">
        <v>0</v>
      </c>
      <c r="AR26" s="165">
        <v>8</v>
      </c>
      <c r="AS26" s="166">
        <v>36750</v>
      </c>
      <c r="AT26" s="116">
        <v>24</v>
      </c>
      <c r="AU26" s="167">
        <v>749584</v>
      </c>
      <c r="AV26" s="124">
        <f t="shared" si="3"/>
        <v>4785</v>
      </c>
      <c r="AW26" s="120">
        <f t="shared" si="0"/>
        <v>44211891</v>
      </c>
      <c r="AX26" s="125">
        <f t="shared" si="4"/>
        <v>4365</v>
      </c>
      <c r="AY26" s="126">
        <f t="shared" si="1"/>
        <v>34845723</v>
      </c>
      <c r="AZ26" s="118">
        <v>236</v>
      </c>
      <c r="BA26" s="127">
        <v>4720000</v>
      </c>
      <c r="BB26" s="124">
        <f t="shared" si="5"/>
        <v>5021</v>
      </c>
      <c r="BC26" s="177">
        <f t="shared" si="2"/>
        <v>48931891</v>
      </c>
    </row>
    <row r="27" spans="1:55" ht="21" customHeight="1" x14ac:dyDescent="0.15">
      <c r="A27" s="111">
        <v>22</v>
      </c>
      <c r="B27" s="112">
        <v>39473251</v>
      </c>
      <c r="C27" s="113" t="s">
        <v>45</v>
      </c>
      <c r="D27" s="114">
        <v>201</v>
      </c>
      <c r="E27" s="115">
        <v>1025927</v>
      </c>
      <c r="F27" s="116">
        <v>151</v>
      </c>
      <c r="G27" s="117">
        <v>831298</v>
      </c>
      <c r="H27" s="118">
        <v>59</v>
      </c>
      <c r="I27" s="115">
        <v>839578</v>
      </c>
      <c r="J27" s="116">
        <v>49</v>
      </c>
      <c r="K27" s="117">
        <v>790326</v>
      </c>
      <c r="L27" s="118">
        <v>75</v>
      </c>
      <c r="M27" s="115">
        <v>1725950</v>
      </c>
      <c r="N27" s="116">
        <v>66</v>
      </c>
      <c r="O27" s="117">
        <v>1462680</v>
      </c>
      <c r="P27" s="118">
        <v>1372</v>
      </c>
      <c r="Q27" s="115">
        <v>11887865</v>
      </c>
      <c r="R27" s="116">
        <v>1177</v>
      </c>
      <c r="S27" s="117">
        <v>6415099</v>
      </c>
      <c r="T27" s="118">
        <v>70</v>
      </c>
      <c r="U27" s="115">
        <v>2124916</v>
      </c>
      <c r="V27" s="116">
        <v>58</v>
      </c>
      <c r="W27" s="117">
        <v>1771338</v>
      </c>
      <c r="X27" s="118">
        <v>0</v>
      </c>
      <c r="Y27" s="115">
        <v>0</v>
      </c>
      <c r="Z27" s="116">
        <v>0</v>
      </c>
      <c r="AA27" s="117">
        <v>0</v>
      </c>
      <c r="AB27" s="118">
        <v>0</v>
      </c>
      <c r="AC27" s="115">
        <v>0</v>
      </c>
      <c r="AD27" s="116">
        <v>0</v>
      </c>
      <c r="AE27" s="117">
        <v>0</v>
      </c>
      <c r="AF27" s="119">
        <v>117</v>
      </c>
      <c r="AG27" s="120">
        <v>2491475</v>
      </c>
      <c r="AH27" s="121">
        <v>107</v>
      </c>
      <c r="AI27" s="122">
        <v>2045351</v>
      </c>
      <c r="AJ27" s="123">
        <v>0</v>
      </c>
      <c r="AK27" s="120">
        <v>0</v>
      </c>
      <c r="AL27" s="121">
        <v>0</v>
      </c>
      <c r="AM27" s="122">
        <v>0</v>
      </c>
      <c r="AN27" s="121">
        <v>0</v>
      </c>
      <c r="AO27" s="122">
        <v>0</v>
      </c>
      <c r="AP27" s="116">
        <v>0</v>
      </c>
      <c r="AQ27" s="117">
        <v>0</v>
      </c>
      <c r="AR27" s="165">
        <v>1</v>
      </c>
      <c r="AS27" s="166">
        <v>400</v>
      </c>
      <c r="AT27" s="116">
        <v>3</v>
      </c>
      <c r="AU27" s="167">
        <v>140233</v>
      </c>
      <c r="AV27" s="124">
        <f t="shared" si="3"/>
        <v>1898</v>
      </c>
      <c r="AW27" s="120">
        <f t="shared" si="0"/>
        <v>20236344</v>
      </c>
      <c r="AX27" s="125">
        <f t="shared" si="4"/>
        <v>1612</v>
      </c>
      <c r="AY27" s="126">
        <f t="shared" si="1"/>
        <v>13456725</v>
      </c>
      <c r="AZ27" s="118">
        <v>104</v>
      </c>
      <c r="BA27" s="127">
        <v>2080000</v>
      </c>
      <c r="BB27" s="124">
        <f t="shared" si="5"/>
        <v>2002</v>
      </c>
      <c r="BC27" s="177">
        <f t="shared" si="2"/>
        <v>22316344</v>
      </c>
    </row>
    <row r="28" spans="1:55" ht="21" customHeight="1" x14ac:dyDescent="0.15">
      <c r="A28" s="111">
        <v>23</v>
      </c>
      <c r="B28" s="112">
        <v>39473269</v>
      </c>
      <c r="C28" s="113" t="s">
        <v>46</v>
      </c>
      <c r="D28" s="114">
        <v>421</v>
      </c>
      <c r="E28" s="115">
        <v>2141661</v>
      </c>
      <c r="F28" s="116">
        <v>330</v>
      </c>
      <c r="G28" s="117">
        <v>1738637</v>
      </c>
      <c r="H28" s="118">
        <v>71</v>
      </c>
      <c r="I28" s="115">
        <v>1195713</v>
      </c>
      <c r="J28" s="116">
        <v>71</v>
      </c>
      <c r="K28" s="117">
        <v>1195713</v>
      </c>
      <c r="L28" s="118">
        <v>99</v>
      </c>
      <c r="M28" s="115">
        <v>2420782</v>
      </c>
      <c r="N28" s="116">
        <v>71</v>
      </c>
      <c r="O28" s="117">
        <v>2045673</v>
      </c>
      <c r="P28" s="118">
        <v>2367</v>
      </c>
      <c r="Q28" s="115">
        <v>22037065</v>
      </c>
      <c r="R28" s="116">
        <v>1923</v>
      </c>
      <c r="S28" s="117">
        <v>10398051</v>
      </c>
      <c r="T28" s="118">
        <v>100</v>
      </c>
      <c r="U28" s="115">
        <v>3670803</v>
      </c>
      <c r="V28" s="116">
        <v>82</v>
      </c>
      <c r="W28" s="117">
        <v>2841737</v>
      </c>
      <c r="X28" s="118">
        <v>2</v>
      </c>
      <c r="Y28" s="115">
        <v>209187</v>
      </c>
      <c r="Z28" s="116">
        <v>2</v>
      </c>
      <c r="AA28" s="117">
        <v>209187</v>
      </c>
      <c r="AB28" s="118">
        <v>0</v>
      </c>
      <c r="AC28" s="115">
        <v>0</v>
      </c>
      <c r="AD28" s="116">
        <v>0</v>
      </c>
      <c r="AE28" s="117">
        <v>0</v>
      </c>
      <c r="AF28" s="119">
        <v>147</v>
      </c>
      <c r="AG28" s="120">
        <v>2748679</v>
      </c>
      <c r="AH28" s="121">
        <v>135</v>
      </c>
      <c r="AI28" s="122">
        <v>2137887</v>
      </c>
      <c r="AJ28" s="123">
        <v>5</v>
      </c>
      <c r="AK28" s="120">
        <v>13928</v>
      </c>
      <c r="AL28" s="121">
        <v>5</v>
      </c>
      <c r="AM28" s="122">
        <v>13928</v>
      </c>
      <c r="AN28" s="121">
        <v>0</v>
      </c>
      <c r="AO28" s="122">
        <v>0</v>
      </c>
      <c r="AP28" s="116">
        <v>6</v>
      </c>
      <c r="AQ28" s="117">
        <v>9026</v>
      </c>
      <c r="AR28" s="165">
        <v>3</v>
      </c>
      <c r="AS28" s="166">
        <v>13050</v>
      </c>
      <c r="AT28" s="116">
        <v>11</v>
      </c>
      <c r="AU28" s="167">
        <v>379385</v>
      </c>
      <c r="AV28" s="124">
        <f t="shared" si="3"/>
        <v>3232</v>
      </c>
      <c r="AW28" s="120">
        <f t="shared" si="0"/>
        <v>34839279</v>
      </c>
      <c r="AX28" s="125">
        <f t="shared" si="4"/>
        <v>2639</v>
      </c>
      <c r="AY28" s="126">
        <f t="shared" si="1"/>
        <v>20982274</v>
      </c>
      <c r="AZ28" s="118">
        <v>151</v>
      </c>
      <c r="BA28" s="127">
        <v>3020000</v>
      </c>
      <c r="BB28" s="124">
        <f t="shared" si="5"/>
        <v>3383</v>
      </c>
      <c r="BC28" s="177">
        <f t="shared" si="2"/>
        <v>37859279</v>
      </c>
    </row>
    <row r="29" spans="1:55" ht="21" customHeight="1" x14ac:dyDescent="0.15">
      <c r="A29" s="111">
        <v>24</v>
      </c>
      <c r="B29" s="112">
        <v>39473277</v>
      </c>
      <c r="C29" s="113" t="s">
        <v>47</v>
      </c>
      <c r="D29" s="114">
        <v>336</v>
      </c>
      <c r="E29" s="115">
        <v>1667567</v>
      </c>
      <c r="F29" s="116">
        <v>255</v>
      </c>
      <c r="G29" s="117">
        <v>1354073</v>
      </c>
      <c r="H29" s="118">
        <v>28</v>
      </c>
      <c r="I29" s="115">
        <v>553534</v>
      </c>
      <c r="J29" s="116">
        <v>20</v>
      </c>
      <c r="K29" s="117">
        <v>494748</v>
      </c>
      <c r="L29" s="118">
        <v>63</v>
      </c>
      <c r="M29" s="115">
        <v>1626460</v>
      </c>
      <c r="N29" s="116">
        <v>45</v>
      </c>
      <c r="O29" s="117">
        <v>1272708</v>
      </c>
      <c r="P29" s="118">
        <v>1644</v>
      </c>
      <c r="Q29" s="115">
        <v>12739721</v>
      </c>
      <c r="R29" s="116">
        <v>1465</v>
      </c>
      <c r="S29" s="117">
        <v>7653608</v>
      </c>
      <c r="T29" s="118">
        <v>66</v>
      </c>
      <c r="U29" s="115">
        <v>2562077</v>
      </c>
      <c r="V29" s="116">
        <v>60</v>
      </c>
      <c r="W29" s="117">
        <v>2404441</v>
      </c>
      <c r="X29" s="118">
        <v>3</v>
      </c>
      <c r="Y29" s="115">
        <v>65439</v>
      </c>
      <c r="Z29" s="116">
        <v>3</v>
      </c>
      <c r="AA29" s="117">
        <v>65439</v>
      </c>
      <c r="AB29" s="118">
        <v>0</v>
      </c>
      <c r="AC29" s="115">
        <v>0</v>
      </c>
      <c r="AD29" s="116">
        <v>0</v>
      </c>
      <c r="AE29" s="117">
        <v>0</v>
      </c>
      <c r="AF29" s="119">
        <v>176</v>
      </c>
      <c r="AG29" s="120">
        <v>1911464</v>
      </c>
      <c r="AH29" s="121">
        <v>165</v>
      </c>
      <c r="AI29" s="122">
        <v>1508156</v>
      </c>
      <c r="AJ29" s="123">
        <v>0</v>
      </c>
      <c r="AK29" s="120">
        <v>0</v>
      </c>
      <c r="AL29" s="121">
        <v>0</v>
      </c>
      <c r="AM29" s="122">
        <v>0</v>
      </c>
      <c r="AN29" s="121">
        <v>0</v>
      </c>
      <c r="AO29" s="122">
        <v>0</v>
      </c>
      <c r="AP29" s="116">
        <v>2</v>
      </c>
      <c r="AQ29" s="117">
        <v>3224</v>
      </c>
      <c r="AR29" s="165">
        <v>1</v>
      </c>
      <c r="AS29" s="166">
        <v>4150</v>
      </c>
      <c r="AT29" s="116">
        <v>4</v>
      </c>
      <c r="AU29" s="167">
        <v>166421</v>
      </c>
      <c r="AV29" s="124">
        <f t="shared" si="3"/>
        <v>2323</v>
      </c>
      <c r="AW29" s="120">
        <f t="shared" si="0"/>
        <v>21300057</v>
      </c>
      <c r="AX29" s="125">
        <f t="shared" si="4"/>
        <v>2020</v>
      </c>
      <c r="AY29" s="126">
        <f t="shared" si="1"/>
        <v>14926968</v>
      </c>
      <c r="AZ29" s="118">
        <v>90</v>
      </c>
      <c r="BA29" s="127">
        <v>1800000</v>
      </c>
      <c r="BB29" s="124">
        <f t="shared" si="5"/>
        <v>2413</v>
      </c>
      <c r="BC29" s="177">
        <f t="shared" si="2"/>
        <v>23100057</v>
      </c>
    </row>
    <row r="30" spans="1:55" ht="21" customHeight="1" x14ac:dyDescent="0.15">
      <c r="A30" s="111">
        <v>25</v>
      </c>
      <c r="B30" s="112">
        <v>39473285</v>
      </c>
      <c r="C30" s="113" t="s">
        <v>48</v>
      </c>
      <c r="D30" s="114">
        <v>269</v>
      </c>
      <c r="E30" s="115">
        <v>1862795</v>
      </c>
      <c r="F30" s="116">
        <v>265</v>
      </c>
      <c r="G30" s="117">
        <v>1848945</v>
      </c>
      <c r="H30" s="118">
        <v>69</v>
      </c>
      <c r="I30" s="115">
        <v>1168245</v>
      </c>
      <c r="J30" s="116">
        <v>69</v>
      </c>
      <c r="K30" s="117">
        <v>1168245</v>
      </c>
      <c r="L30" s="118">
        <v>47</v>
      </c>
      <c r="M30" s="115">
        <v>1588878</v>
      </c>
      <c r="N30" s="116">
        <v>47</v>
      </c>
      <c r="O30" s="117">
        <v>1588878</v>
      </c>
      <c r="P30" s="118">
        <v>1986</v>
      </c>
      <c r="Q30" s="115">
        <v>12781981</v>
      </c>
      <c r="R30" s="116">
        <v>1909</v>
      </c>
      <c r="S30" s="117">
        <v>10810895</v>
      </c>
      <c r="T30" s="118">
        <v>49</v>
      </c>
      <c r="U30" s="115">
        <v>1324763</v>
      </c>
      <c r="V30" s="116">
        <v>46</v>
      </c>
      <c r="W30" s="117">
        <v>1282915</v>
      </c>
      <c r="X30" s="118">
        <v>1</v>
      </c>
      <c r="Y30" s="115">
        <v>26172</v>
      </c>
      <c r="Z30" s="116">
        <v>1</v>
      </c>
      <c r="AA30" s="117">
        <v>26172</v>
      </c>
      <c r="AB30" s="118">
        <v>0</v>
      </c>
      <c r="AC30" s="115">
        <v>0</v>
      </c>
      <c r="AD30" s="116">
        <v>0</v>
      </c>
      <c r="AE30" s="117">
        <v>0</v>
      </c>
      <c r="AF30" s="119">
        <v>77</v>
      </c>
      <c r="AG30" s="120">
        <v>1066831</v>
      </c>
      <c r="AH30" s="121">
        <v>72</v>
      </c>
      <c r="AI30" s="122">
        <v>855677</v>
      </c>
      <c r="AJ30" s="123">
        <v>0</v>
      </c>
      <c r="AK30" s="120">
        <v>0</v>
      </c>
      <c r="AL30" s="121">
        <v>0</v>
      </c>
      <c r="AM30" s="122">
        <v>0</v>
      </c>
      <c r="AN30" s="121">
        <v>0</v>
      </c>
      <c r="AO30" s="122">
        <v>0</v>
      </c>
      <c r="AP30" s="116">
        <v>0</v>
      </c>
      <c r="AQ30" s="117">
        <v>0</v>
      </c>
      <c r="AR30" s="165">
        <v>0</v>
      </c>
      <c r="AS30" s="166">
        <v>0</v>
      </c>
      <c r="AT30" s="116">
        <v>8</v>
      </c>
      <c r="AU30" s="167">
        <v>246132</v>
      </c>
      <c r="AV30" s="124">
        <f t="shared" si="3"/>
        <v>2506</v>
      </c>
      <c r="AW30" s="120">
        <f t="shared" si="0"/>
        <v>20065797</v>
      </c>
      <c r="AX30" s="125">
        <f t="shared" si="4"/>
        <v>2417</v>
      </c>
      <c r="AY30" s="126">
        <f t="shared" si="1"/>
        <v>17827859</v>
      </c>
      <c r="AZ30" s="118">
        <v>98</v>
      </c>
      <c r="BA30" s="127">
        <v>1960000</v>
      </c>
      <c r="BB30" s="124">
        <f t="shared" si="5"/>
        <v>2604</v>
      </c>
      <c r="BC30" s="177">
        <f t="shared" si="2"/>
        <v>22025797</v>
      </c>
    </row>
    <row r="31" spans="1:55" ht="21" customHeight="1" x14ac:dyDescent="0.15">
      <c r="A31" s="111">
        <v>26</v>
      </c>
      <c r="B31" s="112">
        <v>39473293</v>
      </c>
      <c r="C31" s="113" t="s">
        <v>49</v>
      </c>
      <c r="D31" s="114">
        <v>453</v>
      </c>
      <c r="E31" s="115">
        <v>2930780</v>
      </c>
      <c r="F31" s="116">
        <v>429</v>
      </c>
      <c r="G31" s="117">
        <v>2825564</v>
      </c>
      <c r="H31" s="118">
        <v>187</v>
      </c>
      <c r="I31" s="115">
        <v>5659128</v>
      </c>
      <c r="J31" s="116">
        <v>187</v>
      </c>
      <c r="K31" s="117">
        <v>5659128</v>
      </c>
      <c r="L31" s="118">
        <v>187</v>
      </c>
      <c r="M31" s="115">
        <v>6257223</v>
      </c>
      <c r="N31" s="116">
        <v>187</v>
      </c>
      <c r="O31" s="117">
        <v>6257223</v>
      </c>
      <c r="P31" s="118">
        <v>3037</v>
      </c>
      <c r="Q31" s="115">
        <v>18765134</v>
      </c>
      <c r="R31" s="116">
        <v>2876</v>
      </c>
      <c r="S31" s="117">
        <v>14081181</v>
      </c>
      <c r="T31" s="118">
        <v>85</v>
      </c>
      <c r="U31" s="115">
        <v>2325917</v>
      </c>
      <c r="V31" s="116">
        <v>77</v>
      </c>
      <c r="W31" s="117">
        <v>2143834</v>
      </c>
      <c r="X31" s="118">
        <v>0</v>
      </c>
      <c r="Y31" s="115">
        <v>0</v>
      </c>
      <c r="Z31" s="116">
        <v>0</v>
      </c>
      <c r="AA31" s="117">
        <v>0</v>
      </c>
      <c r="AB31" s="118">
        <v>0</v>
      </c>
      <c r="AC31" s="115">
        <v>0</v>
      </c>
      <c r="AD31" s="116">
        <v>0</v>
      </c>
      <c r="AE31" s="117">
        <v>0</v>
      </c>
      <c r="AF31" s="119">
        <v>237</v>
      </c>
      <c r="AG31" s="120">
        <v>3374476</v>
      </c>
      <c r="AH31" s="121">
        <v>232</v>
      </c>
      <c r="AI31" s="122">
        <v>3161287</v>
      </c>
      <c r="AJ31" s="123">
        <v>0</v>
      </c>
      <c r="AK31" s="120">
        <v>0</v>
      </c>
      <c r="AL31" s="121">
        <v>0</v>
      </c>
      <c r="AM31" s="122">
        <v>0</v>
      </c>
      <c r="AN31" s="121">
        <v>0</v>
      </c>
      <c r="AO31" s="122">
        <v>0</v>
      </c>
      <c r="AP31" s="116">
        <v>3</v>
      </c>
      <c r="AQ31" s="117">
        <v>7306</v>
      </c>
      <c r="AR31" s="165">
        <v>9</v>
      </c>
      <c r="AS31" s="166">
        <v>26650</v>
      </c>
      <c r="AT31" s="116">
        <v>10</v>
      </c>
      <c r="AU31" s="167">
        <v>340802</v>
      </c>
      <c r="AV31" s="124">
        <f t="shared" si="3"/>
        <v>4208</v>
      </c>
      <c r="AW31" s="120">
        <f t="shared" si="0"/>
        <v>39687416</v>
      </c>
      <c r="AX31" s="125">
        <f t="shared" si="4"/>
        <v>4010</v>
      </c>
      <c r="AY31" s="126">
        <f t="shared" si="1"/>
        <v>34502975</v>
      </c>
      <c r="AZ31" s="118">
        <v>174</v>
      </c>
      <c r="BA31" s="127">
        <v>3480000</v>
      </c>
      <c r="BB31" s="124">
        <f t="shared" si="5"/>
        <v>4382</v>
      </c>
      <c r="BC31" s="177">
        <f t="shared" si="2"/>
        <v>43167416</v>
      </c>
    </row>
    <row r="32" spans="1:55" ht="21" customHeight="1" x14ac:dyDescent="0.15">
      <c r="A32" s="111">
        <v>27</v>
      </c>
      <c r="B32" s="112">
        <v>39473483</v>
      </c>
      <c r="C32" s="113" t="s">
        <v>184</v>
      </c>
      <c r="D32" s="114">
        <v>310</v>
      </c>
      <c r="E32" s="115">
        <v>2108627</v>
      </c>
      <c r="F32" s="116">
        <v>288</v>
      </c>
      <c r="G32" s="117">
        <v>2006023</v>
      </c>
      <c r="H32" s="118">
        <v>46</v>
      </c>
      <c r="I32" s="115">
        <v>688868</v>
      </c>
      <c r="J32" s="116">
        <v>39</v>
      </c>
      <c r="K32" s="117">
        <v>604098</v>
      </c>
      <c r="L32" s="118">
        <v>37</v>
      </c>
      <c r="M32" s="115">
        <v>1073358</v>
      </c>
      <c r="N32" s="116">
        <v>37</v>
      </c>
      <c r="O32" s="117">
        <v>1073358</v>
      </c>
      <c r="P32" s="118">
        <v>1789</v>
      </c>
      <c r="Q32" s="115">
        <v>10795571</v>
      </c>
      <c r="R32" s="116">
        <v>1700</v>
      </c>
      <c r="S32" s="117">
        <v>8924984</v>
      </c>
      <c r="T32" s="118">
        <v>57</v>
      </c>
      <c r="U32" s="115">
        <v>1458385</v>
      </c>
      <c r="V32" s="116">
        <v>53</v>
      </c>
      <c r="W32" s="117">
        <v>1335733</v>
      </c>
      <c r="X32" s="118">
        <v>0</v>
      </c>
      <c r="Y32" s="115">
        <v>0</v>
      </c>
      <c r="Z32" s="116">
        <v>0</v>
      </c>
      <c r="AA32" s="117">
        <v>0</v>
      </c>
      <c r="AB32" s="118">
        <v>0</v>
      </c>
      <c r="AC32" s="115">
        <v>0</v>
      </c>
      <c r="AD32" s="116">
        <v>0</v>
      </c>
      <c r="AE32" s="117">
        <v>0</v>
      </c>
      <c r="AF32" s="119">
        <v>77</v>
      </c>
      <c r="AG32" s="120">
        <v>1522003</v>
      </c>
      <c r="AH32" s="121">
        <v>75</v>
      </c>
      <c r="AI32" s="122">
        <v>1484833</v>
      </c>
      <c r="AJ32" s="123">
        <v>0</v>
      </c>
      <c r="AK32" s="120">
        <v>0</v>
      </c>
      <c r="AL32" s="121">
        <v>0</v>
      </c>
      <c r="AM32" s="122">
        <v>0</v>
      </c>
      <c r="AN32" s="121">
        <v>0</v>
      </c>
      <c r="AO32" s="122">
        <v>0</v>
      </c>
      <c r="AP32" s="116">
        <v>6</v>
      </c>
      <c r="AQ32" s="117">
        <v>11024</v>
      </c>
      <c r="AR32" s="165">
        <v>2</v>
      </c>
      <c r="AS32" s="166">
        <v>9300</v>
      </c>
      <c r="AT32" s="116">
        <v>9</v>
      </c>
      <c r="AU32" s="167">
        <v>188701</v>
      </c>
      <c r="AV32" s="124">
        <f t="shared" si="3"/>
        <v>2333</v>
      </c>
      <c r="AW32" s="120">
        <f t="shared" si="0"/>
        <v>17855837</v>
      </c>
      <c r="AX32" s="125">
        <f t="shared" si="4"/>
        <v>2209</v>
      </c>
      <c r="AY32" s="126">
        <f t="shared" si="1"/>
        <v>15638054</v>
      </c>
      <c r="AZ32" s="118">
        <v>95</v>
      </c>
      <c r="BA32" s="127">
        <v>1900000</v>
      </c>
      <c r="BB32" s="124">
        <f t="shared" si="5"/>
        <v>2428</v>
      </c>
      <c r="BC32" s="177">
        <f t="shared" si="2"/>
        <v>19755837</v>
      </c>
    </row>
    <row r="33" spans="1:55" ht="21" customHeight="1" x14ac:dyDescent="0.15">
      <c r="A33" s="111">
        <v>28</v>
      </c>
      <c r="B33" s="112">
        <v>39473509</v>
      </c>
      <c r="C33" s="113" t="s">
        <v>50</v>
      </c>
      <c r="D33" s="114">
        <v>284</v>
      </c>
      <c r="E33" s="115">
        <v>1466969</v>
      </c>
      <c r="F33" s="116">
        <v>250</v>
      </c>
      <c r="G33" s="117">
        <v>1335999</v>
      </c>
      <c r="H33" s="118">
        <v>65</v>
      </c>
      <c r="I33" s="115">
        <v>1338327</v>
      </c>
      <c r="J33" s="116">
        <v>65</v>
      </c>
      <c r="K33" s="117">
        <v>1338327</v>
      </c>
      <c r="L33" s="118">
        <v>81</v>
      </c>
      <c r="M33" s="115">
        <v>3264372</v>
      </c>
      <c r="N33" s="116">
        <v>81</v>
      </c>
      <c r="O33" s="117">
        <v>3264372</v>
      </c>
      <c r="P33" s="118">
        <v>3138</v>
      </c>
      <c r="Q33" s="115">
        <v>17780424</v>
      </c>
      <c r="R33" s="116">
        <v>2958</v>
      </c>
      <c r="S33" s="117">
        <v>13602317</v>
      </c>
      <c r="T33" s="118">
        <v>107</v>
      </c>
      <c r="U33" s="115">
        <v>2684254</v>
      </c>
      <c r="V33" s="116">
        <v>97</v>
      </c>
      <c r="W33" s="117">
        <v>2508406</v>
      </c>
      <c r="X33" s="118">
        <v>0</v>
      </c>
      <c r="Y33" s="115">
        <v>0</v>
      </c>
      <c r="Z33" s="116">
        <v>0</v>
      </c>
      <c r="AA33" s="117">
        <v>0</v>
      </c>
      <c r="AB33" s="118">
        <v>0</v>
      </c>
      <c r="AC33" s="115">
        <v>0</v>
      </c>
      <c r="AD33" s="116">
        <v>0</v>
      </c>
      <c r="AE33" s="117">
        <v>0</v>
      </c>
      <c r="AF33" s="119">
        <v>156</v>
      </c>
      <c r="AG33" s="120">
        <v>2158134</v>
      </c>
      <c r="AH33" s="121">
        <v>153</v>
      </c>
      <c r="AI33" s="122">
        <v>2094225</v>
      </c>
      <c r="AJ33" s="123">
        <v>0</v>
      </c>
      <c r="AK33" s="120">
        <v>0</v>
      </c>
      <c r="AL33" s="121">
        <v>0</v>
      </c>
      <c r="AM33" s="122">
        <v>0</v>
      </c>
      <c r="AN33" s="121">
        <v>0</v>
      </c>
      <c r="AO33" s="122">
        <v>0</v>
      </c>
      <c r="AP33" s="116">
        <v>74</v>
      </c>
      <c r="AQ33" s="117">
        <v>229238</v>
      </c>
      <c r="AR33" s="165">
        <v>6</v>
      </c>
      <c r="AS33" s="166">
        <v>23900</v>
      </c>
      <c r="AT33" s="116">
        <v>12</v>
      </c>
      <c r="AU33" s="167">
        <v>510333</v>
      </c>
      <c r="AV33" s="124">
        <f t="shared" si="3"/>
        <v>3923</v>
      </c>
      <c r="AW33" s="120">
        <f t="shared" si="0"/>
        <v>29455951</v>
      </c>
      <c r="AX33" s="125">
        <f t="shared" si="4"/>
        <v>3696</v>
      </c>
      <c r="AY33" s="126">
        <f t="shared" si="1"/>
        <v>24907117</v>
      </c>
      <c r="AZ33" s="118">
        <v>152</v>
      </c>
      <c r="BA33" s="127">
        <v>3040000</v>
      </c>
      <c r="BB33" s="124">
        <f t="shared" si="5"/>
        <v>4075</v>
      </c>
      <c r="BC33" s="177">
        <f t="shared" si="2"/>
        <v>32495951</v>
      </c>
    </row>
    <row r="34" spans="1:55" ht="21" customHeight="1" x14ac:dyDescent="0.15">
      <c r="A34" s="111">
        <v>29</v>
      </c>
      <c r="B34" s="112">
        <v>39473533</v>
      </c>
      <c r="C34" s="113" t="s">
        <v>51</v>
      </c>
      <c r="D34" s="114">
        <v>0</v>
      </c>
      <c r="E34" s="115">
        <v>0</v>
      </c>
      <c r="F34" s="116">
        <v>0</v>
      </c>
      <c r="G34" s="117">
        <v>0</v>
      </c>
      <c r="H34" s="118">
        <v>0</v>
      </c>
      <c r="I34" s="115">
        <v>0</v>
      </c>
      <c r="J34" s="116">
        <v>0</v>
      </c>
      <c r="K34" s="117">
        <v>0</v>
      </c>
      <c r="L34" s="118">
        <v>0</v>
      </c>
      <c r="M34" s="115">
        <v>0</v>
      </c>
      <c r="N34" s="116">
        <v>0</v>
      </c>
      <c r="O34" s="117">
        <v>0</v>
      </c>
      <c r="P34" s="118">
        <v>49</v>
      </c>
      <c r="Q34" s="115">
        <v>152407</v>
      </c>
      <c r="R34" s="116">
        <v>49</v>
      </c>
      <c r="S34" s="117">
        <v>152407</v>
      </c>
      <c r="T34" s="118">
        <v>5</v>
      </c>
      <c r="U34" s="115">
        <v>157550</v>
      </c>
      <c r="V34" s="116">
        <v>5</v>
      </c>
      <c r="W34" s="117">
        <v>157550</v>
      </c>
      <c r="X34" s="118">
        <v>0</v>
      </c>
      <c r="Y34" s="115">
        <v>0</v>
      </c>
      <c r="Z34" s="116">
        <v>0</v>
      </c>
      <c r="AA34" s="117">
        <v>0</v>
      </c>
      <c r="AB34" s="118">
        <v>0</v>
      </c>
      <c r="AC34" s="115">
        <v>0</v>
      </c>
      <c r="AD34" s="116">
        <v>0</v>
      </c>
      <c r="AE34" s="117">
        <v>0</v>
      </c>
      <c r="AF34" s="119">
        <v>0</v>
      </c>
      <c r="AG34" s="120">
        <v>0</v>
      </c>
      <c r="AH34" s="121">
        <v>0</v>
      </c>
      <c r="AI34" s="122">
        <v>0</v>
      </c>
      <c r="AJ34" s="123">
        <v>0</v>
      </c>
      <c r="AK34" s="120">
        <v>0</v>
      </c>
      <c r="AL34" s="121">
        <v>0</v>
      </c>
      <c r="AM34" s="122">
        <v>0</v>
      </c>
      <c r="AN34" s="121">
        <v>0</v>
      </c>
      <c r="AO34" s="122">
        <v>0</v>
      </c>
      <c r="AP34" s="116">
        <v>0</v>
      </c>
      <c r="AQ34" s="117">
        <v>0</v>
      </c>
      <c r="AR34" s="165">
        <v>0</v>
      </c>
      <c r="AS34" s="166">
        <v>0</v>
      </c>
      <c r="AT34" s="116">
        <v>0</v>
      </c>
      <c r="AU34" s="167">
        <v>0</v>
      </c>
      <c r="AV34" s="124">
        <f t="shared" si="3"/>
        <v>54</v>
      </c>
      <c r="AW34" s="120">
        <f t="shared" si="0"/>
        <v>309957</v>
      </c>
      <c r="AX34" s="125">
        <f t="shared" si="4"/>
        <v>54</v>
      </c>
      <c r="AY34" s="126">
        <f t="shared" si="1"/>
        <v>309957</v>
      </c>
      <c r="AZ34" s="118">
        <v>2</v>
      </c>
      <c r="BA34" s="127">
        <v>40000</v>
      </c>
      <c r="BB34" s="124">
        <f t="shared" si="5"/>
        <v>56</v>
      </c>
      <c r="BC34" s="177">
        <f t="shared" si="2"/>
        <v>349957</v>
      </c>
    </row>
    <row r="35" spans="1:55" ht="21" customHeight="1" x14ac:dyDescent="0.15">
      <c r="A35" s="111">
        <v>30</v>
      </c>
      <c r="B35" s="112">
        <v>39473541</v>
      </c>
      <c r="C35" s="113" t="s">
        <v>52</v>
      </c>
      <c r="D35" s="114">
        <v>9</v>
      </c>
      <c r="E35" s="115">
        <v>43569</v>
      </c>
      <c r="F35" s="116">
        <v>9</v>
      </c>
      <c r="G35" s="117">
        <v>43569</v>
      </c>
      <c r="H35" s="118">
        <v>0</v>
      </c>
      <c r="I35" s="115">
        <v>0</v>
      </c>
      <c r="J35" s="116">
        <v>0</v>
      </c>
      <c r="K35" s="117">
        <v>0</v>
      </c>
      <c r="L35" s="118">
        <v>0</v>
      </c>
      <c r="M35" s="115">
        <v>0</v>
      </c>
      <c r="N35" s="116">
        <v>0</v>
      </c>
      <c r="O35" s="117">
        <v>0</v>
      </c>
      <c r="P35" s="118">
        <v>99</v>
      </c>
      <c r="Q35" s="115">
        <v>442568</v>
      </c>
      <c r="R35" s="116">
        <v>99</v>
      </c>
      <c r="S35" s="117">
        <v>442568</v>
      </c>
      <c r="T35" s="118">
        <v>1</v>
      </c>
      <c r="U35" s="115">
        <v>15359</v>
      </c>
      <c r="V35" s="116">
        <v>1</v>
      </c>
      <c r="W35" s="117">
        <v>15359</v>
      </c>
      <c r="X35" s="118">
        <v>0</v>
      </c>
      <c r="Y35" s="115">
        <v>0</v>
      </c>
      <c r="Z35" s="116">
        <v>0</v>
      </c>
      <c r="AA35" s="117">
        <v>0</v>
      </c>
      <c r="AB35" s="118">
        <v>0</v>
      </c>
      <c r="AC35" s="115">
        <v>0</v>
      </c>
      <c r="AD35" s="116">
        <v>0</v>
      </c>
      <c r="AE35" s="117">
        <v>0</v>
      </c>
      <c r="AF35" s="119">
        <v>5</v>
      </c>
      <c r="AG35" s="120">
        <v>100543</v>
      </c>
      <c r="AH35" s="121">
        <v>5</v>
      </c>
      <c r="AI35" s="122">
        <v>100543</v>
      </c>
      <c r="AJ35" s="123">
        <v>0</v>
      </c>
      <c r="AK35" s="120">
        <v>0</v>
      </c>
      <c r="AL35" s="121">
        <v>0</v>
      </c>
      <c r="AM35" s="122">
        <v>0</v>
      </c>
      <c r="AN35" s="121">
        <v>0</v>
      </c>
      <c r="AO35" s="122">
        <v>0</v>
      </c>
      <c r="AP35" s="116">
        <v>0</v>
      </c>
      <c r="AQ35" s="117">
        <v>0</v>
      </c>
      <c r="AR35" s="165">
        <v>0</v>
      </c>
      <c r="AS35" s="166">
        <v>0</v>
      </c>
      <c r="AT35" s="116">
        <v>0</v>
      </c>
      <c r="AU35" s="167">
        <v>0</v>
      </c>
      <c r="AV35" s="124">
        <f t="shared" si="3"/>
        <v>114</v>
      </c>
      <c r="AW35" s="120">
        <f t="shared" si="0"/>
        <v>602039</v>
      </c>
      <c r="AX35" s="125">
        <f t="shared" si="4"/>
        <v>114</v>
      </c>
      <c r="AY35" s="126">
        <f t="shared" si="1"/>
        <v>602039</v>
      </c>
      <c r="AZ35" s="118">
        <v>5</v>
      </c>
      <c r="BA35" s="127">
        <v>100000</v>
      </c>
      <c r="BB35" s="124">
        <f t="shared" si="5"/>
        <v>119</v>
      </c>
      <c r="BC35" s="177">
        <f t="shared" si="2"/>
        <v>702039</v>
      </c>
    </row>
    <row r="36" spans="1:55" ht="21" customHeight="1" x14ac:dyDescent="0.15">
      <c r="A36" s="111">
        <v>31</v>
      </c>
      <c r="B36" s="112">
        <v>39473558</v>
      </c>
      <c r="C36" s="113" t="s">
        <v>53</v>
      </c>
      <c r="D36" s="114">
        <v>8</v>
      </c>
      <c r="E36" s="115">
        <v>32937</v>
      </c>
      <c r="F36" s="116">
        <v>8</v>
      </c>
      <c r="G36" s="117">
        <v>32937</v>
      </c>
      <c r="H36" s="118">
        <v>0</v>
      </c>
      <c r="I36" s="115">
        <v>0</v>
      </c>
      <c r="J36" s="116">
        <v>0</v>
      </c>
      <c r="K36" s="117">
        <v>0</v>
      </c>
      <c r="L36" s="118">
        <v>0</v>
      </c>
      <c r="M36" s="115">
        <v>0</v>
      </c>
      <c r="N36" s="116">
        <v>0</v>
      </c>
      <c r="O36" s="117">
        <v>0</v>
      </c>
      <c r="P36" s="118">
        <v>96</v>
      </c>
      <c r="Q36" s="115">
        <v>397630</v>
      </c>
      <c r="R36" s="116">
        <v>95</v>
      </c>
      <c r="S36" s="117">
        <v>363407</v>
      </c>
      <c r="T36" s="118">
        <v>4</v>
      </c>
      <c r="U36" s="115">
        <v>74315</v>
      </c>
      <c r="V36" s="116">
        <v>4</v>
      </c>
      <c r="W36" s="117">
        <v>74315</v>
      </c>
      <c r="X36" s="118">
        <v>0</v>
      </c>
      <c r="Y36" s="115">
        <v>0</v>
      </c>
      <c r="Z36" s="116">
        <v>0</v>
      </c>
      <c r="AA36" s="117">
        <v>0</v>
      </c>
      <c r="AB36" s="118">
        <v>0</v>
      </c>
      <c r="AC36" s="115">
        <v>0</v>
      </c>
      <c r="AD36" s="116">
        <v>0</v>
      </c>
      <c r="AE36" s="117">
        <v>0</v>
      </c>
      <c r="AF36" s="119">
        <v>22</v>
      </c>
      <c r="AG36" s="120">
        <v>203218</v>
      </c>
      <c r="AH36" s="121">
        <v>22</v>
      </c>
      <c r="AI36" s="122">
        <v>203218</v>
      </c>
      <c r="AJ36" s="123">
        <v>0</v>
      </c>
      <c r="AK36" s="120">
        <v>0</v>
      </c>
      <c r="AL36" s="121">
        <v>0</v>
      </c>
      <c r="AM36" s="122">
        <v>0</v>
      </c>
      <c r="AN36" s="121">
        <v>0</v>
      </c>
      <c r="AO36" s="122">
        <v>0</v>
      </c>
      <c r="AP36" s="116">
        <v>0</v>
      </c>
      <c r="AQ36" s="117">
        <v>0</v>
      </c>
      <c r="AR36" s="165">
        <v>0</v>
      </c>
      <c r="AS36" s="166">
        <v>0</v>
      </c>
      <c r="AT36" s="116">
        <v>0</v>
      </c>
      <c r="AU36" s="167">
        <v>0</v>
      </c>
      <c r="AV36" s="124">
        <f t="shared" si="3"/>
        <v>130</v>
      </c>
      <c r="AW36" s="120">
        <f t="shared" si="0"/>
        <v>708100</v>
      </c>
      <c r="AX36" s="125">
        <f t="shared" si="4"/>
        <v>129</v>
      </c>
      <c r="AY36" s="126">
        <f t="shared" si="1"/>
        <v>673877</v>
      </c>
      <c r="AZ36" s="118">
        <v>11</v>
      </c>
      <c r="BA36" s="127">
        <v>220000</v>
      </c>
      <c r="BB36" s="124">
        <f t="shared" si="5"/>
        <v>141</v>
      </c>
      <c r="BC36" s="177">
        <f t="shared" si="2"/>
        <v>928100</v>
      </c>
    </row>
    <row r="37" spans="1:55" ht="21" customHeight="1" x14ac:dyDescent="0.15">
      <c r="A37" s="111">
        <v>32</v>
      </c>
      <c r="B37" s="112">
        <v>39473566</v>
      </c>
      <c r="C37" s="113" t="s">
        <v>54</v>
      </c>
      <c r="D37" s="114">
        <v>3</v>
      </c>
      <c r="E37" s="115">
        <v>13000</v>
      </c>
      <c r="F37" s="116">
        <v>3</v>
      </c>
      <c r="G37" s="117">
        <v>13000</v>
      </c>
      <c r="H37" s="118">
        <v>0</v>
      </c>
      <c r="I37" s="115">
        <v>0</v>
      </c>
      <c r="J37" s="116">
        <v>0</v>
      </c>
      <c r="K37" s="117">
        <v>0</v>
      </c>
      <c r="L37" s="118">
        <v>0</v>
      </c>
      <c r="M37" s="115">
        <v>0</v>
      </c>
      <c r="N37" s="116">
        <v>0</v>
      </c>
      <c r="O37" s="117">
        <v>0</v>
      </c>
      <c r="P37" s="118">
        <v>109</v>
      </c>
      <c r="Q37" s="115">
        <v>634067</v>
      </c>
      <c r="R37" s="116">
        <v>109</v>
      </c>
      <c r="S37" s="117">
        <v>634067</v>
      </c>
      <c r="T37" s="118">
        <v>3</v>
      </c>
      <c r="U37" s="115">
        <v>88005</v>
      </c>
      <c r="V37" s="116">
        <v>3</v>
      </c>
      <c r="W37" s="117">
        <v>88005</v>
      </c>
      <c r="X37" s="118">
        <v>0</v>
      </c>
      <c r="Y37" s="115">
        <v>0</v>
      </c>
      <c r="Z37" s="116">
        <v>0</v>
      </c>
      <c r="AA37" s="117">
        <v>0</v>
      </c>
      <c r="AB37" s="118">
        <v>0</v>
      </c>
      <c r="AC37" s="115">
        <v>0</v>
      </c>
      <c r="AD37" s="116">
        <v>0</v>
      </c>
      <c r="AE37" s="117">
        <v>0</v>
      </c>
      <c r="AF37" s="119">
        <v>1</v>
      </c>
      <c r="AG37" s="120">
        <v>19639</v>
      </c>
      <c r="AH37" s="121">
        <v>1</v>
      </c>
      <c r="AI37" s="122">
        <v>19639</v>
      </c>
      <c r="AJ37" s="123">
        <v>0</v>
      </c>
      <c r="AK37" s="120">
        <v>0</v>
      </c>
      <c r="AL37" s="121">
        <v>0</v>
      </c>
      <c r="AM37" s="122">
        <v>0</v>
      </c>
      <c r="AN37" s="121">
        <v>0</v>
      </c>
      <c r="AO37" s="122">
        <v>0</v>
      </c>
      <c r="AP37" s="116">
        <v>0</v>
      </c>
      <c r="AQ37" s="117">
        <v>0</v>
      </c>
      <c r="AR37" s="165">
        <v>0</v>
      </c>
      <c r="AS37" s="166">
        <v>0</v>
      </c>
      <c r="AT37" s="116">
        <v>0</v>
      </c>
      <c r="AU37" s="167">
        <v>0</v>
      </c>
      <c r="AV37" s="124">
        <f t="shared" si="3"/>
        <v>116</v>
      </c>
      <c r="AW37" s="120">
        <f t="shared" si="0"/>
        <v>754711</v>
      </c>
      <c r="AX37" s="125">
        <f t="shared" si="4"/>
        <v>116</v>
      </c>
      <c r="AY37" s="126">
        <f t="shared" si="1"/>
        <v>754711</v>
      </c>
      <c r="AZ37" s="118">
        <v>5</v>
      </c>
      <c r="BA37" s="127">
        <v>100000</v>
      </c>
      <c r="BB37" s="124">
        <f t="shared" si="5"/>
        <v>121</v>
      </c>
      <c r="BC37" s="177">
        <f t="shared" si="2"/>
        <v>854711</v>
      </c>
    </row>
    <row r="38" spans="1:55" ht="21" customHeight="1" x14ac:dyDescent="0.15">
      <c r="A38" s="111">
        <v>33</v>
      </c>
      <c r="B38" s="112">
        <v>39473574</v>
      </c>
      <c r="C38" s="113" t="s">
        <v>55</v>
      </c>
      <c r="D38" s="114">
        <v>7</v>
      </c>
      <c r="E38" s="115">
        <v>31738</v>
      </c>
      <c r="F38" s="116">
        <v>6</v>
      </c>
      <c r="G38" s="117">
        <v>27202</v>
      </c>
      <c r="H38" s="118">
        <v>0</v>
      </c>
      <c r="I38" s="115">
        <v>0</v>
      </c>
      <c r="J38" s="116">
        <v>0</v>
      </c>
      <c r="K38" s="117">
        <v>0</v>
      </c>
      <c r="L38" s="118">
        <v>9</v>
      </c>
      <c r="M38" s="115">
        <v>144675</v>
      </c>
      <c r="N38" s="116">
        <v>9</v>
      </c>
      <c r="O38" s="117">
        <v>144675</v>
      </c>
      <c r="P38" s="118">
        <v>148</v>
      </c>
      <c r="Q38" s="115">
        <v>950596</v>
      </c>
      <c r="R38" s="116">
        <v>129</v>
      </c>
      <c r="S38" s="117">
        <v>671378</v>
      </c>
      <c r="T38" s="118">
        <v>4</v>
      </c>
      <c r="U38" s="115">
        <v>98594</v>
      </c>
      <c r="V38" s="116">
        <v>4</v>
      </c>
      <c r="W38" s="117">
        <v>98594</v>
      </c>
      <c r="X38" s="118">
        <v>0</v>
      </c>
      <c r="Y38" s="115">
        <v>0</v>
      </c>
      <c r="Z38" s="116">
        <v>0</v>
      </c>
      <c r="AA38" s="117">
        <v>0</v>
      </c>
      <c r="AB38" s="118">
        <v>0</v>
      </c>
      <c r="AC38" s="115">
        <v>0</v>
      </c>
      <c r="AD38" s="116">
        <v>0</v>
      </c>
      <c r="AE38" s="117">
        <v>0</v>
      </c>
      <c r="AF38" s="119">
        <v>3</v>
      </c>
      <c r="AG38" s="120">
        <v>120328</v>
      </c>
      <c r="AH38" s="121">
        <v>3</v>
      </c>
      <c r="AI38" s="122">
        <v>120328</v>
      </c>
      <c r="AJ38" s="123">
        <v>0</v>
      </c>
      <c r="AK38" s="120">
        <v>0</v>
      </c>
      <c r="AL38" s="121">
        <v>0</v>
      </c>
      <c r="AM38" s="122">
        <v>0</v>
      </c>
      <c r="AN38" s="121">
        <v>0</v>
      </c>
      <c r="AO38" s="122">
        <v>0</v>
      </c>
      <c r="AP38" s="116">
        <v>0</v>
      </c>
      <c r="AQ38" s="117">
        <v>0</v>
      </c>
      <c r="AR38" s="165">
        <v>0</v>
      </c>
      <c r="AS38" s="166">
        <v>0</v>
      </c>
      <c r="AT38" s="116">
        <v>0</v>
      </c>
      <c r="AU38" s="167">
        <v>0</v>
      </c>
      <c r="AV38" s="124">
        <f t="shared" si="3"/>
        <v>171</v>
      </c>
      <c r="AW38" s="120">
        <f t="shared" si="0"/>
        <v>1345931</v>
      </c>
      <c r="AX38" s="125">
        <f t="shared" si="4"/>
        <v>151</v>
      </c>
      <c r="AY38" s="126">
        <f t="shared" si="1"/>
        <v>1062177</v>
      </c>
      <c r="AZ38" s="118">
        <v>5</v>
      </c>
      <c r="BA38" s="127">
        <v>100000</v>
      </c>
      <c r="BB38" s="124">
        <f t="shared" si="5"/>
        <v>176</v>
      </c>
      <c r="BC38" s="177">
        <f t="shared" si="2"/>
        <v>1445931</v>
      </c>
    </row>
    <row r="39" spans="1:55" ht="21" customHeight="1" x14ac:dyDescent="0.15">
      <c r="A39" s="111">
        <v>34</v>
      </c>
      <c r="B39" s="112">
        <v>39473582</v>
      </c>
      <c r="C39" s="113" t="s">
        <v>56</v>
      </c>
      <c r="D39" s="114">
        <v>2</v>
      </c>
      <c r="E39" s="115">
        <v>9607</v>
      </c>
      <c r="F39" s="116">
        <v>0</v>
      </c>
      <c r="G39" s="117">
        <v>0</v>
      </c>
      <c r="H39" s="118">
        <v>0</v>
      </c>
      <c r="I39" s="115">
        <v>0</v>
      </c>
      <c r="J39" s="116">
        <v>0</v>
      </c>
      <c r="K39" s="117">
        <v>0</v>
      </c>
      <c r="L39" s="118">
        <v>0</v>
      </c>
      <c r="M39" s="115">
        <v>0</v>
      </c>
      <c r="N39" s="116">
        <v>0</v>
      </c>
      <c r="O39" s="117">
        <v>0</v>
      </c>
      <c r="P39" s="118">
        <v>20</v>
      </c>
      <c r="Q39" s="115">
        <v>84556</v>
      </c>
      <c r="R39" s="116">
        <v>18</v>
      </c>
      <c r="S39" s="117">
        <v>77459</v>
      </c>
      <c r="T39" s="118">
        <v>0</v>
      </c>
      <c r="U39" s="115">
        <v>0</v>
      </c>
      <c r="V39" s="116">
        <v>0</v>
      </c>
      <c r="W39" s="117">
        <v>0</v>
      </c>
      <c r="X39" s="118">
        <v>0</v>
      </c>
      <c r="Y39" s="115">
        <v>0</v>
      </c>
      <c r="Z39" s="116">
        <v>0</v>
      </c>
      <c r="AA39" s="117">
        <v>0</v>
      </c>
      <c r="AB39" s="118">
        <v>0</v>
      </c>
      <c r="AC39" s="115">
        <v>0</v>
      </c>
      <c r="AD39" s="116">
        <v>0</v>
      </c>
      <c r="AE39" s="117">
        <v>0</v>
      </c>
      <c r="AF39" s="119">
        <v>0</v>
      </c>
      <c r="AG39" s="120">
        <v>0</v>
      </c>
      <c r="AH39" s="121">
        <v>0</v>
      </c>
      <c r="AI39" s="122">
        <v>0</v>
      </c>
      <c r="AJ39" s="123">
        <v>0</v>
      </c>
      <c r="AK39" s="120">
        <v>0</v>
      </c>
      <c r="AL39" s="121">
        <v>0</v>
      </c>
      <c r="AM39" s="122">
        <v>0</v>
      </c>
      <c r="AN39" s="121">
        <v>0</v>
      </c>
      <c r="AO39" s="122">
        <v>0</v>
      </c>
      <c r="AP39" s="116">
        <v>0</v>
      </c>
      <c r="AQ39" s="117">
        <v>0</v>
      </c>
      <c r="AR39" s="165">
        <v>0</v>
      </c>
      <c r="AS39" s="166">
        <v>0</v>
      </c>
      <c r="AT39" s="116">
        <v>0</v>
      </c>
      <c r="AU39" s="167">
        <v>0</v>
      </c>
      <c r="AV39" s="124">
        <f t="shared" si="3"/>
        <v>22</v>
      </c>
      <c r="AW39" s="120">
        <f t="shared" si="0"/>
        <v>94163</v>
      </c>
      <c r="AX39" s="125">
        <f t="shared" si="4"/>
        <v>18</v>
      </c>
      <c r="AY39" s="126">
        <f t="shared" si="1"/>
        <v>77459</v>
      </c>
      <c r="AZ39" s="118">
        <v>2</v>
      </c>
      <c r="BA39" s="127">
        <v>40000</v>
      </c>
      <c r="BB39" s="124">
        <f t="shared" si="5"/>
        <v>24</v>
      </c>
      <c r="BC39" s="177">
        <f t="shared" si="2"/>
        <v>134163</v>
      </c>
    </row>
    <row r="40" spans="1:55" ht="21" customHeight="1" x14ac:dyDescent="0.15">
      <c r="A40" s="111">
        <v>35</v>
      </c>
      <c r="B40" s="112">
        <v>39473590</v>
      </c>
      <c r="C40" s="113" t="s">
        <v>185</v>
      </c>
      <c r="D40" s="114">
        <v>2</v>
      </c>
      <c r="E40" s="115">
        <v>7236</v>
      </c>
      <c r="F40" s="116">
        <v>2</v>
      </c>
      <c r="G40" s="117">
        <v>7236</v>
      </c>
      <c r="H40" s="118">
        <v>0</v>
      </c>
      <c r="I40" s="115">
        <v>0</v>
      </c>
      <c r="J40" s="116">
        <v>0</v>
      </c>
      <c r="K40" s="117">
        <v>0</v>
      </c>
      <c r="L40" s="118">
        <v>0</v>
      </c>
      <c r="M40" s="115">
        <v>0</v>
      </c>
      <c r="N40" s="116">
        <v>0</v>
      </c>
      <c r="O40" s="117">
        <v>0</v>
      </c>
      <c r="P40" s="118">
        <v>173</v>
      </c>
      <c r="Q40" s="115">
        <v>1103389</v>
      </c>
      <c r="R40" s="116">
        <v>172</v>
      </c>
      <c r="S40" s="117">
        <v>1101585</v>
      </c>
      <c r="T40" s="118">
        <v>4</v>
      </c>
      <c r="U40" s="115">
        <v>234777</v>
      </c>
      <c r="V40" s="116">
        <v>4</v>
      </c>
      <c r="W40" s="117">
        <v>234777</v>
      </c>
      <c r="X40" s="118">
        <v>0</v>
      </c>
      <c r="Y40" s="115">
        <v>0</v>
      </c>
      <c r="Z40" s="116">
        <v>0</v>
      </c>
      <c r="AA40" s="117">
        <v>0</v>
      </c>
      <c r="AB40" s="118">
        <v>0</v>
      </c>
      <c r="AC40" s="115">
        <v>0</v>
      </c>
      <c r="AD40" s="116">
        <v>0</v>
      </c>
      <c r="AE40" s="117">
        <v>0</v>
      </c>
      <c r="AF40" s="119">
        <v>2</v>
      </c>
      <c r="AG40" s="120">
        <v>28957</v>
      </c>
      <c r="AH40" s="121">
        <v>2</v>
      </c>
      <c r="AI40" s="122">
        <v>28957</v>
      </c>
      <c r="AJ40" s="123">
        <v>0</v>
      </c>
      <c r="AK40" s="120">
        <v>0</v>
      </c>
      <c r="AL40" s="121">
        <v>0</v>
      </c>
      <c r="AM40" s="122">
        <v>0</v>
      </c>
      <c r="AN40" s="121">
        <v>0</v>
      </c>
      <c r="AO40" s="122">
        <v>0</v>
      </c>
      <c r="AP40" s="116">
        <v>0</v>
      </c>
      <c r="AQ40" s="117">
        <v>0</v>
      </c>
      <c r="AR40" s="165">
        <v>0</v>
      </c>
      <c r="AS40" s="166">
        <v>0</v>
      </c>
      <c r="AT40" s="116">
        <v>2</v>
      </c>
      <c r="AU40" s="167">
        <v>55193</v>
      </c>
      <c r="AV40" s="124">
        <f t="shared" si="3"/>
        <v>183</v>
      </c>
      <c r="AW40" s="120">
        <f t="shared" si="0"/>
        <v>1429552</v>
      </c>
      <c r="AX40" s="125">
        <f t="shared" si="4"/>
        <v>182</v>
      </c>
      <c r="AY40" s="126">
        <f t="shared" si="1"/>
        <v>1427748</v>
      </c>
      <c r="AZ40" s="118">
        <v>5</v>
      </c>
      <c r="BA40" s="127">
        <v>100000</v>
      </c>
      <c r="BB40" s="124">
        <f t="shared" si="5"/>
        <v>188</v>
      </c>
      <c r="BC40" s="177">
        <f t="shared" si="2"/>
        <v>1529552</v>
      </c>
    </row>
    <row r="41" spans="1:55" ht="21" customHeight="1" x14ac:dyDescent="0.15">
      <c r="A41" s="111">
        <v>36</v>
      </c>
      <c r="B41" s="112">
        <v>39473608</v>
      </c>
      <c r="C41" s="113" t="s">
        <v>186</v>
      </c>
      <c r="D41" s="114">
        <v>1</v>
      </c>
      <c r="E41" s="115">
        <v>3420</v>
      </c>
      <c r="F41" s="116">
        <v>1</v>
      </c>
      <c r="G41" s="117">
        <v>3420</v>
      </c>
      <c r="H41" s="118">
        <v>0</v>
      </c>
      <c r="I41" s="115">
        <v>0</v>
      </c>
      <c r="J41" s="116">
        <v>0</v>
      </c>
      <c r="K41" s="117">
        <v>0</v>
      </c>
      <c r="L41" s="118">
        <v>0</v>
      </c>
      <c r="M41" s="115">
        <v>0</v>
      </c>
      <c r="N41" s="116">
        <v>0</v>
      </c>
      <c r="O41" s="117">
        <v>0</v>
      </c>
      <c r="P41" s="118">
        <v>190</v>
      </c>
      <c r="Q41" s="115">
        <v>847152</v>
      </c>
      <c r="R41" s="116">
        <v>190</v>
      </c>
      <c r="S41" s="117">
        <v>847152</v>
      </c>
      <c r="T41" s="118">
        <v>4</v>
      </c>
      <c r="U41" s="115">
        <v>117912</v>
      </c>
      <c r="V41" s="116">
        <v>4</v>
      </c>
      <c r="W41" s="117">
        <v>117912</v>
      </c>
      <c r="X41" s="118">
        <v>0</v>
      </c>
      <c r="Y41" s="115">
        <v>0</v>
      </c>
      <c r="Z41" s="116">
        <v>0</v>
      </c>
      <c r="AA41" s="117">
        <v>0</v>
      </c>
      <c r="AB41" s="118">
        <v>0</v>
      </c>
      <c r="AC41" s="115">
        <v>0</v>
      </c>
      <c r="AD41" s="116">
        <v>0</v>
      </c>
      <c r="AE41" s="117">
        <v>0</v>
      </c>
      <c r="AF41" s="119">
        <v>5</v>
      </c>
      <c r="AG41" s="120">
        <v>111867</v>
      </c>
      <c r="AH41" s="121">
        <v>5</v>
      </c>
      <c r="AI41" s="122">
        <v>111867</v>
      </c>
      <c r="AJ41" s="123">
        <v>0</v>
      </c>
      <c r="AK41" s="120">
        <v>0</v>
      </c>
      <c r="AL41" s="121">
        <v>0</v>
      </c>
      <c r="AM41" s="122">
        <v>0</v>
      </c>
      <c r="AN41" s="121">
        <v>0</v>
      </c>
      <c r="AO41" s="122">
        <v>0</v>
      </c>
      <c r="AP41" s="116">
        <v>0</v>
      </c>
      <c r="AQ41" s="117">
        <v>0</v>
      </c>
      <c r="AR41" s="165">
        <v>0</v>
      </c>
      <c r="AS41" s="166">
        <v>0</v>
      </c>
      <c r="AT41" s="116">
        <v>0</v>
      </c>
      <c r="AU41" s="167">
        <v>0</v>
      </c>
      <c r="AV41" s="124">
        <f t="shared" si="3"/>
        <v>200</v>
      </c>
      <c r="AW41" s="120">
        <f t="shared" si="0"/>
        <v>1080351</v>
      </c>
      <c r="AX41" s="125">
        <f t="shared" si="4"/>
        <v>200</v>
      </c>
      <c r="AY41" s="126">
        <f t="shared" si="1"/>
        <v>1080351</v>
      </c>
      <c r="AZ41" s="118">
        <v>19</v>
      </c>
      <c r="BA41" s="127">
        <v>380000</v>
      </c>
      <c r="BB41" s="124">
        <f t="shared" si="5"/>
        <v>219</v>
      </c>
      <c r="BC41" s="177">
        <f t="shared" si="2"/>
        <v>1460351</v>
      </c>
    </row>
    <row r="42" spans="1:55" ht="21" customHeight="1" x14ac:dyDescent="0.15">
      <c r="A42" s="111">
        <v>37</v>
      </c>
      <c r="B42" s="112">
        <v>39473616</v>
      </c>
      <c r="C42" s="113" t="s">
        <v>57</v>
      </c>
      <c r="D42" s="114">
        <v>22</v>
      </c>
      <c r="E42" s="115">
        <v>146419</v>
      </c>
      <c r="F42" s="116">
        <v>20</v>
      </c>
      <c r="G42" s="117">
        <v>143507</v>
      </c>
      <c r="H42" s="118">
        <v>122</v>
      </c>
      <c r="I42" s="115">
        <v>2531819</v>
      </c>
      <c r="J42" s="116">
        <v>111</v>
      </c>
      <c r="K42" s="117">
        <v>1952037</v>
      </c>
      <c r="L42" s="118">
        <v>19</v>
      </c>
      <c r="M42" s="115">
        <v>739971</v>
      </c>
      <c r="N42" s="116">
        <v>19</v>
      </c>
      <c r="O42" s="117">
        <v>739971</v>
      </c>
      <c r="P42" s="118">
        <v>1027</v>
      </c>
      <c r="Q42" s="115">
        <v>5944512</v>
      </c>
      <c r="R42" s="116">
        <v>1009</v>
      </c>
      <c r="S42" s="117">
        <v>5242839</v>
      </c>
      <c r="T42" s="118">
        <v>37</v>
      </c>
      <c r="U42" s="115">
        <v>812303</v>
      </c>
      <c r="V42" s="116">
        <v>34</v>
      </c>
      <c r="W42" s="117">
        <v>780881</v>
      </c>
      <c r="X42" s="118">
        <v>5</v>
      </c>
      <c r="Y42" s="115">
        <v>40401</v>
      </c>
      <c r="Z42" s="116">
        <v>5</v>
      </c>
      <c r="AA42" s="117">
        <v>40401</v>
      </c>
      <c r="AB42" s="118">
        <v>0</v>
      </c>
      <c r="AC42" s="115">
        <v>0</v>
      </c>
      <c r="AD42" s="116">
        <v>0</v>
      </c>
      <c r="AE42" s="117">
        <v>0</v>
      </c>
      <c r="AF42" s="119">
        <v>43</v>
      </c>
      <c r="AG42" s="120">
        <v>542928</v>
      </c>
      <c r="AH42" s="121">
        <v>43</v>
      </c>
      <c r="AI42" s="122">
        <v>542928</v>
      </c>
      <c r="AJ42" s="123">
        <v>11</v>
      </c>
      <c r="AK42" s="120">
        <v>19456</v>
      </c>
      <c r="AL42" s="121">
        <v>11</v>
      </c>
      <c r="AM42" s="122">
        <v>19456</v>
      </c>
      <c r="AN42" s="121">
        <v>0</v>
      </c>
      <c r="AO42" s="122">
        <v>0</v>
      </c>
      <c r="AP42" s="116">
        <v>0</v>
      </c>
      <c r="AQ42" s="117">
        <v>0</v>
      </c>
      <c r="AR42" s="165">
        <v>0</v>
      </c>
      <c r="AS42" s="166">
        <v>0</v>
      </c>
      <c r="AT42" s="116">
        <v>0</v>
      </c>
      <c r="AU42" s="167">
        <v>0</v>
      </c>
      <c r="AV42" s="124">
        <f t="shared" si="3"/>
        <v>1286</v>
      </c>
      <c r="AW42" s="120">
        <f t="shared" si="0"/>
        <v>10777809</v>
      </c>
      <c r="AX42" s="125">
        <f t="shared" si="4"/>
        <v>1252</v>
      </c>
      <c r="AY42" s="126">
        <f t="shared" si="1"/>
        <v>9462020</v>
      </c>
      <c r="AZ42" s="118">
        <v>78</v>
      </c>
      <c r="BA42" s="127">
        <v>1560000</v>
      </c>
      <c r="BB42" s="124">
        <f t="shared" si="5"/>
        <v>1364</v>
      </c>
      <c r="BC42" s="177">
        <f t="shared" si="2"/>
        <v>12337809</v>
      </c>
    </row>
    <row r="43" spans="1:55" ht="21" customHeight="1" x14ac:dyDescent="0.15">
      <c r="A43" s="111">
        <v>38</v>
      </c>
      <c r="B43" s="112">
        <v>39473624</v>
      </c>
      <c r="C43" s="113" t="s">
        <v>58</v>
      </c>
      <c r="D43" s="114">
        <v>370</v>
      </c>
      <c r="E43" s="115">
        <v>2121626</v>
      </c>
      <c r="F43" s="116">
        <v>349</v>
      </c>
      <c r="G43" s="117">
        <v>2068394</v>
      </c>
      <c r="H43" s="118">
        <v>140</v>
      </c>
      <c r="I43" s="115">
        <v>3812058</v>
      </c>
      <c r="J43" s="116">
        <v>140</v>
      </c>
      <c r="K43" s="117">
        <v>3812058</v>
      </c>
      <c r="L43" s="118">
        <v>125</v>
      </c>
      <c r="M43" s="115">
        <v>2617719</v>
      </c>
      <c r="N43" s="116">
        <v>124</v>
      </c>
      <c r="O43" s="117">
        <v>2601171</v>
      </c>
      <c r="P43" s="118">
        <v>2940</v>
      </c>
      <c r="Q43" s="115">
        <v>13694371</v>
      </c>
      <c r="R43" s="116">
        <v>2875</v>
      </c>
      <c r="S43" s="117">
        <v>12631149</v>
      </c>
      <c r="T43" s="118">
        <v>107</v>
      </c>
      <c r="U43" s="115">
        <v>3057111</v>
      </c>
      <c r="V43" s="116">
        <v>101</v>
      </c>
      <c r="W43" s="117">
        <v>2943997</v>
      </c>
      <c r="X43" s="118">
        <v>1</v>
      </c>
      <c r="Y43" s="115">
        <v>21636</v>
      </c>
      <c r="Z43" s="116">
        <v>1</v>
      </c>
      <c r="AA43" s="117">
        <v>21636</v>
      </c>
      <c r="AB43" s="118">
        <v>0</v>
      </c>
      <c r="AC43" s="115">
        <v>0</v>
      </c>
      <c r="AD43" s="116">
        <v>0</v>
      </c>
      <c r="AE43" s="117">
        <v>0</v>
      </c>
      <c r="AF43" s="119">
        <v>182</v>
      </c>
      <c r="AG43" s="120">
        <v>2397107</v>
      </c>
      <c r="AH43" s="121">
        <v>180</v>
      </c>
      <c r="AI43" s="122">
        <v>2371248</v>
      </c>
      <c r="AJ43" s="123">
        <v>0</v>
      </c>
      <c r="AK43" s="120">
        <v>0</v>
      </c>
      <c r="AL43" s="121">
        <v>0</v>
      </c>
      <c r="AM43" s="122">
        <v>0</v>
      </c>
      <c r="AN43" s="121">
        <v>0</v>
      </c>
      <c r="AO43" s="122">
        <v>0</v>
      </c>
      <c r="AP43" s="116">
        <v>4</v>
      </c>
      <c r="AQ43" s="117">
        <v>14644</v>
      </c>
      <c r="AR43" s="165">
        <v>1</v>
      </c>
      <c r="AS43" s="166">
        <v>4650</v>
      </c>
      <c r="AT43" s="116">
        <v>8</v>
      </c>
      <c r="AU43" s="167">
        <v>314602</v>
      </c>
      <c r="AV43" s="124">
        <f t="shared" si="3"/>
        <v>3878</v>
      </c>
      <c r="AW43" s="120">
        <f t="shared" si="0"/>
        <v>28055524</v>
      </c>
      <c r="AX43" s="125">
        <f t="shared" si="4"/>
        <v>3783</v>
      </c>
      <c r="AY43" s="126">
        <f t="shared" si="1"/>
        <v>26783549</v>
      </c>
      <c r="AZ43" s="118">
        <v>191</v>
      </c>
      <c r="BA43" s="127">
        <v>3820000</v>
      </c>
      <c r="BB43" s="124">
        <f t="shared" si="5"/>
        <v>4069</v>
      </c>
      <c r="BC43" s="177">
        <f t="shared" si="2"/>
        <v>31875524</v>
      </c>
    </row>
    <row r="44" spans="1:55" ht="21" customHeight="1" x14ac:dyDescent="0.15">
      <c r="A44" s="111">
        <v>39</v>
      </c>
      <c r="B44" s="112">
        <v>39473756</v>
      </c>
      <c r="C44" s="113" t="s">
        <v>187</v>
      </c>
      <c r="D44" s="114">
        <v>20</v>
      </c>
      <c r="E44" s="115">
        <v>73971</v>
      </c>
      <c r="F44" s="116">
        <v>20</v>
      </c>
      <c r="G44" s="117">
        <v>73971</v>
      </c>
      <c r="H44" s="118">
        <v>1</v>
      </c>
      <c r="I44" s="115">
        <v>7371</v>
      </c>
      <c r="J44" s="116">
        <v>1</v>
      </c>
      <c r="K44" s="117">
        <v>7371</v>
      </c>
      <c r="L44" s="118">
        <v>0</v>
      </c>
      <c r="M44" s="115">
        <v>0</v>
      </c>
      <c r="N44" s="116">
        <v>0</v>
      </c>
      <c r="O44" s="117">
        <v>0</v>
      </c>
      <c r="P44" s="118">
        <v>140</v>
      </c>
      <c r="Q44" s="115">
        <v>672253</v>
      </c>
      <c r="R44" s="116">
        <v>140</v>
      </c>
      <c r="S44" s="117">
        <v>672253</v>
      </c>
      <c r="T44" s="118">
        <v>4</v>
      </c>
      <c r="U44" s="115">
        <v>124495</v>
      </c>
      <c r="V44" s="116">
        <v>4</v>
      </c>
      <c r="W44" s="117">
        <v>124495</v>
      </c>
      <c r="X44" s="118">
        <v>0</v>
      </c>
      <c r="Y44" s="115">
        <v>0</v>
      </c>
      <c r="Z44" s="116">
        <v>0</v>
      </c>
      <c r="AA44" s="117">
        <v>0</v>
      </c>
      <c r="AB44" s="118">
        <v>0</v>
      </c>
      <c r="AC44" s="115">
        <v>0</v>
      </c>
      <c r="AD44" s="116">
        <v>0</v>
      </c>
      <c r="AE44" s="117">
        <v>0</v>
      </c>
      <c r="AF44" s="119">
        <v>5</v>
      </c>
      <c r="AG44" s="120">
        <v>80155</v>
      </c>
      <c r="AH44" s="121">
        <v>5</v>
      </c>
      <c r="AI44" s="122">
        <v>80155</v>
      </c>
      <c r="AJ44" s="123">
        <v>0</v>
      </c>
      <c r="AK44" s="120">
        <v>0</v>
      </c>
      <c r="AL44" s="121">
        <v>0</v>
      </c>
      <c r="AM44" s="122">
        <v>0</v>
      </c>
      <c r="AN44" s="121">
        <v>0</v>
      </c>
      <c r="AO44" s="122">
        <v>0</v>
      </c>
      <c r="AP44" s="116">
        <v>13</v>
      </c>
      <c r="AQ44" s="117">
        <v>26288</v>
      </c>
      <c r="AR44" s="165">
        <v>0</v>
      </c>
      <c r="AS44" s="166">
        <v>0</v>
      </c>
      <c r="AT44" s="116">
        <v>0</v>
      </c>
      <c r="AU44" s="167">
        <v>0</v>
      </c>
      <c r="AV44" s="124">
        <f t="shared" si="3"/>
        <v>183</v>
      </c>
      <c r="AW44" s="120">
        <f t="shared" si="0"/>
        <v>984533</v>
      </c>
      <c r="AX44" s="125">
        <f t="shared" si="4"/>
        <v>183</v>
      </c>
      <c r="AY44" s="126">
        <f t="shared" si="1"/>
        <v>984533</v>
      </c>
      <c r="AZ44" s="118">
        <v>11</v>
      </c>
      <c r="BA44" s="127">
        <v>220000</v>
      </c>
      <c r="BB44" s="124">
        <f t="shared" si="5"/>
        <v>194</v>
      </c>
      <c r="BC44" s="177">
        <f t="shared" si="2"/>
        <v>1204533</v>
      </c>
    </row>
    <row r="45" spans="1:55" ht="21" customHeight="1" x14ac:dyDescent="0.15">
      <c r="A45" s="111">
        <v>40</v>
      </c>
      <c r="B45" s="112">
        <v>39473814</v>
      </c>
      <c r="C45" s="113" t="s">
        <v>188</v>
      </c>
      <c r="D45" s="114">
        <v>34</v>
      </c>
      <c r="E45" s="115">
        <v>230620</v>
      </c>
      <c r="F45" s="116">
        <v>32</v>
      </c>
      <c r="G45" s="117">
        <v>225083</v>
      </c>
      <c r="H45" s="118">
        <v>0</v>
      </c>
      <c r="I45" s="115">
        <v>0</v>
      </c>
      <c r="J45" s="116">
        <v>0</v>
      </c>
      <c r="K45" s="117">
        <v>0</v>
      </c>
      <c r="L45" s="118">
        <v>13</v>
      </c>
      <c r="M45" s="115">
        <v>469584</v>
      </c>
      <c r="N45" s="116">
        <v>13</v>
      </c>
      <c r="O45" s="117">
        <v>469584</v>
      </c>
      <c r="P45" s="118">
        <v>456</v>
      </c>
      <c r="Q45" s="115">
        <v>2123370</v>
      </c>
      <c r="R45" s="116">
        <v>449</v>
      </c>
      <c r="S45" s="117">
        <v>1706451</v>
      </c>
      <c r="T45" s="118">
        <v>10</v>
      </c>
      <c r="U45" s="115">
        <v>353230</v>
      </c>
      <c r="V45" s="116">
        <v>10</v>
      </c>
      <c r="W45" s="117">
        <v>353230</v>
      </c>
      <c r="X45" s="118">
        <v>2</v>
      </c>
      <c r="Y45" s="115">
        <v>88272</v>
      </c>
      <c r="Z45" s="116">
        <v>2</v>
      </c>
      <c r="AA45" s="117">
        <v>88272</v>
      </c>
      <c r="AB45" s="118">
        <v>0</v>
      </c>
      <c r="AC45" s="115">
        <v>0</v>
      </c>
      <c r="AD45" s="116">
        <v>0</v>
      </c>
      <c r="AE45" s="117">
        <v>0</v>
      </c>
      <c r="AF45" s="119">
        <v>18</v>
      </c>
      <c r="AG45" s="120">
        <v>311859</v>
      </c>
      <c r="AH45" s="121">
        <v>18</v>
      </c>
      <c r="AI45" s="122">
        <v>311859</v>
      </c>
      <c r="AJ45" s="123">
        <v>0</v>
      </c>
      <c r="AK45" s="120">
        <v>0</v>
      </c>
      <c r="AL45" s="121">
        <v>0</v>
      </c>
      <c r="AM45" s="122">
        <v>0</v>
      </c>
      <c r="AN45" s="121">
        <v>0</v>
      </c>
      <c r="AO45" s="122">
        <v>0</v>
      </c>
      <c r="AP45" s="116">
        <v>0</v>
      </c>
      <c r="AQ45" s="117">
        <v>0</v>
      </c>
      <c r="AR45" s="165">
        <v>0</v>
      </c>
      <c r="AS45" s="166">
        <v>0</v>
      </c>
      <c r="AT45" s="116">
        <v>1</v>
      </c>
      <c r="AU45" s="167">
        <v>61943</v>
      </c>
      <c r="AV45" s="124">
        <f t="shared" si="3"/>
        <v>534</v>
      </c>
      <c r="AW45" s="120">
        <f t="shared" si="0"/>
        <v>3638878</v>
      </c>
      <c r="AX45" s="125">
        <f t="shared" si="4"/>
        <v>525</v>
      </c>
      <c r="AY45" s="126">
        <f t="shared" si="1"/>
        <v>3216422</v>
      </c>
      <c r="AZ45" s="118">
        <v>25</v>
      </c>
      <c r="BA45" s="127">
        <v>500000</v>
      </c>
      <c r="BB45" s="124">
        <f t="shared" si="5"/>
        <v>559</v>
      </c>
      <c r="BC45" s="177">
        <f t="shared" si="2"/>
        <v>4138878</v>
      </c>
    </row>
    <row r="46" spans="1:55" ht="21" customHeight="1" thickBot="1" x14ac:dyDescent="0.2">
      <c r="A46" s="128">
        <v>41</v>
      </c>
      <c r="B46" s="129">
        <v>39473822</v>
      </c>
      <c r="C46" s="130" t="s">
        <v>189</v>
      </c>
      <c r="D46" s="131">
        <v>2</v>
      </c>
      <c r="E46" s="132">
        <v>10782</v>
      </c>
      <c r="F46" s="133">
        <v>2</v>
      </c>
      <c r="G46" s="134">
        <v>10782</v>
      </c>
      <c r="H46" s="135">
        <v>0</v>
      </c>
      <c r="I46" s="132">
        <v>0</v>
      </c>
      <c r="J46" s="133">
        <v>0</v>
      </c>
      <c r="K46" s="134">
        <v>0</v>
      </c>
      <c r="L46" s="135">
        <v>0</v>
      </c>
      <c r="M46" s="132">
        <v>0</v>
      </c>
      <c r="N46" s="133">
        <v>0</v>
      </c>
      <c r="O46" s="134">
        <v>0</v>
      </c>
      <c r="P46" s="135">
        <v>145</v>
      </c>
      <c r="Q46" s="132">
        <v>650884</v>
      </c>
      <c r="R46" s="133">
        <v>145</v>
      </c>
      <c r="S46" s="134">
        <v>650884</v>
      </c>
      <c r="T46" s="135">
        <v>4</v>
      </c>
      <c r="U46" s="132">
        <v>217797</v>
      </c>
      <c r="V46" s="133">
        <v>4</v>
      </c>
      <c r="W46" s="134">
        <v>217797</v>
      </c>
      <c r="X46" s="135">
        <v>0</v>
      </c>
      <c r="Y46" s="132">
        <v>0</v>
      </c>
      <c r="Z46" s="133">
        <v>0</v>
      </c>
      <c r="AA46" s="134">
        <v>0</v>
      </c>
      <c r="AB46" s="135">
        <v>0</v>
      </c>
      <c r="AC46" s="132">
        <v>0</v>
      </c>
      <c r="AD46" s="133">
        <v>0</v>
      </c>
      <c r="AE46" s="134">
        <v>0</v>
      </c>
      <c r="AF46" s="136">
        <v>3</v>
      </c>
      <c r="AG46" s="137">
        <v>82278</v>
      </c>
      <c r="AH46" s="138">
        <v>3</v>
      </c>
      <c r="AI46" s="139">
        <v>82278</v>
      </c>
      <c r="AJ46" s="140">
        <v>0</v>
      </c>
      <c r="AK46" s="137">
        <v>0</v>
      </c>
      <c r="AL46" s="138">
        <v>0</v>
      </c>
      <c r="AM46" s="139">
        <v>0</v>
      </c>
      <c r="AN46" s="138">
        <v>0</v>
      </c>
      <c r="AO46" s="139">
        <v>0</v>
      </c>
      <c r="AP46" s="133">
        <v>0</v>
      </c>
      <c r="AQ46" s="134">
        <v>0</v>
      </c>
      <c r="AR46" s="168">
        <v>0</v>
      </c>
      <c r="AS46" s="169">
        <v>0</v>
      </c>
      <c r="AT46" s="133">
        <v>0</v>
      </c>
      <c r="AU46" s="170">
        <v>0</v>
      </c>
      <c r="AV46" s="141">
        <f t="shared" si="3"/>
        <v>154</v>
      </c>
      <c r="AW46" s="142">
        <f t="shared" si="0"/>
        <v>961741</v>
      </c>
      <c r="AX46" s="143">
        <f t="shared" si="4"/>
        <v>154</v>
      </c>
      <c r="AY46" s="144">
        <f t="shared" si="1"/>
        <v>961741</v>
      </c>
      <c r="AZ46" s="135">
        <v>4</v>
      </c>
      <c r="BA46" s="145">
        <v>80000</v>
      </c>
      <c r="BB46" s="178">
        <f t="shared" si="5"/>
        <v>158</v>
      </c>
      <c r="BC46" s="179">
        <f t="shared" si="2"/>
        <v>1041741</v>
      </c>
    </row>
    <row r="47" spans="1:55" ht="21" customHeight="1" thickTop="1" thickBot="1" x14ac:dyDescent="0.2">
      <c r="A47" s="197" t="s">
        <v>190</v>
      </c>
      <c r="B47" s="198"/>
      <c r="C47" s="146" t="s">
        <v>145</v>
      </c>
      <c r="D47" s="147">
        <f>SUM(D6:D46)</f>
        <v>21123</v>
      </c>
      <c r="E47" s="148">
        <f t="shared" ref="E47:BC47" si="6">SUM(E6:E46)</f>
        <v>122157219</v>
      </c>
      <c r="F47" s="149">
        <f t="shared" si="6"/>
        <v>18430</v>
      </c>
      <c r="G47" s="150">
        <f t="shared" si="6"/>
        <v>110541161</v>
      </c>
      <c r="H47" s="151">
        <f t="shared" si="6"/>
        <v>5510</v>
      </c>
      <c r="I47" s="148">
        <f t="shared" si="6"/>
        <v>104884010</v>
      </c>
      <c r="J47" s="149">
        <f t="shared" si="6"/>
        <v>5109</v>
      </c>
      <c r="K47" s="150">
        <f t="shared" si="6"/>
        <v>99333045</v>
      </c>
      <c r="L47" s="151">
        <f t="shared" si="6"/>
        <v>7783</v>
      </c>
      <c r="M47" s="148">
        <f t="shared" si="6"/>
        <v>213013272</v>
      </c>
      <c r="N47" s="149">
        <f t="shared" si="6"/>
        <v>7227</v>
      </c>
      <c r="O47" s="150">
        <f t="shared" si="6"/>
        <v>200605716</v>
      </c>
      <c r="P47" s="151">
        <f t="shared" si="6"/>
        <v>148571</v>
      </c>
      <c r="Q47" s="148">
        <f t="shared" si="6"/>
        <v>940039502</v>
      </c>
      <c r="R47" s="149">
        <f t="shared" si="6"/>
        <v>138739</v>
      </c>
      <c r="S47" s="150">
        <f t="shared" si="6"/>
        <v>711636174</v>
      </c>
      <c r="T47" s="151">
        <f t="shared" si="6"/>
        <v>4436</v>
      </c>
      <c r="U47" s="148">
        <f t="shared" si="6"/>
        <v>136332111</v>
      </c>
      <c r="V47" s="149">
        <f t="shared" si="6"/>
        <v>4048</v>
      </c>
      <c r="W47" s="150">
        <f t="shared" si="6"/>
        <v>126114099</v>
      </c>
      <c r="X47" s="151">
        <f t="shared" si="6"/>
        <v>132</v>
      </c>
      <c r="Y47" s="148">
        <f t="shared" si="6"/>
        <v>2039747</v>
      </c>
      <c r="Z47" s="149">
        <f t="shared" si="6"/>
        <v>116</v>
      </c>
      <c r="AA47" s="150">
        <f t="shared" si="6"/>
        <v>1791135</v>
      </c>
      <c r="AB47" s="151">
        <f t="shared" si="6"/>
        <v>9</v>
      </c>
      <c r="AC47" s="148">
        <f t="shared" si="6"/>
        <v>116292</v>
      </c>
      <c r="AD47" s="149">
        <f t="shared" si="6"/>
        <v>8</v>
      </c>
      <c r="AE47" s="150">
        <f t="shared" si="6"/>
        <v>94970</v>
      </c>
      <c r="AF47" s="151">
        <f t="shared" si="6"/>
        <v>8700</v>
      </c>
      <c r="AG47" s="148">
        <f t="shared" si="6"/>
        <v>132603044</v>
      </c>
      <c r="AH47" s="149">
        <f t="shared" si="6"/>
        <v>8326</v>
      </c>
      <c r="AI47" s="150">
        <f t="shared" si="6"/>
        <v>116817990</v>
      </c>
      <c r="AJ47" s="151">
        <f t="shared" si="6"/>
        <v>587</v>
      </c>
      <c r="AK47" s="148">
        <f t="shared" si="6"/>
        <v>2751036</v>
      </c>
      <c r="AL47" s="149">
        <f t="shared" si="6"/>
        <v>587</v>
      </c>
      <c r="AM47" s="150">
        <f t="shared" si="6"/>
        <v>2751036</v>
      </c>
      <c r="AN47" s="149">
        <f t="shared" si="6"/>
        <v>0</v>
      </c>
      <c r="AO47" s="150">
        <f t="shared" si="6"/>
        <v>0</v>
      </c>
      <c r="AP47" s="149">
        <f t="shared" si="6"/>
        <v>355</v>
      </c>
      <c r="AQ47" s="150">
        <f t="shared" si="6"/>
        <v>1652046</v>
      </c>
      <c r="AR47" s="171">
        <f t="shared" si="6"/>
        <v>186</v>
      </c>
      <c r="AS47" s="172">
        <f t="shared" si="6"/>
        <v>978090</v>
      </c>
      <c r="AT47" s="149">
        <f t="shared" si="6"/>
        <v>573</v>
      </c>
      <c r="AU47" s="172">
        <f t="shared" si="6"/>
        <v>18660429</v>
      </c>
      <c r="AV47" s="153">
        <f t="shared" si="6"/>
        <v>197965</v>
      </c>
      <c r="AW47" s="154">
        <f t="shared" si="6"/>
        <v>1675226798</v>
      </c>
      <c r="AX47" s="155">
        <f t="shared" si="6"/>
        <v>183704</v>
      </c>
      <c r="AY47" s="156">
        <f t="shared" si="6"/>
        <v>1390975891</v>
      </c>
      <c r="AZ47" s="151">
        <f t="shared" si="6"/>
        <v>7857</v>
      </c>
      <c r="BA47" s="152">
        <f t="shared" si="6"/>
        <v>157140000</v>
      </c>
      <c r="BB47" s="153">
        <f t="shared" si="6"/>
        <v>205822</v>
      </c>
      <c r="BC47" s="180">
        <f t="shared" si="6"/>
        <v>1832366798</v>
      </c>
    </row>
    <row r="48" spans="1:55" x14ac:dyDescent="0.15"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</row>
  </sheetData>
  <sheetProtection sheet="1" insertColumns="0" insertRows="0" insertHyperlinks="0" deleteColumns="0" deleteRows="0" sort="0" autoFilter="0" pivotTables="0"/>
  <mergeCells count="45">
    <mergeCell ref="AF3:AI3"/>
    <mergeCell ref="A3:A5"/>
    <mergeCell ref="B3:B5"/>
    <mergeCell ref="C3:C5"/>
    <mergeCell ref="D3:G3"/>
    <mergeCell ref="H3:K3"/>
    <mergeCell ref="L3:O3"/>
    <mergeCell ref="P3:S3"/>
    <mergeCell ref="T3:W3"/>
    <mergeCell ref="X3:AA3"/>
    <mergeCell ref="AB3:AE3"/>
    <mergeCell ref="V4:W4"/>
    <mergeCell ref="X4:Y4"/>
    <mergeCell ref="Z4:AA4"/>
    <mergeCell ref="AB4:AC4"/>
    <mergeCell ref="BB3:BC3"/>
    <mergeCell ref="BB4:BC4"/>
    <mergeCell ref="AT3:AU3"/>
    <mergeCell ref="AT4:AU4"/>
    <mergeCell ref="AL4:AM4"/>
    <mergeCell ref="AV4:AW4"/>
    <mergeCell ref="AN4:AO4"/>
    <mergeCell ref="AP4:AQ4"/>
    <mergeCell ref="AR4:AS4"/>
    <mergeCell ref="AJ3:AM3"/>
    <mergeCell ref="AV3:AY3"/>
    <mergeCell ref="AZ3:BA4"/>
    <mergeCell ref="AX4:AY4"/>
    <mergeCell ref="AR3:AS3"/>
    <mergeCell ref="AP3:AQ3"/>
    <mergeCell ref="AN3:AO3"/>
    <mergeCell ref="A47:B47"/>
    <mergeCell ref="AD4:AE4"/>
    <mergeCell ref="AF4:AG4"/>
    <mergeCell ref="AH4:AI4"/>
    <mergeCell ref="AJ4:AK4"/>
    <mergeCell ref="R4:S4"/>
    <mergeCell ref="T4:U4"/>
    <mergeCell ref="N4:O4"/>
    <mergeCell ref="P4:Q4"/>
    <mergeCell ref="D4:E4"/>
    <mergeCell ref="F4:G4"/>
    <mergeCell ref="H4:I4"/>
    <mergeCell ref="J4:K4"/>
    <mergeCell ref="L4:M4"/>
  </mergeCells>
  <phoneticPr fontId="3"/>
  <pageMargins left="0.19685039370078741" right="0.19685039370078741" top="0.59055118110236227" bottom="0.59055118110236227" header="0.31496062992125984" footer="0.31496062992125984"/>
  <pageSetup paperSize="9" scale="59" fitToWidth="0" orientation="landscape" r:id="rId1"/>
  <headerFooter>
    <oddHeader>&amp;L令和３年度 後期高齢者医療療養費支給実績</oddHeader>
    <oddFooter>&amp;C&amp;P　－　&amp;N</oddFooter>
  </headerFooter>
  <colBreaks count="2" manualBreakCount="2">
    <brk id="23" min="1" max="46" man="1"/>
    <brk id="47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1人当たりの医療費</vt:lpstr>
      <vt:lpstr>被保険者数</vt:lpstr>
      <vt:lpstr>医療費集約</vt:lpstr>
      <vt:lpstr>９割</vt:lpstr>
      <vt:lpstr>７割</vt:lpstr>
      <vt:lpstr>現金給付</vt:lpstr>
      <vt:lpstr>'1人当たりの医療費'!Print_Area</vt:lpstr>
      <vt:lpstr>'７割'!Print_Area</vt:lpstr>
      <vt:lpstr>'９割'!Print_Area</vt:lpstr>
      <vt:lpstr>医療費集約!Print_Area</vt:lpstr>
      <vt:lpstr>現金給付!Print_Area</vt:lpstr>
      <vt:lpstr>被保険者数!Print_Area</vt:lpstr>
      <vt:lpstr>'７割'!Print_Titles</vt:lpstr>
      <vt:lpstr>'９割'!Print_Titles</vt:lpstr>
      <vt:lpstr>医療費集約!Print_Titles</vt:lpstr>
      <vt:lpstr>現金給付!Print_Titles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沖縄県後期高齢者医療広域連合</dc:creator>
  <cp:lastModifiedBy>jigyo21</cp:lastModifiedBy>
  <cp:lastPrinted>2022-07-07T04:57:35Z</cp:lastPrinted>
  <dcterms:created xsi:type="dcterms:W3CDTF">2011-09-22T04:20:08Z</dcterms:created>
  <dcterms:modified xsi:type="dcterms:W3CDTF">2022-07-07T05:03:35Z</dcterms:modified>
</cp:coreProperties>
</file>