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gyo21\Desktop\1人当たり\"/>
    </mc:Choice>
  </mc:AlternateContent>
  <xr:revisionPtr revIDLastSave="0" documentId="13_ncr:1_{D7B770B3-95FB-4160-B9F2-DEF99C7B21DF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1人当たりの医療費" sheetId="4" r:id="rId1"/>
    <sheet name="被保険者数" sheetId="5" r:id="rId2"/>
    <sheet name="医療費集約" sheetId="3" r:id="rId3"/>
    <sheet name="９割" sheetId="2" r:id="rId4"/>
    <sheet name="８割 " sheetId="7" r:id="rId5"/>
    <sheet name="７割" sheetId="1" r:id="rId6"/>
    <sheet name="現金給付" sheetId="6" r:id="rId7"/>
  </sheets>
  <definedNames>
    <definedName name="_xlnm._FilterDatabase" localSheetId="0" hidden="1">'1人当たりの医療費'!$A$4:$BO$4</definedName>
    <definedName name="_xlnm._FilterDatabase" localSheetId="1" hidden="1">被保険者数!$A$3:$WVL$3</definedName>
    <definedName name="_xlnm.Print_Area" localSheetId="0">'1人当たりの医療費'!$A$1:$T$48</definedName>
    <definedName name="_xlnm.Print_Area" localSheetId="5">'７割'!$A$1:$EL$45</definedName>
    <definedName name="_xlnm.Print_Area" localSheetId="4">'８割 '!$A$1:$EL$45</definedName>
    <definedName name="_xlnm.Print_Area" localSheetId="3">'９割'!$A$1:$EL$45</definedName>
    <definedName name="_xlnm.Print_Area" localSheetId="2">医療費集約!$A$1:$EL$45</definedName>
    <definedName name="_xlnm.Print_Area" localSheetId="6">現金給付!$A$2:$CY$47</definedName>
    <definedName name="_xlnm.Print_Area" localSheetId="1">被保険者数!$A$1:$O$47</definedName>
    <definedName name="_xlnm.Print_Titles" localSheetId="5">'７割'!$A:$A</definedName>
    <definedName name="_xlnm.Print_Titles" localSheetId="4">'８割 '!$A:$A</definedName>
    <definedName name="_xlnm.Print_Titles" localSheetId="3">'９割'!$A:$A</definedName>
    <definedName name="_xlnm.Print_Titles" localSheetId="2">医療費集約!$A:$A</definedName>
    <definedName name="_xlnm.Print_Titles" localSheetId="6">現金給付!$A:$C</definedName>
  </definedNames>
  <calcPr calcId="191029"/>
</workbook>
</file>

<file path=xl/calcChain.xml><?xml version="1.0" encoding="utf-8"?>
<calcChain xmlns="http://schemas.openxmlformats.org/spreadsheetml/2006/main">
  <c r="CU7" i="6" l="1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6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6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6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6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K47" i="6"/>
  <c r="CD47" i="6"/>
  <c r="CJ47" i="6"/>
  <c r="CI47" i="6"/>
  <c r="CH47" i="6"/>
  <c r="CG47" i="6"/>
  <c r="CF47" i="6"/>
  <c r="CE47" i="6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D5" i="1"/>
  <c r="ED6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E4" i="1"/>
  <c r="ED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" i="1"/>
  <c r="EB5" i="1"/>
  <c r="EB6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A44" i="1"/>
  <c r="EA4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" i="1"/>
  <c r="DX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" i="1"/>
  <c r="DV5" i="1"/>
  <c r="DV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" i="1"/>
  <c r="DU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" i="1"/>
  <c r="DT5" i="1"/>
  <c r="DT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EI31" i="1" s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" i="1"/>
  <c r="EE5" i="7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D5" i="7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E4" i="7"/>
  <c r="ED4" i="7"/>
  <c r="EC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" i="7"/>
  <c r="EB5" i="7"/>
  <c r="EB6" i="7"/>
  <c r="EB7" i="7"/>
  <c r="EB8" i="7"/>
  <c r="EB9" i="7"/>
  <c r="EB10" i="7"/>
  <c r="EB11" i="7"/>
  <c r="EB12" i="7"/>
  <c r="EB13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6" i="7"/>
  <c r="EB37" i="7"/>
  <c r="EB38" i="7"/>
  <c r="EB39" i="7"/>
  <c r="EB40" i="7"/>
  <c r="EB41" i="7"/>
  <c r="EB42" i="7"/>
  <c r="EB43" i="7"/>
  <c r="EB44" i="7"/>
  <c r="EB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29" i="7"/>
  <c r="EA30" i="7"/>
  <c r="EA31" i="7"/>
  <c r="EA32" i="7"/>
  <c r="EA33" i="7"/>
  <c r="EA34" i="7"/>
  <c r="EA35" i="7"/>
  <c r="EA36" i="7"/>
  <c r="EA37" i="7"/>
  <c r="EA38" i="7"/>
  <c r="EA39" i="7"/>
  <c r="EA40" i="7"/>
  <c r="EA41" i="7"/>
  <c r="EA42" i="7"/>
  <c r="EA43" i="7"/>
  <c r="EA44" i="7"/>
  <c r="DZ5" i="7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6" i="7"/>
  <c r="DZ37" i="7"/>
  <c r="DZ38" i="7"/>
  <c r="DZ39" i="7"/>
  <c r="DZ40" i="7"/>
  <c r="DZ41" i="7"/>
  <c r="DZ42" i="7"/>
  <c r="DZ43" i="7"/>
  <c r="DZ44" i="7"/>
  <c r="EA4" i="7"/>
  <c r="DZ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" i="7"/>
  <c r="DX5" i="7"/>
  <c r="DX6" i="7"/>
  <c r="DX7" i="7"/>
  <c r="DX8" i="7"/>
  <c r="DX9" i="7"/>
  <c r="DX10" i="7"/>
  <c r="DX11" i="7"/>
  <c r="DX12" i="7"/>
  <c r="DX13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6" i="7"/>
  <c r="DX37" i="7"/>
  <c r="DX38" i="7"/>
  <c r="DX39" i="7"/>
  <c r="DX40" i="7"/>
  <c r="DX41" i="7"/>
  <c r="DX42" i="7"/>
  <c r="DX43" i="7"/>
  <c r="DX44" i="7"/>
  <c r="DX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29" i="7"/>
  <c r="DW30" i="7"/>
  <c r="DW31" i="7"/>
  <c r="DW32" i="7"/>
  <c r="DW33" i="7"/>
  <c r="DW34" i="7"/>
  <c r="DW35" i="7"/>
  <c r="DW36" i="7"/>
  <c r="DW37" i="7"/>
  <c r="DW38" i="7"/>
  <c r="DW39" i="7"/>
  <c r="DW40" i="7"/>
  <c r="DW41" i="7"/>
  <c r="DW42" i="7"/>
  <c r="DW43" i="7"/>
  <c r="DW4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29" i="7"/>
  <c r="DV30" i="7"/>
  <c r="DV31" i="7"/>
  <c r="DV32" i="7"/>
  <c r="DV33" i="7"/>
  <c r="DV34" i="7"/>
  <c r="DV35" i="7"/>
  <c r="DV36" i="7"/>
  <c r="DV37" i="7"/>
  <c r="DV38" i="7"/>
  <c r="DV39" i="7"/>
  <c r="DV40" i="7"/>
  <c r="DV41" i="7"/>
  <c r="DV42" i="7"/>
  <c r="DV43" i="7"/>
  <c r="DV44" i="7"/>
  <c r="DW4" i="7"/>
  <c r="DV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29" i="7"/>
  <c r="DU30" i="7"/>
  <c r="DU31" i="7"/>
  <c r="DU32" i="7"/>
  <c r="DU33" i="7"/>
  <c r="DU34" i="7"/>
  <c r="DU35" i="7"/>
  <c r="DU36" i="7"/>
  <c r="DU37" i="7"/>
  <c r="DU38" i="7"/>
  <c r="DU39" i="7"/>
  <c r="DU40" i="7"/>
  <c r="DU41" i="7"/>
  <c r="DU42" i="7"/>
  <c r="DU43" i="7"/>
  <c r="DU44" i="7"/>
  <c r="DU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29" i="7"/>
  <c r="DT30" i="7"/>
  <c r="DT31" i="7"/>
  <c r="DT32" i="7"/>
  <c r="DT33" i="7"/>
  <c r="DT34" i="7"/>
  <c r="DT35" i="7"/>
  <c r="DT36" i="7"/>
  <c r="DT37" i="7"/>
  <c r="DT38" i="7"/>
  <c r="DT39" i="7"/>
  <c r="DT40" i="7"/>
  <c r="DT41" i="7"/>
  <c r="DT42" i="7"/>
  <c r="DT43" i="7"/>
  <c r="DT44" i="7"/>
  <c r="DT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29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29" i="7"/>
  <c r="DR30" i="7"/>
  <c r="DR31" i="7"/>
  <c r="DR32" i="7"/>
  <c r="DR33" i="7"/>
  <c r="DR34" i="7"/>
  <c r="DR35" i="7"/>
  <c r="DR36" i="7"/>
  <c r="DR37" i="7"/>
  <c r="DR38" i="7"/>
  <c r="DR39" i="7"/>
  <c r="DR40" i="7"/>
  <c r="DR41" i="7"/>
  <c r="DR42" i="7"/>
  <c r="DR43" i="7"/>
  <c r="DR44" i="7"/>
  <c r="DS4" i="7"/>
  <c r="DR4" i="7"/>
  <c r="EE44" i="2"/>
  <c r="EE5" i="2"/>
  <c r="EE6" i="2"/>
  <c r="EE7" i="2"/>
  <c r="EE8" i="2"/>
  <c r="EE9" i="2"/>
  <c r="EE10" i="2"/>
  <c r="EE11" i="2"/>
  <c r="EE12" i="2"/>
  <c r="EE13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U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38" i="2"/>
  <c r="DR39" i="2"/>
  <c r="DR40" i="2"/>
  <c r="DR41" i="2"/>
  <c r="DR42" i="2"/>
  <c r="DR43" i="2"/>
  <c r="DR44" i="2"/>
  <c r="DS4" i="2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G47" i="6"/>
  <c r="H47" i="6"/>
  <c r="I47" i="6"/>
  <c r="J47" i="6"/>
  <c r="E47" i="6"/>
  <c r="D47" i="6"/>
  <c r="F47" i="6"/>
  <c r="DU32" i="3" l="1"/>
  <c r="EC8" i="3"/>
  <c r="EE36" i="3"/>
  <c r="EC24" i="3"/>
  <c r="DS37" i="3"/>
  <c r="DS5" i="3"/>
  <c r="DT22" i="3"/>
  <c r="EA29" i="3"/>
  <c r="EH42" i="1"/>
  <c r="EH10" i="1"/>
  <c r="DT44" i="3"/>
  <c r="EH20" i="1"/>
  <c r="EI29" i="1"/>
  <c r="DU5" i="3"/>
  <c r="EH22" i="1"/>
  <c r="DW39" i="3"/>
  <c r="EC29" i="3"/>
  <c r="DS12" i="3"/>
  <c r="DY34" i="3"/>
  <c r="EE24" i="3"/>
  <c r="DT27" i="3"/>
  <c r="EA34" i="3"/>
  <c r="EA18" i="3"/>
  <c r="DR40" i="3"/>
  <c r="DY39" i="3"/>
  <c r="DU16" i="3"/>
  <c r="DY36" i="3"/>
  <c r="DY20" i="3"/>
  <c r="EC40" i="3"/>
  <c r="EE6" i="3"/>
  <c r="EH39" i="1"/>
  <c r="DR39" i="3"/>
  <c r="EH31" i="1"/>
  <c r="DR31" i="3"/>
  <c r="EH23" i="1"/>
  <c r="DR23" i="3"/>
  <c r="EH15" i="1"/>
  <c r="DR15" i="3"/>
  <c r="EH7" i="1"/>
  <c r="DR7" i="3"/>
  <c r="EI40" i="1"/>
  <c r="DS40" i="3"/>
  <c r="DT41" i="3"/>
  <c r="DW28" i="3"/>
  <c r="EA32" i="3"/>
  <c r="CT47" i="6"/>
  <c r="DR38" i="3"/>
  <c r="EH38" i="1"/>
  <c r="DR30" i="3"/>
  <c r="EH30" i="1"/>
  <c r="DR22" i="3"/>
  <c r="DR14" i="3"/>
  <c r="EH14" i="1"/>
  <c r="DR6" i="3"/>
  <c r="EH6" i="1"/>
  <c r="DS39" i="3"/>
  <c r="EI39" i="1"/>
  <c r="EI23" i="1"/>
  <c r="DR44" i="3"/>
  <c r="EH44" i="1"/>
  <c r="DR36" i="3"/>
  <c r="EH12" i="1"/>
  <c r="EI4" i="1"/>
  <c r="EI37" i="1"/>
  <c r="EI21" i="1"/>
  <c r="EI13" i="1"/>
  <c r="EI5" i="1"/>
  <c r="DT38" i="3"/>
  <c r="DT6" i="3"/>
  <c r="DW41" i="3"/>
  <c r="DW25" i="3"/>
  <c r="DW9" i="3"/>
  <c r="EA13" i="3"/>
  <c r="EE33" i="3"/>
  <c r="CQ47" i="6"/>
  <c r="DR43" i="3"/>
  <c r="EH43" i="1"/>
  <c r="DR35" i="3"/>
  <c r="EH35" i="1"/>
  <c r="DT29" i="3"/>
  <c r="DU30" i="3"/>
  <c r="DW16" i="3"/>
  <c r="EA20" i="3"/>
  <c r="EC38" i="3"/>
  <c r="EC6" i="3"/>
  <c r="DR42" i="3"/>
  <c r="EE17" i="3"/>
  <c r="EH34" i="1"/>
  <c r="DR34" i="3"/>
  <c r="EH26" i="1"/>
  <c r="DR26" i="3"/>
  <c r="EH18" i="1"/>
  <c r="DR18" i="3"/>
  <c r="EI43" i="1"/>
  <c r="DS43" i="3"/>
  <c r="EI35" i="1"/>
  <c r="DS35" i="3"/>
  <c r="EI27" i="1"/>
  <c r="DS27" i="3"/>
  <c r="DS19" i="3"/>
  <c r="EI19" i="1"/>
  <c r="EI11" i="1"/>
  <c r="DS11" i="3"/>
  <c r="DT36" i="3"/>
  <c r="DT28" i="3"/>
  <c r="DT20" i="3"/>
  <c r="DT12" i="3"/>
  <c r="DU4" i="3"/>
  <c r="DU37" i="3"/>
  <c r="DU29" i="3"/>
  <c r="DU21" i="3"/>
  <c r="DU13" i="3"/>
  <c r="DW31" i="3"/>
  <c r="DW23" i="3"/>
  <c r="DW15" i="3"/>
  <c r="DW7" i="3"/>
  <c r="DY41" i="3"/>
  <c r="DY33" i="3"/>
  <c r="DY25" i="3"/>
  <c r="DY17" i="3"/>
  <c r="DY9" i="3"/>
  <c r="EA43" i="3"/>
  <c r="EA35" i="3"/>
  <c r="EA27" i="3"/>
  <c r="EA19" i="3"/>
  <c r="EA11" i="3"/>
  <c r="EC4" i="3"/>
  <c r="EC37" i="3"/>
  <c r="EC21" i="3"/>
  <c r="EC13" i="3"/>
  <c r="EC5" i="3"/>
  <c r="EE39" i="3"/>
  <c r="EE31" i="3"/>
  <c r="EE23" i="3"/>
  <c r="EE15" i="3"/>
  <c r="EE7" i="3"/>
  <c r="EH41" i="1"/>
  <c r="DR41" i="3"/>
  <c r="EH33" i="1"/>
  <c r="DR33" i="3"/>
  <c r="EH25" i="1"/>
  <c r="DR25" i="3"/>
  <c r="EH17" i="1"/>
  <c r="DR17" i="3"/>
  <c r="EH9" i="1"/>
  <c r="DR9" i="3"/>
  <c r="DS42" i="3"/>
  <c r="EI42" i="1"/>
  <c r="DS34" i="3"/>
  <c r="EI34" i="1"/>
  <c r="EI26" i="1"/>
  <c r="DS26" i="3"/>
  <c r="DS18" i="3"/>
  <c r="EI18" i="1"/>
  <c r="EI10" i="1"/>
  <c r="DS10" i="3"/>
  <c r="DT43" i="3"/>
  <c r="DT35" i="3"/>
  <c r="DT19" i="3"/>
  <c r="DT11" i="3"/>
  <c r="DU44" i="3"/>
  <c r="DU36" i="3"/>
  <c r="DU28" i="3"/>
  <c r="DU20" i="3"/>
  <c r="DU12" i="3"/>
  <c r="DW38" i="3"/>
  <c r="DW30" i="3"/>
  <c r="DW22" i="3"/>
  <c r="DW14" i="3"/>
  <c r="DW6" i="3"/>
  <c r="DY40" i="3"/>
  <c r="DY32" i="3"/>
  <c r="DY24" i="3"/>
  <c r="DY16" i="3"/>
  <c r="DY8" i="3"/>
  <c r="EA42" i="3"/>
  <c r="EA26" i="3"/>
  <c r="EA10" i="3"/>
  <c r="EC44" i="3"/>
  <c r="EC36" i="3"/>
  <c r="EC28" i="3"/>
  <c r="EC20" i="3"/>
  <c r="EC12" i="3"/>
  <c r="EE38" i="3"/>
  <c r="EE30" i="3"/>
  <c r="EE22" i="3"/>
  <c r="EE14" i="3"/>
  <c r="DR10" i="3"/>
  <c r="CU47" i="6"/>
  <c r="EH40" i="1"/>
  <c r="EH32" i="1"/>
  <c r="DR32" i="3"/>
  <c r="EH24" i="1"/>
  <c r="DR24" i="3"/>
  <c r="EH16" i="1"/>
  <c r="DR16" i="3"/>
  <c r="EH8" i="1"/>
  <c r="DU35" i="3"/>
  <c r="DY23" i="3"/>
  <c r="EC43" i="3"/>
  <c r="EC27" i="3"/>
  <c r="DR8" i="3"/>
  <c r="EI41" i="1"/>
  <c r="DS41" i="3"/>
  <c r="EI33" i="1"/>
  <c r="DS33" i="3"/>
  <c r="EI25" i="1"/>
  <c r="DS25" i="3"/>
  <c r="DS17" i="3"/>
  <c r="EI17" i="1"/>
  <c r="DS9" i="3"/>
  <c r="EI9" i="1"/>
  <c r="DT42" i="3"/>
  <c r="DT34" i="3"/>
  <c r="DT26" i="3"/>
  <c r="DT18" i="3"/>
  <c r="DT10" i="3"/>
  <c r="DU43" i="3"/>
  <c r="DU27" i="3"/>
  <c r="DU19" i="3"/>
  <c r="DU11" i="3"/>
  <c r="DW4" i="3"/>
  <c r="DW37" i="3"/>
  <c r="DW29" i="3"/>
  <c r="DW21" i="3"/>
  <c r="DW13" i="3"/>
  <c r="DW5" i="3"/>
  <c r="DY31" i="3"/>
  <c r="DY15" i="3"/>
  <c r="DY7" i="3"/>
  <c r="EA41" i="3"/>
  <c r="EA33" i="3"/>
  <c r="EA25" i="3"/>
  <c r="EA17" i="3"/>
  <c r="EA9" i="3"/>
  <c r="EC35" i="3"/>
  <c r="EC19" i="3"/>
  <c r="EC11" i="3"/>
  <c r="EE4" i="3"/>
  <c r="EE37" i="3"/>
  <c r="EE29" i="3"/>
  <c r="EE21" i="3"/>
  <c r="EE13" i="3"/>
  <c r="EE5" i="3"/>
  <c r="EI32" i="1"/>
  <c r="DS32" i="3"/>
  <c r="EI24" i="1"/>
  <c r="DS16" i="3"/>
  <c r="EI16" i="1"/>
  <c r="DS8" i="3"/>
  <c r="EI8" i="1"/>
  <c r="DT33" i="3"/>
  <c r="DT25" i="3"/>
  <c r="DT17" i="3"/>
  <c r="DT9" i="3"/>
  <c r="DU42" i="3"/>
  <c r="DU34" i="3"/>
  <c r="DU26" i="3"/>
  <c r="DU18" i="3"/>
  <c r="DU10" i="3"/>
  <c r="DW44" i="3"/>
  <c r="DW36" i="3"/>
  <c r="DW20" i="3"/>
  <c r="DW12" i="3"/>
  <c r="DY38" i="3"/>
  <c r="DY30" i="3"/>
  <c r="DY22" i="3"/>
  <c r="DY14" i="3"/>
  <c r="DY6" i="3"/>
  <c r="EA40" i="3"/>
  <c r="EA24" i="3"/>
  <c r="EA16" i="3"/>
  <c r="EA8" i="3"/>
  <c r="EC42" i="3"/>
  <c r="EC34" i="3"/>
  <c r="EC26" i="3"/>
  <c r="EC18" i="3"/>
  <c r="EC10" i="3"/>
  <c r="EE44" i="3"/>
  <c r="EE28" i="3"/>
  <c r="DS24" i="3"/>
  <c r="DS31" i="3"/>
  <c r="DS23" i="3"/>
  <c r="DS15" i="3"/>
  <c r="DS7" i="3"/>
  <c r="DT40" i="3"/>
  <c r="DT32" i="3"/>
  <c r="DT24" i="3"/>
  <c r="DT16" i="3"/>
  <c r="DT8" i="3"/>
  <c r="DU41" i="3"/>
  <c r="DU33" i="3"/>
  <c r="DU25" i="3"/>
  <c r="DU17" i="3"/>
  <c r="DU9" i="3"/>
  <c r="DW43" i="3"/>
  <c r="DW35" i="3"/>
  <c r="DW27" i="3"/>
  <c r="DW19" i="3"/>
  <c r="DW11" i="3"/>
  <c r="DY4" i="3"/>
  <c r="DY37" i="3"/>
  <c r="DY29" i="3"/>
  <c r="DY21" i="3"/>
  <c r="DY13" i="3"/>
  <c r="DY5" i="3"/>
  <c r="EA39" i="3"/>
  <c r="EA31" i="3"/>
  <c r="EA23" i="3"/>
  <c r="EA15" i="3"/>
  <c r="EA7" i="3"/>
  <c r="EC41" i="3"/>
  <c r="EC33" i="3"/>
  <c r="EC25" i="3"/>
  <c r="EC17" i="3"/>
  <c r="EC9" i="3"/>
  <c r="EE43" i="3"/>
  <c r="EE35" i="3"/>
  <c r="EE27" i="3"/>
  <c r="EE19" i="3"/>
  <c r="EE11" i="3"/>
  <c r="EI15" i="1"/>
  <c r="EH4" i="1"/>
  <c r="DR37" i="3"/>
  <c r="EH37" i="1"/>
  <c r="DR29" i="3"/>
  <c r="EH29" i="1"/>
  <c r="DR21" i="3"/>
  <c r="EH21" i="1"/>
  <c r="DR13" i="3"/>
  <c r="EH13" i="1"/>
  <c r="DR5" i="3"/>
  <c r="EH5" i="1"/>
  <c r="DS38" i="3"/>
  <c r="EI38" i="1"/>
  <c r="DS30" i="3"/>
  <c r="EI30" i="1"/>
  <c r="DS22" i="3"/>
  <c r="EI22" i="1"/>
  <c r="DS14" i="3"/>
  <c r="EI14" i="1"/>
  <c r="DS6" i="3"/>
  <c r="EI6" i="1"/>
  <c r="DT39" i="3"/>
  <c r="DT31" i="3"/>
  <c r="DT23" i="3"/>
  <c r="DT15" i="3"/>
  <c r="DT7" i="3"/>
  <c r="DU40" i="3"/>
  <c r="DU24" i="3"/>
  <c r="DU8" i="3"/>
  <c r="DW42" i="3"/>
  <c r="DW34" i="3"/>
  <c r="DW26" i="3"/>
  <c r="DW18" i="3"/>
  <c r="DW10" i="3"/>
  <c r="DY44" i="3"/>
  <c r="DY28" i="3"/>
  <c r="DY12" i="3"/>
  <c r="EA38" i="3"/>
  <c r="EA30" i="3"/>
  <c r="EA22" i="3"/>
  <c r="EA14" i="3"/>
  <c r="EA6" i="3"/>
  <c r="EC32" i="3"/>
  <c r="EC16" i="3"/>
  <c r="EE42" i="3"/>
  <c r="EE34" i="3"/>
  <c r="EE26" i="3"/>
  <c r="EE18" i="3"/>
  <c r="EE10" i="3"/>
  <c r="EH36" i="1"/>
  <c r="DR28" i="3"/>
  <c r="DR20" i="3"/>
  <c r="DR12" i="3"/>
  <c r="DS4" i="3"/>
  <c r="DS29" i="3"/>
  <c r="DS21" i="3"/>
  <c r="DS13" i="3"/>
  <c r="DT30" i="3"/>
  <c r="DT14" i="3"/>
  <c r="DU39" i="3"/>
  <c r="DU31" i="3"/>
  <c r="DU23" i="3"/>
  <c r="DU15" i="3"/>
  <c r="DU7" i="3"/>
  <c r="DW33" i="3"/>
  <c r="DW17" i="3"/>
  <c r="DY43" i="3"/>
  <c r="DY35" i="3"/>
  <c r="DY27" i="3"/>
  <c r="DY19" i="3"/>
  <c r="DY11" i="3"/>
  <c r="EA4" i="3"/>
  <c r="EA37" i="3"/>
  <c r="EA21" i="3"/>
  <c r="EA5" i="3"/>
  <c r="EC39" i="3"/>
  <c r="EC31" i="3"/>
  <c r="EC23" i="3"/>
  <c r="EC15" i="3"/>
  <c r="EC7" i="3"/>
  <c r="EE41" i="3"/>
  <c r="EE25" i="3"/>
  <c r="EE9" i="3"/>
  <c r="EI7" i="1"/>
  <c r="DR27" i="3"/>
  <c r="EH27" i="1"/>
  <c r="DR19" i="3"/>
  <c r="EH19" i="1"/>
  <c r="DR11" i="3"/>
  <c r="EH11" i="1"/>
  <c r="DS44" i="3"/>
  <c r="EI44" i="1"/>
  <c r="DS36" i="3"/>
  <c r="EI36" i="1"/>
  <c r="DS28" i="3"/>
  <c r="EI28" i="1"/>
  <c r="DS20" i="3"/>
  <c r="EI20" i="1"/>
  <c r="EI12" i="1"/>
  <c r="DT37" i="3"/>
  <c r="DT21" i="3"/>
  <c r="DT13" i="3"/>
  <c r="DT5" i="3"/>
  <c r="DU38" i="3"/>
  <c r="DU22" i="3"/>
  <c r="DU14" i="3"/>
  <c r="DU6" i="3"/>
  <c r="DW40" i="3"/>
  <c r="DW32" i="3"/>
  <c r="DW24" i="3"/>
  <c r="DW8" i="3"/>
  <c r="DY42" i="3"/>
  <c r="DY26" i="3"/>
  <c r="DY18" i="3"/>
  <c r="DY10" i="3"/>
  <c r="EA44" i="3"/>
  <c r="EA36" i="3"/>
  <c r="EA28" i="3"/>
  <c r="EA12" i="3"/>
  <c r="EC30" i="3"/>
  <c r="EC22" i="3"/>
  <c r="EC14" i="3"/>
  <c r="EE40" i="3"/>
  <c r="EE32" i="3"/>
  <c r="EE16" i="3"/>
  <c r="EE8" i="3"/>
  <c r="EH28" i="1"/>
  <c r="EE20" i="3"/>
  <c r="EE12" i="3"/>
  <c r="CS47" i="6"/>
  <c r="CR47" i="6"/>
  <c r="CP47" i="6"/>
  <c r="EK4" i="1" l="1"/>
  <c r="EL4" i="1"/>
  <c r="DP45" i="7"/>
  <c r="DO45" i="7"/>
  <c r="DN45" i="7"/>
  <c r="DM45" i="7"/>
  <c r="DL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A45" i="7"/>
  <c r="BZ45" i="7"/>
  <c r="BY45" i="7"/>
  <c r="BX45" i="7"/>
  <c r="BW45" i="7"/>
  <c r="BV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AW45" i="7"/>
  <c r="AV45" i="7"/>
  <c r="AU45" i="7"/>
  <c r="AT45" i="7"/>
  <c r="AS45" i="7"/>
  <c r="AR45" i="7"/>
  <c r="AE45" i="7"/>
  <c r="AD45" i="7"/>
  <c r="AC45" i="7"/>
  <c r="AB45" i="7"/>
  <c r="AA45" i="7"/>
  <c r="Z45" i="7"/>
  <c r="Y45" i="7"/>
  <c r="X45" i="7"/>
  <c r="W45" i="7"/>
  <c r="V45" i="7"/>
  <c r="U45" i="7"/>
  <c r="T45" i="7"/>
  <c r="M45" i="7"/>
  <c r="L45" i="7"/>
  <c r="K45" i="7"/>
  <c r="J45" i="7"/>
  <c r="I45" i="7"/>
  <c r="EQ45" i="7" s="1"/>
  <c r="EU45" i="7" s="1"/>
  <c r="H45" i="7"/>
  <c r="G45" i="7"/>
  <c r="F45" i="7"/>
  <c r="E45" i="7"/>
  <c r="D45" i="7"/>
  <c r="C45" i="7"/>
  <c r="B45" i="7"/>
  <c r="ES44" i="7"/>
  <c r="EQ44" i="7"/>
  <c r="EU44" i="7" s="1"/>
  <c r="EP44" i="7"/>
  <c r="DE44" i="7"/>
  <c r="DD44" i="7"/>
  <c r="DC44" i="7"/>
  <c r="DB44" i="7"/>
  <c r="DA44" i="7"/>
  <c r="CZ44" i="7"/>
  <c r="BU44" i="7"/>
  <c r="BT44" i="7"/>
  <c r="BS44" i="7"/>
  <c r="BR44" i="7"/>
  <c r="BQ44" i="7"/>
  <c r="BP44" i="7"/>
  <c r="AK44" i="7"/>
  <c r="AJ44" i="7"/>
  <c r="AI44" i="7"/>
  <c r="AH44" i="7"/>
  <c r="AG44" i="7"/>
  <c r="AF44" i="7"/>
  <c r="S44" i="7"/>
  <c r="R44" i="7"/>
  <c r="Q44" i="7"/>
  <c r="P44" i="7"/>
  <c r="O44" i="7"/>
  <c r="N44" i="7"/>
  <c r="EQ43" i="7"/>
  <c r="EU43" i="7" s="1"/>
  <c r="EP43" i="7"/>
  <c r="ES43" i="7" s="1"/>
  <c r="DE43" i="7"/>
  <c r="DD43" i="7"/>
  <c r="DC43" i="7"/>
  <c r="DB43" i="7"/>
  <c r="DA43" i="7"/>
  <c r="CZ43" i="7"/>
  <c r="BU43" i="7"/>
  <c r="BT43" i="7"/>
  <c r="BS43" i="7"/>
  <c r="BR43" i="7"/>
  <c r="BQ43" i="7"/>
  <c r="BP43" i="7"/>
  <c r="AK43" i="7"/>
  <c r="AJ43" i="7"/>
  <c r="AI43" i="7"/>
  <c r="AH43" i="7"/>
  <c r="AG43" i="7"/>
  <c r="AF43" i="7"/>
  <c r="S43" i="7"/>
  <c r="R43" i="7"/>
  <c r="AP43" i="7" s="1"/>
  <c r="BB43" i="7" s="1"/>
  <c r="CF43" i="7" s="1"/>
  <c r="DJ43" i="7" s="1"/>
  <c r="Q43" i="7"/>
  <c r="P43" i="7"/>
  <c r="O43" i="7"/>
  <c r="N43" i="7"/>
  <c r="EQ42" i="7"/>
  <c r="EU42" i="7" s="1"/>
  <c r="EP42" i="7"/>
  <c r="ES42" i="7" s="1"/>
  <c r="DE42" i="7"/>
  <c r="DD42" i="7"/>
  <c r="DC42" i="7"/>
  <c r="DB42" i="7"/>
  <c r="DA42" i="7"/>
  <c r="CZ42" i="7"/>
  <c r="BU42" i="7"/>
  <c r="BT42" i="7"/>
  <c r="BS42" i="7"/>
  <c r="BR42" i="7"/>
  <c r="BQ42" i="7"/>
  <c r="BP42" i="7"/>
  <c r="AK42" i="7"/>
  <c r="AJ42" i="7"/>
  <c r="AI42" i="7"/>
  <c r="AH42" i="7"/>
  <c r="AG42" i="7"/>
  <c r="AF42" i="7"/>
  <c r="S42" i="7"/>
  <c r="R42" i="7"/>
  <c r="Q42" i="7"/>
  <c r="P42" i="7"/>
  <c r="O42" i="7"/>
  <c r="N42" i="7"/>
  <c r="EQ41" i="7"/>
  <c r="EU41" i="7" s="1"/>
  <c r="EP41" i="7"/>
  <c r="ES41" i="7" s="1"/>
  <c r="DE41" i="7"/>
  <c r="DD41" i="7"/>
  <c r="DC41" i="7"/>
  <c r="DB41" i="7"/>
  <c r="DA41" i="7"/>
  <c r="CZ41" i="7"/>
  <c r="BU41" i="7"/>
  <c r="BT41" i="7"/>
  <c r="BS41" i="7"/>
  <c r="BR41" i="7"/>
  <c r="BQ41" i="7"/>
  <c r="BP41" i="7"/>
  <c r="AK41" i="7"/>
  <c r="AJ41" i="7"/>
  <c r="AI41" i="7"/>
  <c r="AH41" i="7"/>
  <c r="AG41" i="7"/>
  <c r="AF41" i="7"/>
  <c r="S41" i="7"/>
  <c r="AQ41" i="7" s="1"/>
  <c r="BC41" i="7" s="1"/>
  <c r="R41" i="7"/>
  <c r="AP41" i="7" s="1"/>
  <c r="BB41" i="7" s="1"/>
  <c r="Q41" i="7"/>
  <c r="P41" i="7"/>
  <c r="O41" i="7"/>
  <c r="N41" i="7"/>
  <c r="EQ40" i="7"/>
  <c r="EU40" i="7" s="1"/>
  <c r="EP40" i="7"/>
  <c r="ES40" i="7" s="1"/>
  <c r="DE40" i="7"/>
  <c r="DD40" i="7"/>
  <c r="DC40" i="7"/>
  <c r="DB40" i="7"/>
  <c r="DA40" i="7"/>
  <c r="CZ40" i="7"/>
  <c r="BU40" i="7"/>
  <c r="BT40" i="7"/>
  <c r="BS40" i="7"/>
  <c r="BR40" i="7"/>
  <c r="BQ40" i="7"/>
  <c r="BP40" i="7"/>
  <c r="AK40" i="7"/>
  <c r="AJ40" i="7"/>
  <c r="AI40" i="7"/>
  <c r="AH40" i="7"/>
  <c r="AG40" i="7"/>
  <c r="AF40" i="7"/>
  <c r="AL40" i="7" s="1"/>
  <c r="AX40" i="7" s="1"/>
  <c r="CB40" i="7" s="1"/>
  <c r="S40" i="7"/>
  <c r="R40" i="7"/>
  <c r="Q40" i="7"/>
  <c r="P40" i="7"/>
  <c r="AN40" i="7" s="1"/>
  <c r="AZ40" i="7" s="1"/>
  <c r="CD40" i="7" s="1"/>
  <c r="DH40" i="7" s="1"/>
  <c r="O40" i="7"/>
  <c r="N40" i="7"/>
  <c r="EQ39" i="7"/>
  <c r="EU39" i="7" s="1"/>
  <c r="EP39" i="7"/>
  <c r="ES39" i="7" s="1"/>
  <c r="DE39" i="7"/>
  <c r="DD39" i="7"/>
  <c r="DC39" i="7"/>
  <c r="DB39" i="7"/>
  <c r="DA39" i="7"/>
  <c r="CZ39" i="7"/>
  <c r="BU39" i="7"/>
  <c r="BT39" i="7"/>
  <c r="BS39" i="7"/>
  <c r="BR39" i="7"/>
  <c r="BQ39" i="7"/>
  <c r="BP39" i="7"/>
  <c r="AK39" i="7"/>
  <c r="AJ39" i="7"/>
  <c r="AI39" i="7"/>
  <c r="AH39" i="7"/>
  <c r="AG39" i="7"/>
  <c r="AF39" i="7"/>
  <c r="S39" i="7"/>
  <c r="R39" i="7"/>
  <c r="Q39" i="7"/>
  <c r="P39" i="7"/>
  <c r="O39" i="7"/>
  <c r="N39" i="7"/>
  <c r="EQ38" i="7"/>
  <c r="EU38" i="7" s="1"/>
  <c r="EP38" i="7"/>
  <c r="ES38" i="7" s="1"/>
  <c r="DE38" i="7"/>
  <c r="DD38" i="7"/>
  <c r="DC38" i="7"/>
  <c r="DB38" i="7"/>
  <c r="DA38" i="7"/>
  <c r="CZ38" i="7"/>
  <c r="BU38" i="7"/>
  <c r="BT38" i="7"/>
  <c r="BS38" i="7"/>
  <c r="BR38" i="7"/>
  <c r="BQ38" i="7"/>
  <c r="BP38" i="7"/>
  <c r="AK38" i="7"/>
  <c r="AJ38" i="7"/>
  <c r="AI38" i="7"/>
  <c r="AH38" i="7"/>
  <c r="AG38" i="7"/>
  <c r="AF38" i="7"/>
  <c r="S38" i="7"/>
  <c r="R38" i="7"/>
  <c r="Q38" i="7"/>
  <c r="AO38" i="7" s="1"/>
  <c r="BA38" i="7" s="1"/>
  <c r="P38" i="7"/>
  <c r="O38" i="7"/>
  <c r="N38" i="7"/>
  <c r="EQ37" i="7"/>
  <c r="EU37" i="7" s="1"/>
  <c r="EP37" i="7"/>
  <c r="ES37" i="7" s="1"/>
  <c r="DE37" i="7"/>
  <c r="DD37" i="7"/>
  <c r="DC37" i="7"/>
  <c r="DB37" i="7"/>
  <c r="DA37" i="7"/>
  <c r="CZ37" i="7"/>
  <c r="BU37" i="7"/>
  <c r="BT37" i="7"/>
  <c r="BS37" i="7"/>
  <c r="BR37" i="7"/>
  <c r="BQ37" i="7"/>
  <c r="BP37" i="7"/>
  <c r="AK37" i="7"/>
  <c r="AJ37" i="7"/>
  <c r="AI37" i="7"/>
  <c r="AO37" i="7" s="1"/>
  <c r="BA37" i="7" s="1"/>
  <c r="CE37" i="7" s="1"/>
  <c r="AH37" i="7"/>
  <c r="AG37" i="7"/>
  <c r="AF37" i="7"/>
  <c r="S37" i="7"/>
  <c r="R37" i="7"/>
  <c r="Q37" i="7"/>
  <c r="P37" i="7"/>
  <c r="O37" i="7"/>
  <c r="N37" i="7"/>
  <c r="AL37" i="7" s="1"/>
  <c r="AX37" i="7" s="1"/>
  <c r="CB37" i="7" s="1"/>
  <c r="EQ36" i="7"/>
  <c r="EU36" i="7" s="1"/>
  <c r="EP36" i="7"/>
  <c r="ES36" i="7" s="1"/>
  <c r="DE36" i="7"/>
  <c r="DD36" i="7"/>
  <c r="DC36" i="7"/>
  <c r="DB36" i="7"/>
  <c r="DA36" i="7"/>
  <c r="CZ36" i="7"/>
  <c r="BU36" i="7"/>
  <c r="BT36" i="7"/>
  <c r="BS36" i="7"/>
  <c r="BR36" i="7"/>
  <c r="BQ36" i="7"/>
  <c r="BP36" i="7"/>
  <c r="AK36" i="7"/>
  <c r="AJ36" i="7"/>
  <c r="AI36" i="7"/>
  <c r="AH36" i="7"/>
  <c r="AN36" i="7" s="1"/>
  <c r="AZ36" i="7" s="1"/>
  <c r="AG36" i="7"/>
  <c r="AF36" i="7"/>
  <c r="S36" i="7"/>
  <c r="R36" i="7"/>
  <c r="Q36" i="7"/>
  <c r="P36" i="7"/>
  <c r="O36" i="7"/>
  <c r="N36" i="7"/>
  <c r="EQ35" i="7"/>
  <c r="EU35" i="7" s="1"/>
  <c r="EP35" i="7"/>
  <c r="ES35" i="7" s="1"/>
  <c r="DE35" i="7"/>
  <c r="DD35" i="7"/>
  <c r="DC35" i="7"/>
  <c r="DB35" i="7"/>
  <c r="DA35" i="7"/>
  <c r="CZ35" i="7"/>
  <c r="BU35" i="7"/>
  <c r="BT35" i="7"/>
  <c r="BS35" i="7"/>
  <c r="BR35" i="7"/>
  <c r="BQ35" i="7"/>
  <c r="BP35" i="7"/>
  <c r="AK35" i="7"/>
  <c r="AJ35" i="7"/>
  <c r="AI35" i="7"/>
  <c r="AH35" i="7"/>
  <c r="AG35" i="7"/>
  <c r="AF35" i="7"/>
  <c r="S35" i="7"/>
  <c r="R35" i="7"/>
  <c r="Q35" i="7"/>
  <c r="P35" i="7"/>
  <c r="O35" i="7"/>
  <c r="N35" i="7"/>
  <c r="EQ34" i="7"/>
  <c r="EU34" i="7" s="1"/>
  <c r="EP34" i="7"/>
  <c r="ES34" i="7" s="1"/>
  <c r="DE34" i="7"/>
  <c r="DD34" i="7"/>
  <c r="DC34" i="7"/>
  <c r="DB34" i="7"/>
  <c r="DA34" i="7"/>
  <c r="CZ34" i="7"/>
  <c r="BU34" i="7"/>
  <c r="BT34" i="7"/>
  <c r="BS34" i="7"/>
  <c r="BR34" i="7"/>
  <c r="BQ34" i="7"/>
  <c r="BP34" i="7"/>
  <c r="AK34" i="7"/>
  <c r="AJ34" i="7"/>
  <c r="AI34" i="7"/>
  <c r="AH34" i="7"/>
  <c r="AN34" i="7" s="1"/>
  <c r="AZ34" i="7" s="1"/>
  <c r="AG34" i="7"/>
  <c r="AF34" i="7"/>
  <c r="S34" i="7"/>
  <c r="R34" i="7"/>
  <c r="Q34" i="7"/>
  <c r="P34" i="7"/>
  <c r="O34" i="7"/>
  <c r="N34" i="7"/>
  <c r="EQ33" i="7"/>
  <c r="EU33" i="7" s="1"/>
  <c r="EP33" i="7"/>
  <c r="ES33" i="7" s="1"/>
  <c r="DE33" i="7"/>
  <c r="DD33" i="7"/>
  <c r="DC33" i="7"/>
  <c r="DB33" i="7"/>
  <c r="DA33" i="7"/>
  <c r="CZ33" i="7"/>
  <c r="BU33" i="7"/>
  <c r="BT33" i="7"/>
  <c r="BS33" i="7"/>
  <c r="BR33" i="7"/>
  <c r="BQ33" i="7"/>
  <c r="BP33" i="7"/>
  <c r="AK33" i="7"/>
  <c r="AJ33" i="7"/>
  <c r="AP33" i="7" s="1"/>
  <c r="BB33" i="7" s="1"/>
  <c r="AI33" i="7"/>
  <c r="AH33" i="7"/>
  <c r="AG33" i="7"/>
  <c r="AF33" i="7"/>
  <c r="S33" i="7"/>
  <c r="R33" i="7"/>
  <c r="Q33" i="7"/>
  <c r="P33" i="7"/>
  <c r="O33" i="7"/>
  <c r="N33" i="7"/>
  <c r="EQ32" i="7"/>
  <c r="EU32" i="7" s="1"/>
  <c r="EP32" i="7"/>
  <c r="ES32" i="7" s="1"/>
  <c r="DE32" i="7"/>
  <c r="DD32" i="7"/>
  <c r="DC32" i="7"/>
  <c r="DB32" i="7"/>
  <c r="DA32" i="7"/>
  <c r="CZ32" i="7"/>
  <c r="BU32" i="7"/>
  <c r="BT32" i="7"/>
  <c r="BS32" i="7"/>
  <c r="BR32" i="7"/>
  <c r="BQ32" i="7"/>
  <c r="BP32" i="7"/>
  <c r="AK32" i="7"/>
  <c r="AJ32" i="7"/>
  <c r="AI32" i="7"/>
  <c r="AH32" i="7"/>
  <c r="AG32" i="7"/>
  <c r="AF32" i="7"/>
  <c r="S32" i="7"/>
  <c r="R32" i="7"/>
  <c r="Q32" i="7"/>
  <c r="P32" i="7"/>
  <c r="O32" i="7"/>
  <c r="AM32" i="7" s="1"/>
  <c r="AY32" i="7" s="1"/>
  <c r="N32" i="7"/>
  <c r="EQ31" i="7"/>
  <c r="EU31" i="7" s="1"/>
  <c r="EP31" i="7"/>
  <c r="ES31" i="7" s="1"/>
  <c r="DE31" i="7"/>
  <c r="DD31" i="7"/>
  <c r="DC31" i="7"/>
  <c r="DB31" i="7"/>
  <c r="DA31" i="7"/>
  <c r="CZ31" i="7"/>
  <c r="BU31" i="7"/>
  <c r="BT31" i="7"/>
  <c r="BS31" i="7"/>
  <c r="BR31" i="7"/>
  <c r="BQ31" i="7"/>
  <c r="BP31" i="7"/>
  <c r="AK31" i="7"/>
  <c r="AJ31" i="7"/>
  <c r="AI31" i="7"/>
  <c r="AH31" i="7"/>
  <c r="AG31" i="7"/>
  <c r="AF31" i="7"/>
  <c r="S31" i="7"/>
  <c r="R31" i="7"/>
  <c r="AP31" i="7" s="1"/>
  <c r="BB31" i="7" s="1"/>
  <c r="Q31" i="7"/>
  <c r="P31" i="7"/>
  <c r="O31" i="7"/>
  <c r="N31" i="7"/>
  <c r="AL31" i="7" s="1"/>
  <c r="AX31" i="7" s="1"/>
  <c r="CB31" i="7" s="1"/>
  <c r="EQ30" i="7"/>
  <c r="EU30" i="7" s="1"/>
  <c r="EP30" i="7"/>
  <c r="ES30" i="7" s="1"/>
  <c r="DE30" i="7"/>
  <c r="DD30" i="7"/>
  <c r="DC30" i="7"/>
  <c r="DB30" i="7"/>
  <c r="DA30" i="7"/>
  <c r="CZ30" i="7"/>
  <c r="BU30" i="7"/>
  <c r="BT30" i="7"/>
  <c r="BS30" i="7"/>
  <c r="BR30" i="7"/>
  <c r="BQ30" i="7"/>
  <c r="BP30" i="7"/>
  <c r="AK30" i="7"/>
  <c r="AJ30" i="7"/>
  <c r="AI30" i="7"/>
  <c r="AH30" i="7"/>
  <c r="AN30" i="7" s="1"/>
  <c r="AZ30" i="7" s="1"/>
  <c r="AG30" i="7"/>
  <c r="AF30" i="7"/>
  <c r="S30" i="7"/>
  <c r="AQ30" i="7" s="1"/>
  <c r="BC30" i="7" s="1"/>
  <c r="R30" i="7"/>
  <c r="Q30" i="7"/>
  <c r="P30" i="7"/>
  <c r="O30" i="7"/>
  <c r="AM30" i="7" s="1"/>
  <c r="AY30" i="7" s="1"/>
  <c r="CC30" i="7" s="1"/>
  <c r="N30" i="7"/>
  <c r="EQ29" i="7"/>
  <c r="EU29" i="7" s="1"/>
  <c r="EP29" i="7"/>
  <c r="ES29" i="7" s="1"/>
  <c r="DE29" i="7"/>
  <c r="DD29" i="7"/>
  <c r="DC29" i="7"/>
  <c r="DB29" i="7"/>
  <c r="DA29" i="7"/>
  <c r="CZ29" i="7"/>
  <c r="BU29" i="7"/>
  <c r="BT29" i="7"/>
  <c r="BS29" i="7"/>
  <c r="BR29" i="7"/>
  <c r="BQ29" i="7"/>
  <c r="BP29" i="7"/>
  <c r="AK29" i="7"/>
  <c r="AJ29" i="7"/>
  <c r="AI29" i="7"/>
  <c r="AH29" i="7"/>
  <c r="AG29" i="7"/>
  <c r="AF29" i="7"/>
  <c r="S29" i="7"/>
  <c r="R29" i="7"/>
  <c r="Q29" i="7"/>
  <c r="P29" i="7"/>
  <c r="O29" i="7"/>
  <c r="N29" i="7"/>
  <c r="EQ28" i="7"/>
  <c r="EU28" i="7" s="1"/>
  <c r="EP28" i="7"/>
  <c r="ES28" i="7" s="1"/>
  <c r="DE28" i="7"/>
  <c r="DD28" i="7"/>
  <c r="DC28" i="7"/>
  <c r="DB28" i="7"/>
  <c r="DA28" i="7"/>
  <c r="CZ28" i="7"/>
  <c r="BU28" i="7"/>
  <c r="BT28" i="7"/>
  <c r="BS28" i="7"/>
  <c r="BR28" i="7"/>
  <c r="BQ28" i="7"/>
  <c r="BP28" i="7"/>
  <c r="AK28" i="7"/>
  <c r="AJ28" i="7"/>
  <c r="AI28" i="7"/>
  <c r="AH28" i="7"/>
  <c r="AG28" i="7"/>
  <c r="AF28" i="7"/>
  <c r="S28" i="7"/>
  <c r="R28" i="7"/>
  <c r="Q28" i="7"/>
  <c r="P28" i="7"/>
  <c r="O28" i="7"/>
  <c r="N28" i="7"/>
  <c r="EQ27" i="7"/>
  <c r="EU27" i="7" s="1"/>
  <c r="EP27" i="7"/>
  <c r="ES27" i="7" s="1"/>
  <c r="DE27" i="7"/>
  <c r="DD27" i="7"/>
  <c r="DC27" i="7"/>
  <c r="DB27" i="7"/>
  <c r="DA27" i="7"/>
  <c r="CZ27" i="7"/>
  <c r="BU27" i="7"/>
  <c r="BT27" i="7"/>
  <c r="BS27" i="7"/>
  <c r="BR27" i="7"/>
  <c r="BQ27" i="7"/>
  <c r="BP27" i="7"/>
  <c r="AK27" i="7"/>
  <c r="AJ27" i="7"/>
  <c r="AI27" i="7"/>
  <c r="AH27" i="7"/>
  <c r="AG27" i="7"/>
  <c r="AF27" i="7"/>
  <c r="S27" i="7"/>
  <c r="R27" i="7"/>
  <c r="Q27" i="7"/>
  <c r="P27" i="7"/>
  <c r="O27" i="7"/>
  <c r="AM27" i="7" s="1"/>
  <c r="AY27" i="7" s="1"/>
  <c r="N27" i="7"/>
  <c r="EQ26" i="7"/>
  <c r="EU26" i="7" s="1"/>
  <c r="EP26" i="7"/>
  <c r="ES26" i="7" s="1"/>
  <c r="DE26" i="7"/>
  <c r="DD26" i="7"/>
  <c r="DC26" i="7"/>
  <c r="DB26" i="7"/>
  <c r="DA26" i="7"/>
  <c r="CZ26" i="7"/>
  <c r="BU26" i="7"/>
  <c r="BT26" i="7"/>
  <c r="BS26" i="7"/>
  <c r="BR26" i="7"/>
  <c r="BQ26" i="7"/>
  <c r="BP26" i="7"/>
  <c r="AK26" i="7"/>
  <c r="AJ26" i="7"/>
  <c r="AI26" i="7"/>
  <c r="AH26" i="7"/>
  <c r="AG26" i="7"/>
  <c r="AF26" i="7"/>
  <c r="S26" i="7"/>
  <c r="R26" i="7"/>
  <c r="Q26" i="7"/>
  <c r="P26" i="7"/>
  <c r="O26" i="7"/>
  <c r="N26" i="7"/>
  <c r="EQ25" i="7"/>
  <c r="EU25" i="7" s="1"/>
  <c r="EP25" i="7"/>
  <c r="ES25" i="7" s="1"/>
  <c r="DE25" i="7"/>
  <c r="DD25" i="7"/>
  <c r="DC25" i="7"/>
  <c r="DB25" i="7"/>
  <c r="DA25" i="7"/>
  <c r="CZ25" i="7"/>
  <c r="BU25" i="7"/>
  <c r="BT25" i="7"/>
  <c r="BS25" i="7"/>
  <c r="BR25" i="7"/>
  <c r="BQ25" i="7"/>
  <c r="BP25" i="7"/>
  <c r="AK25" i="7"/>
  <c r="AJ25" i="7"/>
  <c r="AI25" i="7"/>
  <c r="AH25" i="7"/>
  <c r="AG25" i="7"/>
  <c r="AF25" i="7"/>
  <c r="S25" i="7"/>
  <c r="R25" i="7"/>
  <c r="Q25" i="7"/>
  <c r="P25" i="7"/>
  <c r="O25" i="7"/>
  <c r="N25" i="7"/>
  <c r="EQ24" i="7"/>
  <c r="EU24" i="7" s="1"/>
  <c r="EP24" i="7"/>
  <c r="ES24" i="7" s="1"/>
  <c r="DE24" i="7"/>
  <c r="DD24" i="7"/>
  <c r="DC24" i="7"/>
  <c r="DB24" i="7"/>
  <c r="DA24" i="7"/>
  <c r="CZ24" i="7"/>
  <c r="BU24" i="7"/>
  <c r="BT24" i="7"/>
  <c r="BS24" i="7"/>
  <c r="BR24" i="7"/>
  <c r="BQ24" i="7"/>
  <c r="BP24" i="7"/>
  <c r="AK24" i="7"/>
  <c r="AJ24" i="7"/>
  <c r="AI24" i="7"/>
  <c r="AH24" i="7"/>
  <c r="AG24" i="7"/>
  <c r="AF24" i="7"/>
  <c r="AL24" i="7" s="1"/>
  <c r="AX24" i="7" s="1"/>
  <c r="CB24" i="7" s="1"/>
  <c r="S24" i="7"/>
  <c r="R24" i="7"/>
  <c r="Q24" i="7"/>
  <c r="P24" i="7"/>
  <c r="O24" i="7"/>
  <c r="N24" i="7"/>
  <c r="EQ23" i="7"/>
  <c r="EU23" i="7" s="1"/>
  <c r="EP23" i="7"/>
  <c r="ES23" i="7" s="1"/>
  <c r="DE23" i="7"/>
  <c r="DD23" i="7"/>
  <c r="DC23" i="7"/>
  <c r="DB23" i="7"/>
  <c r="DA23" i="7"/>
  <c r="CZ23" i="7"/>
  <c r="BU23" i="7"/>
  <c r="BT23" i="7"/>
  <c r="BS23" i="7"/>
  <c r="BR23" i="7"/>
  <c r="BQ23" i="7"/>
  <c r="BP23" i="7"/>
  <c r="AK23" i="7"/>
  <c r="AJ23" i="7"/>
  <c r="AI23" i="7"/>
  <c r="AH23" i="7"/>
  <c r="AG23" i="7"/>
  <c r="AF23" i="7"/>
  <c r="S23" i="7"/>
  <c r="R23" i="7"/>
  <c r="Q23" i="7"/>
  <c r="P23" i="7"/>
  <c r="O23" i="7"/>
  <c r="N23" i="7"/>
  <c r="EQ22" i="7"/>
  <c r="EU22" i="7" s="1"/>
  <c r="EP22" i="7"/>
  <c r="ES22" i="7" s="1"/>
  <c r="DE22" i="7"/>
  <c r="DD22" i="7"/>
  <c r="DC22" i="7"/>
  <c r="DB22" i="7"/>
  <c r="DA22" i="7"/>
  <c r="CZ22" i="7"/>
  <c r="BU22" i="7"/>
  <c r="BT22" i="7"/>
  <c r="BS22" i="7"/>
  <c r="BR22" i="7"/>
  <c r="BQ22" i="7"/>
  <c r="BP22" i="7"/>
  <c r="AK22" i="7"/>
  <c r="AJ22" i="7"/>
  <c r="AI22" i="7"/>
  <c r="AH22" i="7"/>
  <c r="AG22" i="7"/>
  <c r="AF22" i="7"/>
  <c r="S22" i="7"/>
  <c r="R22" i="7"/>
  <c r="Q22" i="7"/>
  <c r="P22" i="7"/>
  <c r="O22" i="7"/>
  <c r="N22" i="7"/>
  <c r="EQ21" i="7"/>
  <c r="EU21" i="7" s="1"/>
  <c r="EP21" i="7"/>
  <c r="ES21" i="7" s="1"/>
  <c r="DE21" i="7"/>
  <c r="DD21" i="7"/>
  <c r="DC21" i="7"/>
  <c r="DB21" i="7"/>
  <c r="DA21" i="7"/>
  <c r="CZ21" i="7"/>
  <c r="BU21" i="7"/>
  <c r="BT21" i="7"/>
  <c r="BS21" i="7"/>
  <c r="BR21" i="7"/>
  <c r="BQ21" i="7"/>
  <c r="BP21" i="7"/>
  <c r="AK21" i="7"/>
  <c r="AJ21" i="7"/>
  <c r="AI21" i="7"/>
  <c r="AH21" i="7"/>
  <c r="AG21" i="7"/>
  <c r="AF21" i="7"/>
  <c r="S21" i="7"/>
  <c r="R21" i="7"/>
  <c r="Q21" i="7"/>
  <c r="P21" i="7"/>
  <c r="O21" i="7"/>
  <c r="N21" i="7"/>
  <c r="EQ20" i="7"/>
  <c r="EU20" i="7" s="1"/>
  <c r="EP20" i="7"/>
  <c r="ES20" i="7" s="1"/>
  <c r="DE20" i="7"/>
  <c r="DD20" i="7"/>
  <c r="DC20" i="7"/>
  <c r="DB20" i="7"/>
  <c r="DA20" i="7"/>
  <c r="CZ20" i="7"/>
  <c r="BU20" i="7"/>
  <c r="BT20" i="7"/>
  <c r="BS20" i="7"/>
  <c r="BR20" i="7"/>
  <c r="BQ20" i="7"/>
  <c r="BP20" i="7"/>
  <c r="AK20" i="7"/>
  <c r="AJ20" i="7"/>
  <c r="AI20" i="7"/>
  <c r="AO20" i="7" s="1"/>
  <c r="BA20" i="7" s="1"/>
  <c r="CE20" i="7" s="1"/>
  <c r="AH20" i="7"/>
  <c r="AG20" i="7"/>
  <c r="AF20" i="7"/>
  <c r="S20" i="7"/>
  <c r="R20" i="7"/>
  <c r="Q20" i="7"/>
  <c r="P20" i="7"/>
  <c r="O20" i="7"/>
  <c r="AM20" i="7" s="1"/>
  <c r="AY20" i="7" s="1"/>
  <c r="N20" i="7"/>
  <c r="EQ19" i="7"/>
  <c r="EU19" i="7" s="1"/>
  <c r="EP19" i="7"/>
  <c r="ES19" i="7" s="1"/>
  <c r="DE19" i="7"/>
  <c r="DD19" i="7"/>
  <c r="DC19" i="7"/>
  <c r="DB19" i="7"/>
  <c r="DA19" i="7"/>
  <c r="CZ19" i="7"/>
  <c r="BU19" i="7"/>
  <c r="BT19" i="7"/>
  <c r="BS19" i="7"/>
  <c r="BR19" i="7"/>
  <c r="BQ19" i="7"/>
  <c r="BP19" i="7"/>
  <c r="AK19" i="7"/>
  <c r="AJ19" i="7"/>
  <c r="AI19" i="7"/>
  <c r="AH19" i="7"/>
  <c r="AG19" i="7"/>
  <c r="AF19" i="7"/>
  <c r="S19" i="7"/>
  <c r="R19" i="7"/>
  <c r="Q19" i="7"/>
  <c r="P19" i="7"/>
  <c r="O19" i="7"/>
  <c r="N19" i="7"/>
  <c r="EQ18" i="7"/>
  <c r="EU18" i="7" s="1"/>
  <c r="EP18" i="7"/>
  <c r="ES18" i="7" s="1"/>
  <c r="DE18" i="7"/>
  <c r="DD18" i="7"/>
  <c r="DC18" i="7"/>
  <c r="DB18" i="7"/>
  <c r="DA18" i="7"/>
  <c r="CZ18" i="7"/>
  <c r="BU18" i="7"/>
  <c r="BT18" i="7"/>
  <c r="BS18" i="7"/>
  <c r="BR18" i="7"/>
  <c r="BQ18" i="7"/>
  <c r="BP18" i="7"/>
  <c r="AK18" i="7"/>
  <c r="AJ18" i="7"/>
  <c r="AI18" i="7"/>
  <c r="AH18" i="7"/>
  <c r="AG18" i="7"/>
  <c r="AM18" i="7" s="1"/>
  <c r="AY18" i="7" s="1"/>
  <c r="AF18" i="7"/>
  <c r="S18" i="7"/>
  <c r="R18" i="7"/>
  <c r="Q18" i="7"/>
  <c r="P18" i="7"/>
  <c r="O18" i="7"/>
  <c r="N18" i="7"/>
  <c r="EQ17" i="7"/>
  <c r="EU17" i="7" s="1"/>
  <c r="EP17" i="7"/>
  <c r="ES17" i="7" s="1"/>
  <c r="DE17" i="7"/>
  <c r="DD17" i="7"/>
  <c r="DC17" i="7"/>
  <c r="DB17" i="7"/>
  <c r="DA17" i="7"/>
  <c r="CZ17" i="7"/>
  <c r="BU17" i="7"/>
  <c r="BT17" i="7"/>
  <c r="BS17" i="7"/>
  <c r="BR17" i="7"/>
  <c r="BQ17" i="7"/>
  <c r="BP17" i="7"/>
  <c r="AK17" i="7"/>
  <c r="AJ17" i="7"/>
  <c r="AI17" i="7"/>
  <c r="AH17" i="7"/>
  <c r="AN17" i="7" s="1"/>
  <c r="AZ17" i="7" s="1"/>
  <c r="CD17" i="7" s="1"/>
  <c r="AG17" i="7"/>
  <c r="AF17" i="7"/>
  <c r="S17" i="7"/>
  <c r="R17" i="7"/>
  <c r="Q17" i="7"/>
  <c r="P17" i="7"/>
  <c r="O17" i="7"/>
  <c r="N17" i="7"/>
  <c r="EQ16" i="7"/>
  <c r="EU16" i="7" s="1"/>
  <c r="EP16" i="7"/>
  <c r="ES16" i="7" s="1"/>
  <c r="DE16" i="7"/>
  <c r="DD16" i="7"/>
  <c r="DC16" i="7"/>
  <c r="DB16" i="7"/>
  <c r="DA16" i="7"/>
  <c r="CZ16" i="7"/>
  <c r="BU16" i="7"/>
  <c r="BT16" i="7"/>
  <c r="BS16" i="7"/>
  <c r="BR16" i="7"/>
  <c r="BQ16" i="7"/>
  <c r="BP16" i="7"/>
  <c r="AK16" i="7"/>
  <c r="AJ16" i="7"/>
  <c r="AI16" i="7"/>
  <c r="AH16" i="7"/>
  <c r="AN16" i="7" s="1"/>
  <c r="AZ16" i="7" s="1"/>
  <c r="AG16" i="7"/>
  <c r="AF16" i="7"/>
  <c r="S16" i="7"/>
  <c r="R16" i="7"/>
  <c r="Q16" i="7"/>
  <c r="P16" i="7"/>
  <c r="O16" i="7"/>
  <c r="N16" i="7"/>
  <c r="EQ15" i="7"/>
  <c r="EU15" i="7" s="1"/>
  <c r="EP15" i="7"/>
  <c r="ES15" i="7" s="1"/>
  <c r="DE15" i="7"/>
  <c r="DD15" i="7"/>
  <c r="DC15" i="7"/>
  <c r="DB15" i="7"/>
  <c r="DA15" i="7"/>
  <c r="CZ15" i="7"/>
  <c r="BU15" i="7"/>
  <c r="BT15" i="7"/>
  <c r="BS15" i="7"/>
  <c r="BR15" i="7"/>
  <c r="BQ15" i="7"/>
  <c r="BP15" i="7"/>
  <c r="AK15" i="7"/>
  <c r="AJ15" i="7"/>
  <c r="AI15" i="7"/>
  <c r="AH15" i="7"/>
  <c r="AG15" i="7"/>
  <c r="AF15" i="7"/>
  <c r="S15" i="7"/>
  <c r="R15" i="7"/>
  <c r="Q15" i="7"/>
  <c r="P15" i="7"/>
  <c r="O15" i="7"/>
  <c r="N15" i="7"/>
  <c r="EQ14" i="7"/>
  <c r="EU14" i="7" s="1"/>
  <c r="EP14" i="7"/>
  <c r="ES14" i="7" s="1"/>
  <c r="DE14" i="7"/>
  <c r="DD14" i="7"/>
  <c r="DC14" i="7"/>
  <c r="DB14" i="7"/>
  <c r="DA14" i="7"/>
  <c r="CZ14" i="7"/>
  <c r="BU14" i="7"/>
  <c r="BT14" i="7"/>
  <c r="BS14" i="7"/>
  <c r="BR14" i="7"/>
  <c r="BQ14" i="7"/>
  <c r="BP14" i="7"/>
  <c r="AK14" i="7"/>
  <c r="AJ14" i="7"/>
  <c r="AI14" i="7"/>
  <c r="AH14" i="7"/>
  <c r="AG14" i="7"/>
  <c r="AF14" i="7"/>
  <c r="S14" i="7"/>
  <c r="R14" i="7"/>
  <c r="Q14" i="7"/>
  <c r="P14" i="7"/>
  <c r="O14" i="7"/>
  <c r="N14" i="7"/>
  <c r="EQ13" i="7"/>
  <c r="EU13" i="7" s="1"/>
  <c r="EP13" i="7"/>
  <c r="ES13" i="7" s="1"/>
  <c r="DE13" i="7"/>
  <c r="DD13" i="7"/>
  <c r="DC13" i="7"/>
  <c r="DB13" i="7"/>
  <c r="DA13" i="7"/>
  <c r="CZ13" i="7"/>
  <c r="BU13" i="7"/>
  <c r="BT13" i="7"/>
  <c r="BS13" i="7"/>
  <c r="BR13" i="7"/>
  <c r="BQ13" i="7"/>
  <c r="BP13" i="7"/>
  <c r="AK13" i="7"/>
  <c r="AJ13" i="7"/>
  <c r="AI13" i="7"/>
  <c r="AH13" i="7"/>
  <c r="AN13" i="7" s="1"/>
  <c r="AZ13" i="7" s="1"/>
  <c r="AG13" i="7"/>
  <c r="AF13" i="7"/>
  <c r="S13" i="7"/>
  <c r="R13" i="7"/>
  <c r="Q13" i="7"/>
  <c r="P13" i="7"/>
  <c r="O13" i="7"/>
  <c r="N13" i="7"/>
  <c r="EQ12" i="7"/>
  <c r="EU12" i="7" s="1"/>
  <c r="EP12" i="7"/>
  <c r="ES12" i="7" s="1"/>
  <c r="DE12" i="7"/>
  <c r="DD12" i="7"/>
  <c r="DC12" i="7"/>
  <c r="DB12" i="7"/>
  <c r="DA12" i="7"/>
  <c r="CZ12" i="7"/>
  <c r="BU12" i="7"/>
  <c r="BT12" i="7"/>
  <c r="BS12" i="7"/>
  <c r="BR12" i="7"/>
  <c r="BQ12" i="7"/>
  <c r="BP12" i="7"/>
  <c r="AK12" i="7"/>
  <c r="AJ12" i="7"/>
  <c r="AI12" i="7"/>
  <c r="AH12" i="7"/>
  <c r="AN12" i="7" s="1"/>
  <c r="AZ12" i="7" s="1"/>
  <c r="AG12" i="7"/>
  <c r="AF12" i="7"/>
  <c r="S12" i="7"/>
  <c r="R12" i="7"/>
  <c r="Q12" i="7"/>
  <c r="P12" i="7"/>
  <c r="O12" i="7"/>
  <c r="N12" i="7"/>
  <c r="EQ11" i="7"/>
  <c r="EU11" i="7" s="1"/>
  <c r="EP11" i="7"/>
  <c r="ES11" i="7" s="1"/>
  <c r="DE11" i="7"/>
  <c r="DD11" i="7"/>
  <c r="DC11" i="7"/>
  <c r="DB11" i="7"/>
  <c r="DA11" i="7"/>
  <c r="CZ11" i="7"/>
  <c r="BU11" i="7"/>
  <c r="BT11" i="7"/>
  <c r="BS11" i="7"/>
  <c r="BR11" i="7"/>
  <c r="BQ11" i="7"/>
  <c r="BP11" i="7"/>
  <c r="AK11" i="7"/>
  <c r="AJ11" i="7"/>
  <c r="AI11" i="7"/>
  <c r="AH11" i="7"/>
  <c r="AG11" i="7"/>
  <c r="AF11" i="7"/>
  <c r="S11" i="7"/>
  <c r="R11" i="7"/>
  <c r="Q11" i="7"/>
  <c r="P11" i="7"/>
  <c r="O11" i="7"/>
  <c r="N11" i="7"/>
  <c r="EQ10" i="7"/>
  <c r="EU10" i="7" s="1"/>
  <c r="EP10" i="7"/>
  <c r="ES10" i="7" s="1"/>
  <c r="DE10" i="7"/>
  <c r="DD10" i="7"/>
  <c r="DC10" i="7"/>
  <c r="DB10" i="7"/>
  <c r="DA10" i="7"/>
  <c r="CZ10" i="7"/>
  <c r="BU10" i="7"/>
  <c r="BT10" i="7"/>
  <c r="BS10" i="7"/>
  <c r="BR10" i="7"/>
  <c r="BQ10" i="7"/>
  <c r="BP10" i="7"/>
  <c r="AK10" i="7"/>
  <c r="AJ10" i="7"/>
  <c r="AI10" i="7"/>
  <c r="AH10" i="7"/>
  <c r="AG10" i="7"/>
  <c r="AF10" i="7"/>
  <c r="S10" i="7"/>
  <c r="R10" i="7"/>
  <c r="Q10" i="7"/>
  <c r="P10" i="7"/>
  <c r="O10" i="7"/>
  <c r="N10" i="7"/>
  <c r="EQ9" i="7"/>
  <c r="EU9" i="7" s="1"/>
  <c r="EP9" i="7"/>
  <c r="ES9" i="7" s="1"/>
  <c r="DE9" i="7"/>
  <c r="DD9" i="7"/>
  <c r="DC9" i="7"/>
  <c r="DB9" i="7"/>
  <c r="DA9" i="7"/>
  <c r="CZ9" i="7"/>
  <c r="BU9" i="7"/>
  <c r="BT9" i="7"/>
  <c r="BS9" i="7"/>
  <c r="BR9" i="7"/>
  <c r="BQ9" i="7"/>
  <c r="BP9" i="7"/>
  <c r="AK9" i="7"/>
  <c r="AJ9" i="7"/>
  <c r="AI9" i="7"/>
  <c r="AH9" i="7"/>
  <c r="AG9" i="7"/>
  <c r="AF9" i="7"/>
  <c r="S9" i="7"/>
  <c r="R9" i="7"/>
  <c r="Q9" i="7"/>
  <c r="P9" i="7"/>
  <c r="O9" i="7"/>
  <c r="N9" i="7"/>
  <c r="EQ8" i="7"/>
  <c r="EU8" i="7" s="1"/>
  <c r="EP8" i="7"/>
  <c r="ES8" i="7" s="1"/>
  <c r="DE8" i="7"/>
  <c r="DD8" i="7"/>
  <c r="DC8" i="7"/>
  <c r="DB8" i="7"/>
  <c r="DA8" i="7"/>
  <c r="CZ8" i="7"/>
  <c r="BU8" i="7"/>
  <c r="BT8" i="7"/>
  <c r="BS8" i="7"/>
  <c r="BR8" i="7"/>
  <c r="BQ8" i="7"/>
  <c r="BP8" i="7"/>
  <c r="AK8" i="7"/>
  <c r="AJ8" i="7"/>
  <c r="AI8" i="7"/>
  <c r="AH8" i="7"/>
  <c r="AG8" i="7"/>
  <c r="AF8" i="7"/>
  <c r="S8" i="7"/>
  <c r="R8" i="7"/>
  <c r="Q8" i="7"/>
  <c r="P8" i="7"/>
  <c r="AN8" i="7" s="1"/>
  <c r="AZ8" i="7" s="1"/>
  <c r="O8" i="7"/>
  <c r="N8" i="7"/>
  <c r="EQ7" i="7"/>
  <c r="EU7" i="7" s="1"/>
  <c r="EP7" i="7"/>
  <c r="ES7" i="7" s="1"/>
  <c r="DE7" i="7"/>
  <c r="DD7" i="7"/>
  <c r="DC7" i="7"/>
  <c r="DB7" i="7"/>
  <c r="DA7" i="7"/>
  <c r="CZ7" i="7"/>
  <c r="BU7" i="7"/>
  <c r="BT7" i="7"/>
  <c r="BS7" i="7"/>
  <c r="BR7" i="7"/>
  <c r="BQ7" i="7"/>
  <c r="BP7" i="7"/>
  <c r="AK7" i="7"/>
  <c r="AJ7" i="7"/>
  <c r="AI7" i="7"/>
  <c r="AH7" i="7"/>
  <c r="AG7" i="7"/>
  <c r="AF7" i="7"/>
  <c r="S7" i="7"/>
  <c r="R7" i="7"/>
  <c r="Q7" i="7"/>
  <c r="P7" i="7"/>
  <c r="O7" i="7"/>
  <c r="N7" i="7"/>
  <c r="EQ6" i="7"/>
  <c r="EU6" i="7" s="1"/>
  <c r="EP6" i="7"/>
  <c r="ES6" i="7" s="1"/>
  <c r="DE6" i="7"/>
  <c r="DD6" i="7"/>
  <c r="DC6" i="7"/>
  <c r="DB6" i="7"/>
  <c r="DA6" i="7"/>
  <c r="CZ6" i="7"/>
  <c r="BU6" i="7"/>
  <c r="BT6" i="7"/>
  <c r="BS6" i="7"/>
  <c r="BR6" i="7"/>
  <c r="BQ6" i="7"/>
  <c r="BP6" i="7"/>
  <c r="AK6" i="7"/>
  <c r="AJ6" i="7"/>
  <c r="AI6" i="7"/>
  <c r="AH6" i="7"/>
  <c r="AN6" i="7" s="1"/>
  <c r="AZ6" i="7" s="1"/>
  <c r="AG6" i="7"/>
  <c r="AF6" i="7"/>
  <c r="S6" i="7"/>
  <c r="R6" i="7"/>
  <c r="Q6" i="7"/>
  <c r="P6" i="7"/>
  <c r="O6" i="7"/>
  <c r="N6" i="7"/>
  <c r="EQ5" i="7"/>
  <c r="EU5" i="7" s="1"/>
  <c r="EP5" i="7"/>
  <c r="ES5" i="7" s="1"/>
  <c r="DE5" i="7"/>
  <c r="DD5" i="7"/>
  <c r="DC5" i="7"/>
  <c r="DB5" i="7"/>
  <c r="DA5" i="7"/>
  <c r="CZ5" i="7"/>
  <c r="BU5" i="7"/>
  <c r="BT5" i="7"/>
  <c r="BS5" i="7"/>
  <c r="BR5" i="7"/>
  <c r="BQ5" i="7"/>
  <c r="BP5" i="7"/>
  <c r="AK5" i="7"/>
  <c r="AJ5" i="7"/>
  <c r="AI5" i="7"/>
  <c r="AH5" i="7"/>
  <c r="AG5" i="7"/>
  <c r="AF5" i="7"/>
  <c r="S5" i="7"/>
  <c r="R5" i="7"/>
  <c r="Q5" i="7"/>
  <c r="P5" i="7"/>
  <c r="O5" i="7"/>
  <c r="AM5" i="7" s="1"/>
  <c r="AY5" i="7" s="1"/>
  <c r="N5" i="7"/>
  <c r="EQ4" i="7"/>
  <c r="EP4" i="7"/>
  <c r="ES4" i="7" s="1"/>
  <c r="DE4" i="7"/>
  <c r="DD4" i="7"/>
  <c r="DC4" i="7"/>
  <c r="DB4" i="7"/>
  <c r="DA4" i="7"/>
  <c r="CZ4" i="7"/>
  <c r="BU4" i="7"/>
  <c r="BT4" i="7"/>
  <c r="BS4" i="7"/>
  <c r="BR4" i="7"/>
  <c r="BQ4" i="7"/>
  <c r="BP4" i="7"/>
  <c r="AK4" i="7"/>
  <c r="AJ4" i="7"/>
  <c r="AI4" i="7"/>
  <c r="AH4" i="7"/>
  <c r="AG4" i="7"/>
  <c r="AF4" i="7"/>
  <c r="S4" i="7"/>
  <c r="R4" i="7"/>
  <c r="Q4" i="7"/>
  <c r="P4" i="7"/>
  <c r="O4" i="7"/>
  <c r="N4" i="7"/>
  <c r="EI44" i="7" l="1"/>
  <c r="EI40" i="7"/>
  <c r="EI5" i="7"/>
  <c r="EI8" i="7"/>
  <c r="EH42" i="7"/>
  <c r="EH13" i="7"/>
  <c r="EH17" i="7"/>
  <c r="EH21" i="7"/>
  <c r="EH25" i="7"/>
  <c r="EH33" i="7"/>
  <c r="EH41" i="7"/>
  <c r="EH35" i="7"/>
  <c r="EH43" i="7"/>
  <c r="EI10" i="7"/>
  <c r="EI12" i="7"/>
  <c r="EI20" i="7"/>
  <c r="EI24" i="7"/>
  <c r="EI28" i="7"/>
  <c r="EI32" i="7"/>
  <c r="EI36" i="7"/>
  <c r="EH6" i="7"/>
  <c r="EI9" i="7"/>
  <c r="EI21" i="7"/>
  <c r="EI25" i="7"/>
  <c r="EI29" i="7"/>
  <c r="EI33" i="7"/>
  <c r="EI41" i="7"/>
  <c r="EI6" i="7"/>
  <c r="EH26" i="7"/>
  <c r="EH30" i="7"/>
  <c r="EH38" i="7"/>
  <c r="EH5" i="7"/>
  <c r="EH7" i="7"/>
  <c r="EI14" i="7"/>
  <c r="EI18" i="7"/>
  <c r="EI26" i="7"/>
  <c r="EI30" i="7"/>
  <c r="EI34" i="7"/>
  <c r="EI38" i="7"/>
  <c r="DY45" i="7"/>
  <c r="EG45" i="7"/>
  <c r="EI7" i="7"/>
  <c r="EH11" i="7"/>
  <c r="EH15" i="7"/>
  <c r="EH19" i="7"/>
  <c r="EH27" i="7"/>
  <c r="EH31" i="7"/>
  <c r="EH8" i="7"/>
  <c r="EI15" i="7"/>
  <c r="EI23" i="7"/>
  <c r="EI27" i="7"/>
  <c r="EI31" i="7"/>
  <c r="EI35" i="7"/>
  <c r="EI39" i="7"/>
  <c r="EI43" i="7"/>
  <c r="DS45" i="7"/>
  <c r="EA45" i="7"/>
  <c r="EH12" i="7"/>
  <c r="EH20" i="7"/>
  <c r="EH24" i="7"/>
  <c r="DC45" i="7"/>
  <c r="CD12" i="7"/>
  <c r="CD16" i="7"/>
  <c r="DH16" i="7" s="1"/>
  <c r="CD36" i="7"/>
  <c r="DH36" i="7" s="1"/>
  <c r="CD8" i="7"/>
  <c r="DH8" i="7" s="1"/>
  <c r="CC32" i="7"/>
  <c r="BQ45" i="7"/>
  <c r="CD30" i="7"/>
  <c r="DH30" i="7" s="1"/>
  <c r="CF33" i="7"/>
  <c r="DJ33" i="7" s="1"/>
  <c r="CC27" i="7"/>
  <c r="CE38" i="7"/>
  <c r="CD6" i="7"/>
  <c r="DH6" i="7" s="1"/>
  <c r="AP4" i="7"/>
  <c r="AN5" i="7"/>
  <c r="AZ5" i="7" s="1"/>
  <c r="CD5" i="7" s="1"/>
  <c r="DH5" i="7" s="1"/>
  <c r="AL6" i="7"/>
  <c r="AX6" i="7" s="1"/>
  <c r="CB6" i="7" s="1"/>
  <c r="DF6" i="7" s="1"/>
  <c r="AQ15" i="7"/>
  <c r="BC15" i="7" s="1"/>
  <c r="CG15" i="7" s="1"/>
  <c r="DK15" i="7" s="1"/>
  <c r="AO35" i="7"/>
  <c r="BA35" i="7" s="1"/>
  <c r="AQ38" i="7"/>
  <c r="BC38" i="7" s="1"/>
  <c r="CG38" i="7" s="1"/>
  <c r="DK38" i="7" s="1"/>
  <c r="AQ4" i="7"/>
  <c r="BC4" i="7" s="1"/>
  <c r="CG4" i="7" s="1"/>
  <c r="DK4" i="7" s="1"/>
  <c r="AL10" i="7"/>
  <c r="AX10" i="7" s="1"/>
  <c r="CB10" i="7" s="1"/>
  <c r="AQ23" i="7"/>
  <c r="BC23" i="7" s="1"/>
  <c r="CG23" i="7" s="1"/>
  <c r="DK23" i="7" s="1"/>
  <c r="AM10" i="7"/>
  <c r="AY10" i="7" s="1"/>
  <c r="CC10" i="7" s="1"/>
  <c r="AP21" i="7"/>
  <c r="BB21" i="7" s="1"/>
  <c r="CF21" i="7" s="1"/>
  <c r="DJ21" i="7" s="1"/>
  <c r="AO43" i="7"/>
  <c r="BA43" i="7" s="1"/>
  <c r="CE43" i="7" s="1"/>
  <c r="AO9" i="7"/>
  <c r="BA9" i="7" s="1"/>
  <c r="AO17" i="7"/>
  <c r="BA17" i="7" s="1"/>
  <c r="CE17" i="7" s="1"/>
  <c r="DI17" i="7" s="1"/>
  <c r="AP20" i="7"/>
  <c r="BB20" i="7" s="1"/>
  <c r="CF20" i="7" s="1"/>
  <c r="DJ20" i="7" s="1"/>
  <c r="AO32" i="7"/>
  <c r="BA32" i="7" s="1"/>
  <c r="CE32" i="7" s="1"/>
  <c r="DI32" i="7" s="1"/>
  <c r="AO36" i="7"/>
  <c r="BA36" i="7" s="1"/>
  <c r="CE36" i="7" s="1"/>
  <c r="DI36" i="7" s="1"/>
  <c r="AN14" i="7"/>
  <c r="AZ14" i="7" s="1"/>
  <c r="AN18" i="7"/>
  <c r="AZ18" i="7" s="1"/>
  <c r="CD18" i="7" s="1"/>
  <c r="DH18" i="7" s="1"/>
  <c r="AN33" i="7"/>
  <c r="AZ33" i="7" s="1"/>
  <c r="AL34" i="7"/>
  <c r="AX34" i="7" s="1"/>
  <c r="CB34" i="7" s="1"/>
  <c r="AN37" i="7"/>
  <c r="AZ37" i="7" s="1"/>
  <c r="AL42" i="7"/>
  <c r="AX42" i="7" s="1"/>
  <c r="CB42" i="7" s="1"/>
  <c r="EK42" i="7" s="1"/>
  <c r="EP45" i="7"/>
  <c r="ES45" i="7" s="1"/>
  <c r="ET23" i="7" s="1"/>
  <c r="AL8" i="7"/>
  <c r="AX8" i="7" s="1"/>
  <c r="CB8" i="7" s="1"/>
  <c r="AO10" i="7"/>
  <c r="BA10" i="7" s="1"/>
  <c r="AQ36" i="7"/>
  <c r="BC36" i="7" s="1"/>
  <c r="CG36" i="7" s="1"/>
  <c r="DK36" i="7" s="1"/>
  <c r="AO11" i="7"/>
  <c r="BA11" i="7" s="1"/>
  <c r="CE11" i="7" s="1"/>
  <c r="DI11" i="7" s="1"/>
  <c r="AL20" i="7"/>
  <c r="AX20" i="7" s="1"/>
  <c r="CB20" i="7" s="1"/>
  <c r="DF20" i="7" s="1"/>
  <c r="AQ7" i="7"/>
  <c r="BC7" i="7" s="1"/>
  <c r="CG7" i="7" s="1"/>
  <c r="DK7" i="7" s="1"/>
  <c r="AO8" i="7"/>
  <c r="BA8" i="7" s="1"/>
  <c r="CE8" i="7" s="1"/>
  <c r="DI8" i="7" s="1"/>
  <c r="AO23" i="7"/>
  <c r="BA23" i="7" s="1"/>
  <c r="CE23" i="7" s="1"/>
  <c r="DI23" i="7" s="1"/>
  <c r="AP30" i="7"/>
  <c r="BB30" i="7" s="1"/>
  <c r="CF30" i="7" s="1"/>
  <c r="DJ30" i="7" s="1"/>
  <c r="AP38" i="7"/>
  <c r="BB38" i="7" s="1"/>
  <c r="AO24" i="7"/>
  <c r="BA24" i="7" s="1"/>
  <c r="AQ5" i="7"/>
  <c r="BC5" i="7" s="1"/>
  <c r="CG5" i="7" s="1"/>
  <c r="DK5" i="7" s="1"/>
  <c r="AO27" i="7"/>
  <c r="BA27" i="7" s="1"/>
  <c r="AO41" i="7"/>
  <c r="BA41" i="7" s="1"/>
  <c r="CE41" i="7" s="1"/>
  <c r="DI41" i="7" s="1"/>
  <c r="AM7" i="7"/>
  <c r="AY7" i="7" s="1"/>
  <c r="CC7" i="7" s="1"/>
  <c r="AP9" i="7"/>
  <c r="BB9" i="7" s="1"/>
  <c r="CF9" i="7" s="1"/>
  <c r="DJ9" i="7" s="1"/>
  <c r="AL44" i="7"/>
  <c r="AX44" i="7" s="1"/>
  <c r="CB44" i="7" s="1"/>
  <c r="AN7" i="7"/>
  <c r="AZ7" i="7" s="1"/>
  <c r="CD7" i="7" s="1"/>
  <c r="DH7" i="7" s="1"/>
  <c r="AQ13" i="7"/>
  <c r="BC13" i="7" s="1"/>
  <c r="AL23" i="7"/>
  <c r="AX23" i="7" s="1"/>
  <c r="CB23" i="7" s="1"/>
  <c r="AO25" i="7"/>
  <c r="BA25" i="7" s="1"/>
  <c r="CE25" i="7" s="1"/>
  <c r="DI25" i="7" s="1"/>
  <c r="AQ42" i="7"/>
  <c r="BC42" i="7" s="1"/>
  <c r="CG42" i="7" s="1"/>
  <c r="DK42" i="7" s="1"/>
  <c r="AN26" i="7"/>
  <c r="AZ26" i="7" s="1"/>
  <c r="CD26" i="7" s="1"/>
  <c r="DH26" i="7" s="1"/>
  <c r="AQ32" i="7"/>
  <c r="BC32" i="7" s="1"/>
  <c r="CG32" i="7" s="1"/>
  <c r="DK32" i="7" s="1"/>
  <c r="AQ39" i="7"/>
  <c r="BC39" i="7" s="1"/>
  <c r="CG39" i="7" s="1"/>
  <c r="DK39" i="7" s="1"/>
  <c r="AQ8" i="7"/>
  <c r="BC8" i="7" s="1"/>
  <c r="CG8" i="7" s="1"/>
  <c r="DK8" i="7" s="1"/>
  <c r="AP13" i="7"/>
  <c r="BB13" i="7" s="1"/>
  <c r="CF13" i="7" s="1"/>
  <c r="DJ13" i="7" s="1"/>
  <c r="AM14" i="7"/>
  <c r="AY14" i="7" s="1"/>
  <c r="CC14" i="7" s="1"/>
  <c r="DG14" i="7" s="1"/>
  <c r="AQ18" i="7"/>
  <c r="BC18" i="7" s="1"/>
  <c r="CG18" i="7" s="1"/>
  <c r="DK18" i="7" s="1"/>
  <c r="AN22" i="7"/>
  <c r="AZ22" i="7" s="1"/>
  <c r="CD22" i="7" s="1"/>
  <c r="DH22" i="7" s="1"/>
  <c r="AP26" i="7"/>
  <c r="BB26" i="7" s="1"/>
  <c r="CF26" i="7" s="1"/>
  <c r="DJ26" i="7" s="1"/>
  <c r="AM39" i="7"/>
  <c r="AY39" i="7" s="1"/>
  <c r="CC39" i="7" s="1"/>
  <c r="DG39" i="7" s="1"/>
  <c r="AP11" i="7"/>
  <c r="BB11" i="7" s="1"/>
  <c r="CF11" i="7" s="1"/>
  <c r="AP19" i="7"/>
  <c r="BB19" i="7" s="1"/>
  <c r="CF19" i="7" s="1"/>
  <c r="DJ19" i="7" s="1"/>
  <c r="AL25" i="7"/>
  <c r="AX25" i="7" s="1"/>
  <c r="CB25" i="7" s="1"/>
  <c r="AP27" i="7"/>
  <c r="BB27" i="7" s="1"/>
  <c r="CF27" i="7" s="1"/>
  <c r="DJ27" i="7" s="1"/>
  <c r="AL28" i="7"/>
  <c r="AX28" i="7" s="1"/>
  <c r="CB28" i="7" s="1"/>
  <c r="AM12" i="7"/>
  <c r="AY12" i="7" s="1"/>
  <c r="CC12" i="7" s="1"/>
  <c r="AQ19" i="7"/>
  <c r="BC19" i="7" s="1"/>
  <c r="CG19" i="7" s="1"/>
  <c r="DK19" i="7" s="1"/>
  <c r="AN23" i="7"/>
  <c r="AZ23" i="7" s="1"/>
  <c r="CD23" i="7" s="1"/>
  <c r="DH23" i="7" s="1"/>
  <c r="AM28" i="7"/>
  <c r="AY28" i="7" s="1"/>
  <c r="CC28" i="7" s="1"/>
  <c r="AL32" i="7"/>
  <c r="AX32" i="7" s="1"/>
  <c r="CB32" i="7" s="1"/>
  <c r="DF32" i="7" s="1"/>
  <c r="AL35" i="7"/>
  <c r="AX35" i="7" s="1"/>
  <c r="CB35" i="7" s="1"/>
  <c r="EK35" i="7" s="1"/>
  <c r="AM40" i="7"/>
  <c r="AY40" i="7" s="1"/>
  <c r="CC40" i="7" s="1"/>
  <c r="DG40" i="7" s="1"/>
  <c r="AM8" i="7"/>
  <c r="AY8" i="7" s="1"/>
  <c r="CC8" i="7" s="1"/>
  <c r="DG8" i="7" s="1"/>
  <c r="AL13" i="7"/>
  <c r="AX13" i="7" s="1"/>
  <c r="CB13" i="7" s="1"/>
  <c r="AN15" i="7"/>
  <c r="AZ15" i="7" s="1"/>
  <c r="CD15" i="7" s="1"/>
  <c r="DH15" i="7" s="1"/>
  <c r="AO15" i="7"/>
  <c r="BA15" i="7" s="1"/>
  <c r="CE15" i="7" s="1"/>
  <c r="DI15" i="7" s="1"/>
  <c r="AM26" i="7"/>
  <c r="AY26" i="7" s="1"/>
  <c r="CC26" i="7" s="1"/>
  <c r="AO28" i="7"/>
  <c r="BA28" i="7" s="1"/>
  <c r="CE28" i="7" s="1"/>
  <c r="DI28" i="7" s="1"/>
  <c r="AM29" i="7"/>
  <c r="AY29" i="7" s="1"/>
  <c r="CC29" i="7" s="1"/>
  <c r="DG29" i="7" s="1"/>
  <c r="AN32" i="7"/>
  <c r="AZ32" i="7" s="1"/>
  <c r="CD32" i="7" s="1"/>
  <c r="DH32" i="7" s="1"/>
  <c r="AN35" i="7"/>
  <c r="AZ35" i="7" s="1"/>
  <c r="AL11" i="7"/>
  <c r="AX11" i="7" s="1"/>
  <c r="CB11" i="7" s="1"/>
  <c r="AP12" i="7"/>
  <c r="BB12" i="7" s="1"/>
  <c r="CF12" i="7" s="1"/>
  <c r="DJ12" i="7" s="1"/>
  <c r="AL16" i="7"/>
  <c r="AX16" i="7" s="1"/>
  <c r="CB16" i="7" s="1"/>
  <c r="DF16" i="7" s="1"/>
  <c r="AQ17" i="7"/>
  <c r="BC17" i="7" s="1"/>
  <c r="CG17" i="7" s="1"/>
  <c r="DK17" i="7" s="1"/>
  <c r="AQ31" i="7"/>
  <c r="BC31" i="7" s="1"/>
  <c r="CG31" i="7" s="1"/>
  <c r="DK31" i="7" s="1"/>
  <c r="AP5" i="7"/>
  <c r="BB5" i="7" s="1"/>
  <c r="CF5" i="7" s="1"/>
  <c r="DJ5" i="7" s="1"/>
  <c r="AM6" i="7"/>
  <c r="AY6" i="7" s="1"/>
  <c r="CC6" i="7" s="1"/>
  <c r="EL6" i="7" s="1"/>
  <c r="AQ12" i="7"/>
  <c r="BC12" i="7" s="1"/>
  <c r="AM16" i="7"/>
  <c r="AY16" i="7" s="1"/>
  <c r="CC16" i="7" s="1"/>
  <c r="DG16" i="7" s="1"/>
  <c r="AP18" i="7"/>
  <c r="BB18" i="7" s="1"/>
  <c r="CF18" i="7" s="1"/>
  <c r="DJ18" i="7" s="1"/>
  <c r="AO21" i="7"/>
  <c r="BA21" i="7" s="1"/>
  <c r="CE21" i="7" s="1"/>
  <c r="DI21" i="7" s="1"/>
  <c r="AM22" i="7"/>
  <c r="AY22" i="7" s="1"/>
  <c r="CC22" i="7" s="1"/>
  <c r="AM24" i="7"/>
  <c r="AY24" i="7" s="1"/>
  <c r="CC24" i="7" s="1"/>
  <c r="AQ28" i="7"/>
  <c r="BC28" i="7" s="1"/>
  <c r="CG28" i="7" s="1"/>
  <c r="DK28" i="7" s="1"/>
  <c r="AP32" i="7"/>
  <c r="BB32" i="7" s="1"/>
  <c r="CF32" i="7" s="1"/>
  <c r="DJ32" i="7" s="1"/>
  <c r="AN41" i="7"/>
  <c r="AZ41" i="7" s="1"/>
  <c r="CD41" i="7" s="1"/>
  <c r="DH41" i="7" s="1"/>
  <c r="AQ43" i="7"/>
  <c r="BC43" i="7" s="1"/>
  <c r="CG43" i="7" s="1"/>
  <c r="DK43" i="7" s="1"/>
  <c r="DE45" i="7"/>
  <c r="DJ11" i="7"/>
  <c r="DH17" i="7"/>
  <c r="DI20" i="7"/>
  <c r="DH12" i="7"/>
  <c r="DI37" i="7"/>
  <c r="DF44" i="7"/>
  <c r="DG32" i="7"/>
  <c r="CG13" i="7"/>
  <c r="DK13" i="7" s="1"/>
  <c r="CC18" i="7"/>
  <c r="DG18" i="7" s="1"/>
  <c r="CE24" i="7"/>
  <c r="DI24" i="7" s="1"/>
  <c r="CE27" i="7"/>
  <c r="DI27" i="7" s="1"/>
  <c r="CD33" i="7"/>
  <c r="DH33" i="7" s="1"/>
  <c r="CD34" i="7"/>
  <c r="DH34" i="7" s="1"/>
  <c r="CE35" i="7"/>
  <c r="DI35" i="7" s="1"/>
  <c r="CF38" i="7"/>
  <c r="DJ38" i="7" s="1"/>
  <c r="CC20" i="7"/>
  <c r="CF41" i="7"/>
  <c r="DJ41" i="7" s="1"/>
  <c r="CE9" i="7"/>
  <c r="DI9" i="7" s="1"/>
  <c r="CG41" i="7"/>
  <c r="DK41" i="7" s="1"/>
  <c r="CD14" i="7"/>
  <c r="DH14" i="7" s="1"/>
  <c r="CD35" i="7"/>
  <c r="DH35" i="7" s="1"/>
  <c r="CD37" i="7"/>
  <c r="DH37" i="7" s="1"/>
  <c r="CC5" i="7"/>
  <c r="DG5" i="7" s="1"/>
  <c r="CE10" i="7"/>
  <c r="DI10" i="7" s="1"/>
  <c r="CG12" i="7"/>
  <c r="DK12" i="7" s="1"/>
  <c r="CF31" i="7"/>
  <c r="DJ31" i="7" s="1"/>
  <c r="AG45" i="7"/>
  <c r="AP7" i="7"/>
  <c r="BB7" i="7" s="1"/>
  <c r="CF7" i="7" s="1"/>
  <c r="DJ7" i="7" s="1"/>
  <c r="AQ9" i="7"/>
  <c r="BC9" i="7" s="1"/>
  <c r="CG9" i="7" s="1"/>
  <c r="DK9" i="7" s="1"/>
  <c r="AP15" i="7"/>
  <c r="BB15" i="7" s="1"/>
  <c r="CF15" i="7" s="1"/>
  <c r="DJ15" i="7" s="1"/>
  <c r="AO18" i="7"/>
  <c r="BA18" i="7" s="1"/>
  <c r="CE18" i="7" s="1"/>
  <c r="DI18" i="7" s="1"/>
  <c r="AO30" i="7"/>
  <c r="BA30" i="7" s="1"/>
  <c r="CE30" i="7" s="1"/>
  <c r="DI30" i="7" s="1"/>
  <c r="AM37" i="7"/>
  <c r="AY37" i="7" s="1"/>
  <c r="CC37" i="7" s="1"/>
  <c r="AM42" i="7"/>
  <c r="AY42" i="7" s="1"/>
  <c r="CC42" i="7" s="1"/>
  <c r="DG42" i="7" s="1"/>
  <c r="AQ44" i="7"/>
  <c r="BC44" i="7" s="1"/>
  <c r="CG44" i="7" s="1"/>
  <c r="DK44" i="7" s="1"/>
  <c r="AI45" i="7"/>
  <c r="AP6" i="7"/>
  <c r="BB6" i="7" s="1"/>
  <c r="CF6" i="7" s="1"/>
  <c r="DJ6" i="7" s="1"/>
  <c r="AQ10" i="7"/>
  <c r="BC10" i="7" s="1"/>
  <c r="CG10" i="7" s="1"/>
  <c r="DK10" i="7" s="1"/>
  <c r="AO12" i="7"/>
  <c r="BA12" i="7" s="1"/>
  <c r="CE12" i="7" s="1"/>
  <c r="DI12" i="7" s="1"/>
  <c r="AM19" i="7"/>
  <c r="AY19" i="7" s="1"/>
  <c r="CC19" i="7" s="1"/>
  <c r="DG19" i="7" s="1"/>
  <c r="AO26" i="7"/>
  <c r="BA26" i="7" s="1"/>
  <c r="CE26" i="7" s="1"/>
  <c r="DI26" i="7" s="1"/>
  <c r="AP28" i="7"/>
  <c r="BB28" i="7" s="1"/>
  <c r="CF28" i="7" s="1"/>
  <c r="DJ28" i="7" s="1"/>
  <c r="AM34" i="7"/>
  <c r="AY34" i="7" s="1"/>
  <c r="CC34" i="7" s="1"/>
  <c r="AP35" i="7"/>
  <c r="BB35" i="7" s="1"/>
  <c r="CF35" i="7" s="1"/>
  <c r="DJ35" i="7" s="1"/>
  <c r="AO40" i="7"/>
  <c r="BA40" i="7" s="1"/>
  <c r="CE40" i="7" s="1"/>
  <c r="DI40" i="7" s="1"/>
  <c r="AL5" i="7"/>
  <c r="AX5" i="7" s="1"/>
  <c r="CB5" i="7" s="1"/>
  <c r="AM11" i="7"/>
  <c r="AY11" i="7" s="1"/>
  <c r="CC11" i="7" s="1"/>
  <c r="DG11" i="7" s="1"/>
  <c r="AP14" i="7"/>
  <c r="BB14" i="7" s="1"/>
  <c r="CF14" i="7" s="1"/>
  <c r="DJ14" i="7" s="1"/>
  <c r="AL15" i="7"/>
  <c r="AX15" i="7" s="1"/>
  <c r="CB15" i="7" s="1"/>
  <c r="AO16" i="7"/>
  <c r="BA16" i="7" s="1"/>
  <c r="CE16" i="7" s="1"/>
  <c r="DI16" i="7" s="1"/>
  <c r="AQ24" i="7"/>
  <c r="BC24" i="7" s="1"/>
  <c r="CG24" i="7" s="1"/>
  <c r="DK24" i="7" s="1"/>
  <c r="AM25" i="7"/>
  <c r="AY25" i="7" s="1"/>
  <c r="CC25" i="7" s="1"/>
  <c r="AQ33" i="7"/>
  <c r="BC33" i="7" s="1"/>
  <c r="CG33" i="7" s="1"/>
  <c r="DK33" i="7" s="1"/>
  <c r="AO4" i="7"/>
  <c r="AN9" i="7"/>
  <c r="AZ9" i="7" s="1"/>
  <c r="CD9" i="7" s="1"/>
  <c r="DH9" i="7" s="1"/>
  <c r="AM13" i="7"/>
  <c r="AY13" i="7" s="1"/>
  <c r="CC13" i="7" s="1"/>
  <c r="DG13" i="7" s="1"/>
  <c r="AQ14" i="7"/>
  <c r="BC14" i="7" s="1"/>
  <c r="CG14" i="7" s="1"/>
  <c r="DK14" i="7" s="1"/>
  <c r="AN29" i="7"/>
  <c r="AZ29" i="7" s="1"/>
  <c r="CD29" i="7" s="1"/>
  <c r="DH29" i="7" s="1"/>
  <c r="AL39" i="7"/>
  <c r="AX39" i="7" s="1"/>
  <c r="CB39" i="7" s="1"/>
  <c r="AN43" i="7"/>
  <c r="AZ43" i="7" s="1"/>
  <c r="CD43" i="7" s="1"/>
  <c r="DH43" i="7" s="1"/>
  <c r="AL7" i="7"/>
  <c r="AX7" i="7" s="1"/>
  <c r="CB7" i="7" s="1"/>
  <c r="DF7" i="7" s="1"/>
  <c r="AL14" i="7"/>
  <c r="AX14" i="7" s="1"/>
  <c r="CB14" i="7" s="1"/>
  <c r="DF14" i="7" s="1"/>
  <c r="AM15" i="7"/>
  <c r="AY15" i="7" s="1"/>
  <c r="CC15" i="7" s="1"/>
  <c r="DG15" i="7" s="1"/>
  <c r="AP17" i="7"/>
  <c r="BB17" i="7" s="1"/>
  <c r="CF17" i="7" s="1"/>
  <c r="DJ17" i="7" s="1"/>
  <c r="AN20" i="7"/>
  <c r="AZ20" i="7" s="1"/>
  <c r="CD20" i="7" s="1"/>
  <c r="DH20" i="7" s="1"/>
  <c r="AQ21" i="7"/>
  <c r="BC21" i="7" s="1"/>
  <c r="CG21" i="7" s="1"/>
  <c r="DK21" i="7" s="1"/>
  <c r="AL22" i="7"/>
  <c r="AX22" i="7" s="1"/>
  <c r="CB22" i="7" s="1"/>
  <c r="DF22" i="7" s="1"/>
  <c r="AN24" i="7"/>
  <c r="AZ24" i="7" s="1"/>
  <c r="CD24" i="7" s="1"/>
  <c r="DH24" i="7" s="1"/>
  <c r="AN25" i="7"/>
  <c r="AZ25" i="7" s="1"/>
  <c r="CD25" i="7" s="1"/>
  <c r="DH25" i="7" s="1"/>
  <c r="AL29" i="7"/>
  <c r="AX29" i="7" s="1"/>
  <c r="CB29" i="7" s="1"/>
  <c r="DF29" i="7" s="1"/>
  <c r="AM35" i="7"/>
  <c r="AY35" i="7" s="1"/>
  <c r="CC35" i="7" s="1"/>
  <c r="AP36" i="7"/>
  <c r="BB36" i="7" s="1"/>
  <c r="CF36" i="7" s="1"/>
  <c r="DJ36" i="7" s="1"/>
  <c r="AP37" i="7"/>
  <c r="BB37" i="7" s="1"/>
  <c r="CF37" i="7" s="1"/>
  <c r="DJ37" i="7" s="1"/>
  <c r="AL19" i="7"/>
  <c r="AX19" i="7" s="1"/>
  <c r="CB19" i="7" s="1"/>
  <c r="AP23" i="7"/>
  <c r="BB23" i="7" s="1"/>
  <c r="CF23" i="7" s="1"/>
  <c r="DJ23" i="7" s="1"/>
  <c r="AP24" i="7"/>
  <c r="BB24" i="7" s="1"/>
  <c r="CF24" i="7" s="1"/>
  <c r="DJ24" i="7" s="1"/>
  <c r="AP25" i="7"/>
  <c r="BB25" i="7" s="1"/>
  <c r="CF25" i="7" s="1"/>
  <c r="DJ25" i="7" s="1"/>
  <c r="AQ26" i="7"/>
  <c r="BC26" i="7" s="1"/>
  <c r="CG26" i="7" s="1"/>
  <c r="DK26" i="7" s="1"/>
  <c r="EQ46" i="7"/>
  <c r="EQ47" i="7" s="1"/>
  <c r="AL4" i="7"/>
  <c r="AX4" i="7" s="1"/>
  <c r="AO7" i="7"/>
  <c r="BA7" i="7" s="1"/>
  <c r="CE7" i="7" s="1"/>
  <c r="DI7" i="7" s="1"/>
  <c r="AL9" i="7"/>
  <c r="AX9" i="7" s="1"/>
  <c r="CB9" i="7" s="1"/>
  <c r="DF9" i="7" s="1"/>
  <c r="AQ11" i="7"/>
  <c r="BC11" i="7" s="1"/>
  <c r="CG11" i="7" s="1"/>
  <c r="DK11" i="7" s="1"/>
  <c r="AO14" i="7"/>
  <c r="BA14" i="7" s="1"/>
  <c r="CE14" i="7" s="1"/>
  <c r="DI14" i="7" s="1"/>
  <c r="AQ16" i="7"/>
  <c r="BC16" i="7" s="1"/>
  <c r="CG16" i="7" s="1"/>
  <c r="DK16" i="7" s="1"/>
  <c r="AO22" i="7"/>
  <c r="BA22" i="7" s="1"/>
  <c r="CE22" i="7" s="1"/>
  <c r="DI22" i="7" s="1"/>
  <c r="AL27" i="7"/>
  <c r="AX27" i="7" s="1"/>
  <c r="CB27" i="7" s="1"/>
  <c r="AN28" i="7"/>
  <c r="AZ28" i="7" s="1"/>
  <c r="CD28" i="7" s="1"/>
  <c r="DH28" i="7" s="1"/>
  <c r="AO29" i="7"/>
  <c r="BA29" i="7" s="1"/>
  <c r="CE29" i="7" s="1"/>
  <c r="DI29" i="7" s="1"/>
  <c r="AL38" i="7"/>
  <c r="AX38" i="7" s="1"/>
  <c r="CB38" i="7" s="1"/>
  <c r="DF38" i="7" s="1"/>
  <c r="AN39" i="7"/>
  <c r="AZ39" i="7" s="1"/>
  <c r="CD39" i="7" s="1"/>
  <c r="DH39" i="7" s="1"/>
  <c r="AP40" i="7"/>
  <c r="BB40" i="7" s="1"/>
  <c r="CF40" i="7" s="1"/>
  <c r="DJ40" i="7" s="1"/>
  <c r="AL43" i="7"/>
  <c r="AX43" i="7" s="1"/>
  <c r="CB43" i="7" s="1"/>
  <c r="AO44" i="7"/>
  <c r="BA44" i="7" s="1"/>
  <c r="CE44" i="7" s="1"/>
  <c r="DI44" i="7" s="1"/>
  <c r="AQ6" i="7"/>
  <c r="BC6" i="7" s="1"/>
  <c r="CG6" i="7" s="1"/>
  <c r="DK6" i="7" s="1"/>
  <c r="AM9" i="7"/>
  <c r="AY9" i="7" s="1"/>
  <c r="CC9" i="7" s="1"/>
  <c r="DG9" i="7" s="1"/>
  <c r="AL17" i="7"/>
  <c r="AX17" i="7" s="1"/>
  <c r="CB17" i="7" s="1"/>
  <c r="DF17" i="7" s="1"/>
  <c r="AQ35" i="7"/>
  <c r="BC35" i="7" s="1"/>
  <c r="CG35" i="7" s="1"/>
  <c r="DK35" i="7" s="1"/>
  <c r="AL36" i="7"/>
  <c r="AX36" i="7" s="1"/>
  <c r="CB36" i="7" s="1"/>
  <c r="DF36" i="7" s="1"/>
  <c r="AM38" i="7"/>
  <c r="AY38" i="7" s="1"/>
  <c r="CC38" i="7" s="1"/>
  <c r="AO39" i="7"/>
  <c r="BA39" i="7" s="1"/>
  <c r="CE39" i="7" s="1"/>
  <c r="DI39" i="7" s="1"/>
  <c r="AN42" i="7"/>
  <c r="AZ42" i="7" s="1"/>
  <c r="CD42" i="7" s="1"/>
  <c r="DH42" i="7" s="1"/>
  <c r="AM43" i="7"/>
  <c r="AY43" i="7" s="1"/>
  <c r="CC43" i="7" s="1"/>
  <c r="AP44" i="7"/>
  <c r="BB44" i="7" s="1"/>
  <c r="CF44" i="7" s="1"/>
  <c r="DJ44" i="7" s="1"/>
  <c r="AM17" i="7"/>
  <c r="AY17" i="7" s="1"/>
  <c r="CC17" i="7" s="1"/>
  <c r="DG17" i="7" s="1"/>
  <c r="AL18" i="7"/>
  <c r="AX18" i="7" s="1"/>
  <c r="CB18" i="7" s="1"/>
  <c r="DF18" i="7" s="1"/>
  <c r="AN21" i="7"/>
  <c r="AZ21" i="7" s="1"/>
  <c r="CD21" i="7" s="1"/>
  <c r="DH21" i="7" s="1"/>
  <c r="AQ22" i="7"/>
  <c r="BC22" i="7" s="1"/>
  <c r="CG22" i="7" s="1"/>
  <c r="DK22" i="7" s="1"/>
  <c r="EK24" i="7"/>
  <c r="AL26" i="7"/>
  <c r="AX26" i="7" s="1"/>
  <c r="CB26" i="7" s="1"/>
  <c r="EK26" i="7" s="1"/>
  <c r="AN27" i="7"/>
  <c r="AZ27" i="7" s="1"/>
  <c r="CD27" i="7" s="1"/>
  <c r="DH27" i="7" s="1"/>
  <c r="AQ29" i="7"/>
  <c r="BC29" i="7" s="1"/>
  <c r="CG29" i="7" s="1"/>
  <c r="DK29" i="7" s="1"/>
  <c r="AO33" i="7"/>
  <c r="BA33" i="7" s="1"/>
  <c r="CE33" i="7" s="1"/>
  <c r="DI33" i="7" s="1"/>
  <c r="AQ34" i="7"/>
  <c r="BC34" i="7" s="1"/>
  <c r="CG34" i="7" s="1"/>
  <c r="DK34" i="7" s="1"/>
  <c r="AM36" i="7"/>
  <c r="AY36" i="7" s="1"/>
  <c r="CC36" i="7" s="1"/>
  <c r="EL36" i="7" s="1"/>
  <c r="AN38" i="7"/>
  <c r="AZ38" i="7" s="1"/>
  <c r="CD38" i="7" s="1"/>
  <c r="DH38" i="7" s="1"/>
  <c r="AP39" i="7"/>
  <c r="BB39" i="7" s="1"/>
  <c r="CF39" i="7" s="1"/>
  <c r="DJ39" i="7" s="1"/>
  <c r="AM41" i="7"/>
  <c r="AY41" i="7" s="1"/>
  <c r="CC41" i="7" s="1"/>
  <c r="DG41" i="7" s="1"/>
  <c r="O45" i="7"/>
  <c r="DF8" i="7"/>
  <c r="N45" i="7"/>
  <c r="AH45" i="7"/>
  <c r="BP45" i="7"/>
  <c r="DD45" i="7"/>
  <c r="DR45" i="7"/>
  <c r="DZ45" i="7"/>
  <c r="EH4" i="7"/>
  <c r="AL12" i="7"/>
  <c r="AX12" i="7" s="1"/>
  <c r="CB12" i="7" s="1"/>
  <c r="EI13" i="7"/>
  <c r="EI4" i="7"/>
  <c r="EB45" i="7"/>
  <c r="AJ45" i="7"/>
  <c r="BR45" i="7"/>
  <c r="Q45" i="7"/>
  <c r="BS45" i="7"/>
  <c r="EC45" i="7"/>
  <c r="EH16" i="7"/>
  <c r="CD13" i="7"/>
  <c r="DH13" i="7" s="1"/>
  <c r="P45" i="7"/>
  <c r="AK45" i="7"/>
  <c r="DU45" i="7"/>
  <c r="EU4" i="7"/>
  <c r="EV11" i="7" s="1"/>
  <c r="EH10" i="7"/>
  <c r="R45" i="7"/>
  <c r="BT45" i="7"/>
  <c r="CZ45" i="7"/>
  <c r="DV45" i="7"/>
  <c r="ED45" i="7"/>
  <c r="EH9" i="7"/>
  <c r="AN10" i="7"/>
  <c r="AZ10" i="7" s="1"/>
  <c r="CD10" i="7" s="1"/>
  <c r="DH10" i="7" s="1"/>
  <c r="AN11" i="7"/>
  <c r="AZ11" i="7" s="1"/>
  <c r="CD11" i="7" s="1"/>
  <c r="DH11" i="7" s="1"/>
  <c r="EI11" i="7"/>
  <c r="EI16" i="7"/>
  <c r="DT45" i="7"/>
  <c r="S45" i="7"/>
  <c r="AM4" i="7"/>
  <c r="BA4" i="7"/>
  <c r="BU45" i="7"/>
  <c r="DA45" i="7"/>
  <c r="DW45" i="7"/>
  <c r="EE45" i="7"/>
  <c r="AO6" i="7"/>
  <c r="BA6" i="7" s="1"/>
  <c r="CE6" i="7" s="1"/>
  <c r="DI6" i="7" s="1"/>
  <c r="AO13" i="7"/>
  <c r="BA13" i="7" s="1"/>
  <c r="CE13" i="7" s="1"/>
  <c r="DI13" i="7" s="1"/>
  <c r="EH14" i="7"/>
  <c r="EH18" i="7"/>
  <c r="AF45" i="7"/>
  <c r="AN4" i="7"/>
  <c r="BB4" i="7"/>
  <c r="DB45" i="7"/>
  <c r="DX45" i="7"/>
  <c r="EF45" i="7"/>
  <c r="EP46" i="7"/>
  <c r="AO5" i="7"/>
  <c r="BA5" i="7" s="1"/>
  <c r="CE5" i="7" s="1"/>
  <c r="DI5" i="7" s="1"/>
  <c r="AP8" i="7"/>
  <c r="BB8" i="7" s="1"/>
  <c r="CF8" i="7" s="1"/>
  <c r="DJ8" i="7" s="1"/>
  <c r="AP10" i="7"/>
  <c r="BB10" i="7" s="1"/>
  <c r="CF10" i="7" s="1"/>
  <c r="DJ10" i="7" s="1"/>
  <c r="AP16" i="7"/>
  <c r="BB16" i="7" s="1"/>
  <c r="CF16" i="7" s="1"/>
  <c r="DJ16" i="7" s="1"/>
  <c r="EI19" i="7"/>
  <c r="DF23" i="7"/>
  <c r="DF24" i="7"/>
  <c r="EI17" i="7"/>
  <c r="AM23" i="7"/>
  <c r="AY23" i="7" s="1"/>
  <c r="CC23" i="7" s="1"/>
  <c r="AQ25" i="7"/>
  <c r="BC25" i="7" s="1"/>
  <c r="CG25" i="7" s="1"/>
  <c r="DK25" i="7" s="1"/>
  <c r="AQ27" i="7"/>
  <c r="BC27" i="7" s="1"/>
  <c r="CG27" i="7" s="1"/>
  <c r="DK27" i="7" s="1"/>
  <c r="DG27" i="7"/>
  <c r="DF40" i="7"/>
  <c r="AP22" i="7"/>
  <c r="BB22" i="7" s="1"/>
  <c r="CF22" i="7" s="1"/>
  <c r="DJ22" i="7" s="1"/>
  <c r="EH22" i="7"/>
  <c r="EH23" i="7"/>
  <c r="EH28" i="7"/>
  <c r="DG30" i="7"/>
  <c r="DF31" i="7"/>
  <c r="AN19" i="7"/>
  <c r="AZ19" i="7" s="1"/>
  <c r="CD19" i="7" s="1"/>
  <c r="DH19" i="7" s="1"/>
  <c r="AL21" i="7"/>
  <c r="AX21" i="7" s="1"/>
  <c r="CB21" i="7" s="1"/>
  <c r="EI22" i="7"/>
  <c r="CG30" i="7"/>
  <c r="DK30" i="7" s="1"/>
  <c r="DF35" i="7"/>
  <c r="AO19" i="7"/>
  <c r="BA19" i="7" s="1"/>
  <c r="CE19" i="7" s="1"/>
  <c r="DI19" i="7" s="1"/>
  <c r="AQ20" i="7"/>
  <c r="BC20" i="7" s="1"/>
  <c r="CG20" i="7" s="1"/>
  <c r="DK20" i="7" s="1"/>
  <c r="AM21" i="7"/>
  <c r="AY21" i="7" s="1"/>
  <c r="CC21" i="7" s="1"/>
  <c r="AL30" i="7"/>
  <c r="AX30" i="7" s="1"/>
  <c r="CB30" i="7" s="1"/>
  <c r="DF37" i="7"/>
  <c r="EH29" i="7"/>
  <c r="EH32" i="7"/>
  <c r="EH39" i="7"/>
  <c r="AL41" i="7"/>
  <c r="AX41" i="7" s="1"/>
  <c r="CB41" i="7" s="1"/>
  <c r="EH44" i="7"/>
  <c r="AM31" i="7"/>
  <c r="AY31" i="7" s="1"/>
  <c r="CC31" i="7" s="1"/>
  <c r="EH37" i="7"/>
  <c r="AQ40" i="7"/>
  <c r="BC40" i="7" s="1"/>
  <c r="CG40" i="7" s="1"/>
  <c r="DK40" i="7" s="1"/>
  <c r="AM44" i="7"/>
  <c r="AY44" i="7" s="1"/>
  <c r="CC44" i="7" s="1"/>
  <c r="AN31" i="7"/>
  <c r="AZ31" i="7" s="1"/>
  <c r="CD31" i="7" s="1"/>
  <c r="DH31" i="7" s="1"/>
  <c r="AL33" i="7"/>
  <c r="AX33" i="7" s="1"/>
  <c r="CB33" i="7" s="1"/>
  <c r="EH34" i="7"/>
  <c r="EH36" i="7"/>
  <c r="EI37" i="7"/>
  <c r="EI42" i="7"/>
  <c r="AN44" i="7"/>
  <c r="AZ44" i="7" s="1"/>
  <c r="CD44" i="7" s="1"/>
  <c r="DH44" i="7" s="1"/>
  <c r="AO31" i="7"/>
  <c r="BA31" i="7" s="1"/>
  <c r="CE31" i="7" s="1"/>
  <c r="DI31" i="7" s="1"/>
  <c r="AM33" i="7"/>
  <c r="AY33" i="7" s="1"/>
  <c r="CC33" i="7" s="1"/>
  <c r="AO34" i="7"/>
  <c r="BA34" i="7" s="1"/>
  <c r="CE34" i="7" s="1"/>
  <c r="DI34" i="7" s="1"/>
  <c r="AQ37" i="7"/>
  <c r="BC37" i="7" s="1"/>
  <c r="CG37" i="7" s="1"/>
  <c r="DK37" i="7" s="1"/>
  <c r="DI38" i="7"/>
  <c r="AP29" i="7"/>
  <c r="BB29" i="7" s="1"/>
  <c r="CF29" i="7" s="1"/>
  <c r="DJ29" i="7" s="1"/>
  <c r="AP34" i="7"/>
  <c r="BB34" i="7" s="1"/>
  <c r="CF34" i="7" s="1"/>
  <c r="DJ34" i="7" s="1"/>
  <c r="AO42" i="7"/>
  <c r="BA42" i="7" s="1"/>
  <c r="CE42" i="7" s="1"/>
  <c r="DI42" i="7" s="1"/>
  <c r="EH40" i="7"/>
  <c r="AP42" i="7"/>
  <c r="BB42" i="7" s="1"/>
  <c r="CF42" i="7" s="1"/>
  <c r="DJ42" i="7" s="1"/>
  <c r="DI43" i="7"/>
  <c r="EK8" i="7" l="1"/>
  <c r="EK37" i="7"/>
  <c r="EK31" i="7"/>
  <c r="EK44" i="7"/>
  <c r="EL30" i="7"/>
  <c r="EN30" i="7" s="1"/>
  <c r="EK23" i="7"/>
  <c r="EL18" i="7"/>
  <c r="EN18" i="7" s="1"/>
  <c r="EL32" i="7"/>
  <c r="ER32" i="7" s="1"/>
  <c r="EL40" i="7"/>
  <c r="EK40" i="7"/>
  <c r="EK43" i="7"/>
  <c r="EK13" i="7"/>
  <c r="EK27" i="7"/>
  <c r="EK19" i="7"/>
  <c r="EL34" i="7"/>
  <c r="EN34" i="7" s="1"/>
  <c r="EL10" i="7"/>
  <c r="ER10" i="7" s="1"/>
  <c r="EL43" i="7"/>
  <c r="ER43" i="7" s="1"/>
  <c r="EL12" i="7"/>
  <c r="EN12" i="7" s="1"/>
  <c r="EL38" i="7"/>
  <c r="EN38" i="7" s="1"/>
  <c r="EL20" i="7"/>
  <c r="EN20" i="7" s="1"/>
  <c r="EL25" i="7"/>
  <c r="EN25" i="7" s="1"/>
  <c r="EK5" i="7"/>
  <c r="EK25" i="7"/>
  <c r="EL24" i="7"/>
  <c r="ER24" i="7" s="1"/>
  <c r="EL35" i="7"/>
  <c r="EN35" i="7" s="1"/>
  <c r="EK39" i="7"/>
  <c r="EL22" i="7"/>
  <c r="ER22" i="7" s="1"/>
  <c r="EL26" i="7"/>
  <c r="EN26" i="7" s="1"/>
  <c r="EK15" i="7"/>
  <c r="EL37" i="7"/>
  <c r="EN37" i="7" s="1"/>
  <c r="EK10" i="7"/>
  <c r="EI45" i="7"/>
  <c r="EK11" i="7"/>
  <c r="EL27" i="7"/>
  <c r="EK28" i="7"/>
  <c r="EK34" i="7"/>
  <c r="EK6" i="7"/>
  <c r="DG36" i="7"/>
  <c r="DF34" i="7"/>
  <c r="DF28" i="7"/>
  <c r="EK20" i="7"/>
  <c r="EK29" i="7"/>
  <c r="DF25" i="7"/>
  <c r="EK14" i="7"/>
  <c r="EL8" i="7"/>
  <c r="ER8" i="7" s="1"/>
  <c r="EL29" i="7"/>
  <c r="EN29" i="7" s="1"/>
  <c r="DG20" i="7"/>
  <c r="DG10" i="7"/>
  <c r="DG38" i="7"/>
  <c r="EL14" i="7"/>
  <c r="EN14" i="7" s="1"/>
  <c r="EL5" i="7"/>
  <c r="ER5" i="7" s="1"/>
  <c r="DF5" i="7"/>
  <c r="DF13" i="7"/>
  <c r="DF11" i="7"/>
  <c r="EL16" i="7"/>
  <c r="EN16" i="7" s="1"/>
  <c r="DG12" i="7"/>
  <c r="EL7" i="7"/>
  <c r="EN7" i="7" s="1"/>
  <c r="DG7" i="7"/>
  <c r="ET18" i="7"/>
  <c r="ET32" i="7"/>
  <c r="DF39" i="7"/>
  <c r="EP47" i="7"/>
  <c r="ET12" i="7"/>
  <c r="ET9" i="7"/>
  <c r="ET6" i="7"/>
  <c r="ET44" i="7"/>
  <c r="ET15" i="7"/>
  <c r="DG25" i="7"/>
  <c r="ET4" i="7"/>
  <c r="ET42" i="7"/>
  <c r="EK38" i="7"/>
  <c r="ET30" i="7"/>
  <c r="ET36" i="7"/>
  <c r="ET17" i="7"/>
  <c r="ET10" i="7"/>
  <c r="ET41" i="7"/>
  <c r="ET27" i="7"/>
  <c r="ET34" i="7"/>
  <c r="ET19" i="7"/>
  <c r="ET35" i="7"/>
  <c r="DF42" i="7"/>
  <c r="ET26" i="7"/>
  <c r="DF10" i="7"/>
  <c r="ET33" i="7"/>
  <c r="ET21" i="7"/>
  <c r="ET40" i="7"/>
  <c r="ET22" i="7"/>
  <c r="ET43" i="7"/>
  <c r="ET14" i="7"/>
  <c r="ET25" i="7"/>
  <c r="ET37" i="7"/>
  <c r="ET45" i="7"/>
  <c r="ET38" i="7"/>
  <c r="ET16" i="7"/>
  <c r="ET31" i="7"/>
  <c r="EL9" i="7"/>
  <c r="ER9" i="7" s="1"/>
  <c r="ET5" i="7"/>
  <c r="EK36" i="7"/>
  <c r="ET29" i="7"/>
  <c r="ET7" i="7"/>
  <c r="ET20" i="7"/>
  <c r="ET11" i="7"/>
  <c r="ET24" i="7"/>
  <c r="ET13" i="7"/>
  <c r="ET8" i="7"/>
  <c r="ET28" i="7"/>
  <c r="ET39" i="7"/>
  <c r="EK7" i="7"/>
  <c r="EL11" i="7"/>
  <c r="EN11" i="7" s="1"/>
  <c r="EL15" i="7"/>
  <c r="EN15" i="7" s="1"/>
  <c r="DG35" i="7"/>
  <c r="DF43" i="7"/>
  <c r="EK32" i="7"/>
  <c r="EL19" i="7"/>
  <c r="ER19" i="7" s="1"/>
  <c r="EV45" i="7"/>
  <c r="EK16" i="7"/>
  <c r="DG24" i="7"/>
  <c r="EV38" i="7"/>
  <c r="EV18" i="7"/>
  <c r="EK17" i="7"/>
  <c r="EV44" i="7"/>
  <c r="EV30" i="7"/>
  <c r="DG26" i="7"/>
  <c r="DF19" i="7"/>
  <c r="EV23" i="7"/>
  <c r="DG34" i="7"/>
  <c r="DG6" i="7"/>
  <c r="EL39" i="7"/>
  <c r="EN39" i="7" s="1"/>
  <c r="EV36" i="7"/>
  <c r="EK22" i="7"/>
  <c r="EL17" i="7"/>
  <c r="ER17" i="7" s="1"/>
  <c r="DG22" i="7"/>
  <c r="EL41" i="7"/>
  <c r="ER41" i="7" s="1"/>
  <c r="DG37" i="7"/>
  <c r="DF15" i="7"/>
  <c r="EL13" i="7"/>
  <c r="ER13" i="7" s="1"/>
  <c r="DF26" i="7"/>
  <c r="DF27" i="7"/>
  <c r="EL42" i="7"/>
  <c r="ER42" i="7" s="1"/>
  <c r="DG43" i="7"/>
  <c r="EV33" i="7"/>
  <c r="EV41" i="7"/>
  <c r="EV34" i="7"/>
  <c r="EV28" i="7"/>
  <c r="EV5" i="7"/>
  <c r="EV42" i="7"/>
  <c r="EK9" i="7"/>
  <c r="EV25" i="7"/>
  <c r="EK18" i="7"/>
  <c r="EV39" i="7"/>
  <c r="EV43" i="7"/>
  <c r="EV31" i="7"/>
  <c r="EV32" i="7"/>
  <c r="EV26" i="7"/>
  <c r="EV21" i="7"/>
  <c r="EV19" i="7"/>
  <c r="EV22" i="7"/>
  <c r="EV13" i="7"/>
  <c r="EK33" i="7"/>
  <c r="DF33" i="7"/>
  <c r="EH45" i="7"/>
  <c r="DG28" i="7"/>
  <c r="EL28" i="7"/>
  <c r="EV37" i="7"/>
  <c r="EV20" i="7"/>
  <c r="EV24" i="7"/>
  <c r="EV35" i="7"/>
  <c r="EV17" i="7"/>
  <c r="EV15" i="7"/>
  <c r="EV6" i="7"/>
  <c r="EV4" i="7"/>
  <c r="EV10" i="7"/>
  <c r="AO45" i="7"/>
  <c r="EV14" i="7"/>
  <c r="AX45" i="7"/>
  <c r="CB4" i="7"/>
  <c r="EV8" i="7"/>
  <c r="DK45" i="7"/>
  <c r="EL44" i="7"/>
  <c r="DG44" i="7"/>
  <c r="EK21" i="7"/>
  <c r="DF21" i="7"/>
  <c r="BC45" i="7"/>
  <c r="EV40" i="7"/>
  <c r="AP45" i="7"/>
  <c r="EV16" i="7"/>
  <c r="CG45" i="7"/>
  <c r="EV12" i="7"/>
  <c r="EN36" i="7"/>
  <c r="ER36" i="7"/>
  <c r="AN45" i="7"/>
  <c r="AZ4" i="7"/>
  <c r="EK41" i="7"/>
  <c r="DF41" i="7"/>
  <c r="EK30" i="7"/>
  <c r="DF30" i="7"/>
  <c r="EV29" i="7"/>
  <c r="EV9" i="7"/>
  <c r="AL45" i="7"/>
  <c r="BA45" i="7"/>
  <c r="CE4" i="7"/>
  <c r="EK12" i="7"/>
  <c r="DF12" i="7"/>
  <c r="DG31" i="7"/>
  <c r="EL31" i="7"/>
  <c r="EL33" i="7"/>
  <c r="DG33" i="7"/>
  <c r="ER30" i="7"/>
  <c r="AM45" i="7"/>
  <c r="AY4" i="7"/>
  <c r="AQ45" i="7"/>
  <c r="EV27" i="7"/>
  <c r="ER6" i="7"/>
  <c r="EN6" i="7"/>
  <c r="EV7" i="7"/>
  <c r="ER40" i="7"/>
  <c r="EN40" i="7"/>
  <c r="EL21" i="7"/>
  <c r="DG21" i="7"/>
  <c r="EL23" i="7"/>
  <c r="DG23" i="7"/>
  <c r="BB45" i="7"/>
  <c r="CF4" i="7"/>
  <c r="ER34" i="7" l="1"/>
  <c r="ER18" i="7"/>
  <c r="EN32" i="7"/>
  <c r="EN10" i="7"/>
  <c r="ER12" i="7"/>
  <c r="ER20" i="7"/>
  <c r="EN43" i="7"/>
  <c r="ER35" i="7"/>
  <c r="ER38" i="7"/>
  <c r="ER16" i="7"/>
  <c r="EN24" i="7"/>
  <c r="ER25" i="7"/>
  <c r="EN5" i="7"/>
  <c r="EN22" i="7"/>
  <c r="ER37" i="7"/>
  <c r="EN8" i="7"/>
  <c r="ER29" i="7"/>
  <c r="ER14" i="7"/>
  <c r="ER26" i="7"/>
  <c r="ER15" i="7"/>
  <c r="ER27" i="7"/>
  <c r="EN27" i="7"/>
  <c r="ER7" i="7"/>
  <c r="EN17" i="7"/>
  <c r="EN13" i="7"/>
  <c r="EN9" i="7"/>
  <c r="EN41" i="7"/>
  <c r="ER11" i="7"/>
  <c r="EN19" i="7"/>
  <c r="ER39" i="7"/>
  <c r="EN42" i="7"/>
  <c r="CF45" i="7"/>
  <c r="DJ4" i="7"/>
  <c r="DJ45" i="7" s="1"/>
  <c r="EN31" i="7"/>
  <c r="ER31" i="7"/>
  <c r="EN33" i="7"/>
  <c r="ER33" i="7"/>
  <c r="EN23" i="7"/>
  <c r="ER23" i="7"/>
  <c r="AZ45" i="7"/>
  <c r="CD4" i="7"/>
  <c r="CB45" i="7"/>
  <c r="EK4" i="7"/>
  <c r="EK45" i="7" s="1"/>
  <c r="DF4" i="7"/>
  <c r="DF45" i="7" s="1"/>
  <c r="ER28" i="7"/>
  <c r="EN28" i="7"/>
  <c r="EN21" i="7"/>
  <c r="ER21" i="7"/>
  <c r="AY45" i="7"/>
  <c r="CC4" i="7"/>
  <c r="EN44" i="7"/>
  <c r="ER44" i="7"/>
  <c r="CE45" i="7"/>
  <c r="DI4" i="7"/>
  <c r="DI45" i="7" s="1"/>
  <c r="CD45" i="7" l="1"/>
  <c r="DH4" i="7"/>
  <c r="DH45" i="7" s="1"/>
  <c r="CC45" i="7"/>
  <c r="EL4" i="7"/>
  <c r="DG4" i="7"/>
  <c r="DG45" i="7" s="1"/>
  <c r="EL45" i="7" l="1"/>
  <c r="EN4" i="7"/>
  <c r="ER4" i="7"/>
  <c r="ER46" i="7" s="1"/>
  <c r="ER45" i="7" l="1"/>
  <c r="ER47" i="7" s="1"/>
  <c r="EN45" i="7"/>
  <c r="EO45" i="7" s="1"/>
  <c r="EO38" i="7" l="1"/>
  <c r="EO31" i="7"/>
  <c r="EO26" i="7"/>
  <c r="EO35" i="7"/>
  <c r="EO7" i="7"/>
  <c r="EO41" i="7"/>
  <c r="EO28" i="7"/>
  <c r="EO23" i="7"/>
  <c r="EO12" i="7"/>
  <c r="EO5" i="7"/>
  <c r="EO9" i="7"/>
  <c r="EO18" i="7"/>
  <c r="EO27" i="7"/>
  <c r="EO30" i="7"/>
  <c r="EO11" i="7"/>
  <c r="EO20" i="7"/>
  <c r="EO25" i="7"/>
  <c r="EO19" i="7"/>
  <c r="EO36" i="7"/>
  <c r="EO39" i="7"/>
  <c r="EO17" i="7"/>
  <c r="EO32" i="7"/>
  <c r="EO33" i="7"/>
  <c r="EO14" i="7"/>
  <c r="EO15" i="7"/>
  <c r="EO6" i="7"/>
  <c r="EO34" i="7"/>
  <c r="EO8" i="7"/>
  <c r="EO43" i="7"/>
  <c r="EO16" i="7"/>
  <c r="EO24" i="7"/>
  <c r="EO22" i="7"/>
  <c r="EO42" i="7"/>
  <c r="EO37" i="7"/>
  <c r="EO4" i="7"/>
  <c r="EO44" i="7"/>
  <c r="EO21" i="7"/>
  <c r="EO13" i="7"/>
  <c r="EO29" i="7"/>
  <c r="EO10" i="7"/>
  <c r="EO40" i="7"/>
  <c r="CZ4" i="2" l="1"/>
  <c r="EQ4" i="3" l="1"/>
  <c r="EP4" i="3"/>
  <c r="CZ4" i="3"/>
  <c r="CW47" i="6" l="1"/>
  <c r="CV47" i="6"/>
  <c r="CM47" i="6"/>
  <c r="CL47" i="6"/>
  <c r="CC47" i="6"/>
  <c r="CB47" i="6"/>
  <c r="CA47" i="6"/>
  <c r="BZ47" i="6"/>
  <c r="BY47" i="6"/>
  <c r="BX47" i="6"/>
  <c r="EG45" i="1" l="1"/>
  <c r="EF45" i="1"/>
  <c r="EG44" i="2"/>
  <c r="EG44" i="3" s="1"/>
  <c r="EF44" i="2"/>
  <c r="EF44" i="3" s="1"/>
  <c r="EG43" i="2"/>
  <c r="EG43" i="3" s="1"/>
  <c r="EF43" i="2"/>
  <c r="EF43" i="3" s="1"/>
  <c r="EG42" i="2"/>
  <c r="EG42" i="3" s="1"/>
  <c r="EF42" i="2"/>
  <c r="EF42" i="3" s="1"/>
  <c r="EG41" i="2"/>
  <c r="EG41" i="3" s="1"/>
  <c r="EF41" i="2"/>
  <c r="EF41" i="3" s="1"/>
  <c r="EG40" i="2"/>
  <c r="EG40" i="3" s="1"/>
  <c r="EF40" i="2"/>
  <c r="EF40" i="3" s="1"/>
  <c r="EG39" i="2"/>
  <c r="EG39" i="3" s="1"/>
  <c r="EF39" i="2"/>
  <c r="EF39" i="3" s="1"/>
  <c r="EG38" i="2"/>
  <c r="EG38" i="3" s="1"/>
  <c r="EF38" i="2"/>
  <c r="EF38" i="3" s="1"/>
  <c r="EG37" i="2"/>
  <c r="EG37" i="3" s="1"/>
  <c r="EF37" i="2"/>
  <c r="EF37" i="3" s="1"/>
  <c r="EG36" i="2"/>
  <c r="EG36" i="3" s="1"/>
  <c r="EF36" i="2"/>
  <c r="EF36" i="3" s="1"/>
  <c r="EG35" i="2"/>
  <c r="EG35" i="3" s="1"/>
  <c r="EF35" i="2"/>
  <c r="EF35" i="3" s="1"/>
  <c r="EG34" i="2"/>
  <c r="EG34" i="3" s="1"/>
  <c r="EF34" i="2"/>
  <c r="EF34" i="3" s="1"/>
  <c r="EG33" i="2"/>
  <c r="EG33" i="3" s="1"/>
  <c r="EF33" i="2"/>
  <c r="EF33" i="3" s="1"/>
  <c r="EG32" i="2"/>
  <c r="EG32" i="3" s="1"/>
  <c r="EF32" i="2"/>
  <c r="EF32" i="3" s="1"/>
  <c r="EG31" i="2"/>
  <c r="EG31" i="3" s="1"/>
  <c r="EF31" i="2"/>
  <c r="EF31" i="3" s="1"/>
  <c r="EG30" i="2"/>
  <c r="EG30" i="3" s="1"/>
  <c r="EF30" i="2"/>
  <c r="EF30" i="3" s="1"/>
  <c r="EG29" i="2"/>
  <c r="EG29" i="3" s="1"/>
  <c r="EF29" i="2"/>
  <c r="EF29" i="3" s="1"/>
  <c r="EG28" i="2"/>
  <c r="EG28" i="3" s="1"/>
  <c r="EF28" i="2"/>
  <c r="EF28" i="3" s="1"/>
  <c r="EG27" i="2"/>
  <c r="EG27" i="3" s="1"/>
  <c r="EF27" i="2"/>
  <c r="EF27" i="3" s="1"/>
  <c r="EG26" i="2"/>
  <c r="EG26" i="3" s="1"/>
  <c r="EF26" i="2"/>
  <c r="EF26" i="3" s="1"/>
  <c r="EG25" i="2"/>
  <c r="EG25" i="3" s="1"/>
  <c r="EF25" i="2"/>
  <c r="EF25" i="3" s="1"/>
  <c r="EG24" i="2"/>
  <c r="EG24" i="3" s="1"/>
  <c r="EF24" i="2"/>
  <c r="EF24" i="3" s="1"/>
  <c r="EG23" i="2"/>
  <c r="EG23" i="3" s="1"/>
  <c r="EF23" i="2"/>
  <c r="EF23" i="3" s="1"/>
  <c r="EG22" i="2"/>
  <c r="EG22" i="3" s="1"/>
  <c r="EF22" i="2"/>
  <c r="EF22" i="3" s="1"/>
  <c r="EG21" i="2"/>
  <c r="EG21" i="3" s="1"/>
  <c r="EF21" i="2"/>
  <c r="EF21" i="3" s="1"/>
  <c r="EG20" i="2"/>
  <c r="EG20" i="3" s="1"/>
  <c r="EF20" i="2"/>
  <c r="EF20" i="3" s="1"/>
  <c r="EG19" i="2"/>
  <c r="EG19" i="3" s="1"/>
  <c r="EF19" i="2"/>
  <c r="EF19" i="3" s="1"/>
  <c r="EG18" i="2"/>
  <c r="EG18" i="3" s="1"/>
  <c r="EF18" i="2"/>
  <c r="EF18" i="3" s="1"/>
  <c r="EG17" i="2"/>
  <c r="EG17" i="3" s="1"/>
  <c r="EF17" i="2"/>
  <c r="EF17" i="3" s="1"/>
  <c r="EG16" i="2"/>
  <c r="EG16" i="3" s="1"/>
  <c r="EF16" i="2"/>
  <c r="EF16" i="3" s="1"/>
  <c r="EG15" i="2"/>
  <c r="EG15" i="3" s="1"/>
  <c r="EF15" i="2"/>
  <c r="EF15" i="3" s="1"/>
  <c r="EG14" i="2"/>
  <c r="EG14" i="3" s="1"/>
  <c r="EF14" i="2"/>
  <c r="EF14" i="3" s="1"/>
  <c r="EG13" i="2"/>
  <c r="EG13" i="3" s="1"/>
  <c r="EF13" i="2"/>
  <c r="EF13" i="3" s="1"/>
  <c r="EG12" i="2"/>
  <c r="EG12" i="3" s="1"/>
  <c r="EF12" i="2"/>
  <c r="EF12" i="3" s="1"/>
  <c r="EG11" i="2"/>
  <c r="EG11" i="3" s="1"/>
  <c r="EF11" i="2"/>
  <c r="EF11" i="3" s="1"/>
  <c r="EG10" i="2"/>
  <c r="EG10" i="3" s="1"/>
  <c r="EF10" i="2"/>
  <c r="EF10" i="3" s="1"/>
  <c r="EG9" i="2"/>
  <c r="EG9" i="3" s="1"/>
  <c r="EF9" i="2"/>
  <c r="EF9" i="3" s="1"/>
  <c r="EG8" i="2"/>
  <c r="EG8" i="3" s="1"/>
  <c r="EF8" i="2"/>
  <c r="EF8" i="3" s="1"/>
  <c r="EG7" i="2"/>
  <c r="EG7" i="3" s="1"/>
  <c r="EF7" i="2"/>
  <c r="EF7" i="3" s="1"/>
  <c r="EG6" i="2"/>
  <c r="EG6" i="3" s="1"/>
  <c r="EF6" i="2"/>
  <c r="EF6" i="3" s="1"/>
  <c r="EG5" i="2"/>
  <c r="EG5" i="3" s="1"/>
  <c r="EF5" i="2"/>
  <c r="EF5" i="3" s="1"/>
  <c r="EG4" i="2"/>
  <c r="EG4" i="3" s="1"/>
  <c r="EF4" i="2"/>
  <c r="EF4" i="3" s="1"/>
  <c r="ED44" i="2"/>
  <c r="ED44" i="3" s="1"/>
  <c r="ED43" i="2"/>
  <c r="ED43" i="3" s="1"/>
  <c r="ED42" i="2"/>
  <c r="ED42" i="3" s="1"/>
  <c r="ED41" i="2"/>
  <c r="ED41" i="3" s="1"/>
  <c r="ED40" i="2"/>
  <c r="ED40" i="3" s="1"/>
  <c r="ED39" i="2"/>
  <c r="ED39" i="3" s="1"/>
  <c r="ED38" i="2"/>
  <c r="ED38" i="3" s="1"/>
  <c r="ED37" i="2"/>
  <c r="ED37" i="3" s="1"/>
  <c r="ED36" i="2"/>
  <c r="ED36" i="3" s="1"/>
  <c r="ED35" i="2"/>
  <c r="ED35" i="3" s="1"/>
  <c r="ED34" i="2"/>
  <c r="ED34" i="3" s="1"/>
  <c r="ED33" i="2"/>
  <c r="ED33" i="3" s="1"/>
  <c r="ED32" i="2"/>
  <c r="ED32" i="3" s="1"/>
  <c r="ED31" i="2"/>
  <c r="ED31" i="3" s="1"/>
  <c r="ED30" i="2"/>
  <c r="ED30" i="3" s="1"/>
  <c r="ED29" i="2"/>
  <c r="ED29" i="3" s="1"/>
  <c r="ED28" i="2"/>
  <c r="ED28" i="3" s="1"/>
  <c r="ED27" i="2"/>
  <c r="ED27" i="3" s="1"/>
  <c r="ED26" i="2"/>
  <c r="ED26" i="3" s="1"/>
  <c r="ED25" i="2"/>
  <c r="ED25" i="3" s="1"/>
  <c r="ED24" i="2"/>
  <c r="ED24" i="3" s="1"/>
  <c r="ED23" i="2"/>
  <c r="ED23" i="3" s="1"/>
  <c r="ED22" i="2"/>
  <c r="ED22" i="3" s="1"/>
  <c r="ED21" i="2"/>
  <c r="ED21" i="3" s="1"/>
  <c r="ED20" i="2"/>
  <c r="ED20" i="3" s="1"/>
  <c r="ED19" i="2"/>
  <c r="ED19" i="3" s="1"/>
  <c r="ED18" i="2"/>
  <c r="ED18" i="3" s="1"/>
  <c r="ED17" i="2"/>
  <c r="ED17" i="3" s="1"/>
  <c r="ED16" i="2"/>
  <c r="ED16" i="3" s="1"/>
  <c r="ED15" i="2"/>
  <c r="ED15" i="3" s="1"/>
  <c r="ED14" i="2"/>
  <c r="ED14" i="3" s="1"/>
  <c r="ED13" i="2"/>
  <c r="ED13" i="3" s="1"/>
  <c r="ED12" i="2"/>
  <c r="ED12" i="3" s="1"/>
  <c r="ED11" i="2"/>
  <c r="ED11" i="3" s="1"/>
  <c r="ED10" i="2"/>
  <c r="ED10" i="3" s="1"/>
  <c r="ED9" i="2"/>
  <c r="ED9" i="3" s="1"/>
  <c r="ED8" i="2"/>
  <c r="ED8" i="3" s="1"/>
  <c r="ED7" i="2"/>
  <c r="ED7" i="3" s="1"/>
  <c r="ED6" i="2"/>
  <c r="ED6" i="3" s="1"/>
  <c r="ED5" i="2"/>
  <c r="ED5" i="3" s="1"/>
  <c r="ED4" i="2"/>
  <c r="ED4" i="3" s="1"/>
  <c r="EB44" i="2"/>
  <c r="EB44" i="3" s="1"/>
  <c r="EB43" i="2"/>
  <c r="EB43" i="3" s="1"/>
  <c r="EB42" i="2"/>
  <c r="EB42" i="3" s="1"/>
  <c r="EB41" i="2"/>
  <c r="EB41" i="3" s="1"/>
  <c r="EB40" i="2"/>
  <c r="EB40" i="3" s="1"/>
  <c r="EB39" i="2"/>
  <c r="EB39" i="3" s="1"/>
  <c r="EB38" i="2"/>
  <c r="EB38" i="3" s="1"/>
  <c r="EB37" i="2"/>
  <c r="EB37" i="3" s="1"/>
  <c r="EB36" i="2"/>
  <c r="EB36" i="3" s="1"/>
  <c r="EB35" i="2"/>
  <c r="EB35" i="3" s="1"/>
  <c r="EB34" i="2"/>
  <c r="EB34" i="3" s="1"/>
  <c r="EB33" i="2"/>
  <c r="EB33" i="3" s="1"/>
  <c r="EB32" i="2"/>
  <c r="EB32" i="3" s="1"/>
  <c r="EB31" i="2"/>
  <c r="EB31" i="3" s="1"/>
  <c r="EB30" i="2"/>
  <c r="EB30" i="3" s="1"/>
  <c r="EB29" i="2"/>
  <c r="EB29" i="3" s="1"/>
  <c r="EB28" i="2"/>
  <c r="EB28" i="3" s="1"/>
  <c r="EB27" i="2"/>
  <c r="EB27" i="3" s="1"/>
  <c r="EB26" i="2"/>
  <c r="EB26" i="3" s="1"/>
  <c r="EB25" i="2"/>
  <c r="EB25" i="3" s="1"/>
  <c r="EB24" i="2"/>
  <c r="EB24" i="3" s="1"/>
  <c r="EB23" i="2"/>
  <c r="EB23" i="3" s="1"/>
  <c r="EB22" i="2"/>
  <c r="EB22" i="3" s="1"/>
  <c r="EB21" i="2"/>
  <c r="EB21" i="3" s="1"/>
  <c r="EB20" i="2"/>
  <c r="EB20" i="3" s="1"/>
  <c r="EB19" i="2"/>
  <c r="EB19" i="3" s="1"/>
  <c r="EB18" i="2"/>
  <c r="EB18" i="3" s="1"/>
  <c r="EB17" i="2"/>
  <c r="EB17" i="3" s="1"/>
  <c r="EB16" i="2"/>
  <c r="EB16" i="3" s="1"/>
  <c r="EB15" i="2"/>
  <c r="EB15" i="3" s="1"/>
  <c r="EB14" i="2"/>
  <c r="EB14" i="3" s="1"/>
  <c r="EB13" i="2"/>
  <c r="EB13" i="3" s="1"/>
  <c r="EB12" i="2"/>
  <c r="EB12" i="3" s="1"/>
  <c r="EB11" i="2"/>
  <c r="EB11" i="3" s="1"/>
  <c r="EB10" i="2"/>
  <c r="EB10" i="3" s="1"/>
  <c r="EB9" i="2"/>
  <c r="EB9" i="3" s="1"/>
  <c r="EB8" i="2"/>
  <c r="EB8" i="3" s="1"/>
  <c r="EB7" i="2"/>
  <c r="EB7" i="3" s="1"/>
  <c r="EB6" i="2"/>
  <c r="EB6" i="3" s="1"/>
  <c r="EB5" i="2"/>
  <c r="EB5" i="3" s="1"/>
  <c r="EB4" i="2"/>
  <c r="EB4" i="3" s="1"/>
  <c r="DZ44" i="2"/>
  <c r="DZ44" i="3" s="1"/>
  <c r="DZ43" i="2"/>
  <c r="DZ43" i="3" s="1"/>
  <c r="DZ42" i="2"/>
  <c r="DZ42" i="3" s="1"/>
  <c r="DZ41" i="2"/>
  <c r="DZ41" i="3" s="1"/>
  <c r="DZ40" i="2"/>
  <c r="DZ40" i="3" s="1"/>
  <c r="DZ39" i="2"/>
  <c r="DZ39" i="3" s="1"/>
  <c r="DZ38" i="2"/>
  <c r="DZ38" i="3" s="1"/>
  <c r="DZ37" i="2"/>
  <c r="DZ37" i="3" s="1"/>
  <c r="DZ36" i="2"/>
  <c r="DZ36" i="3" s="1"/>
  <c r="DZ35" i="2"/>
  <c r="DZ35" i="3" s="1"/>
  <c r="DZ34" i="2"/>
  <c r="DZ34" i="3" s="1"/>
  <c r="DZ33" i="2"/>
  <c r="DZ33" i="3" s="1"/>
  <c r="DZ32" i="2"/>
  <c r="DZ32" i="3" s="1"/>
  <c r="DZ31" i="2"/>
  <c r="DZ31" i="3" s="1"/>
  <c r="DZ30" i="2"/>
  <c r="DZ30" i="3" s="1"/>
  <c r="DZ29" i="2"/>
  <c r="DZ29" i="3" s="1"/>
  <c r="DZ28" i="2"/>
  <c r="DZ28" i="3" s="1"/>
  <c r="DZ27" i="2"/>
  <c r="DZ27" i="3" s="1"/>
  <c r="DZ26" i="2"/>
  <c r="DZ26" i="3" s="1"/>
  <c r="DZ25" i="2"/>
  <c r="DZ25" i="3" s="1"/>
  <c r="DZ24" i="2"/>
  <c r="DZ24" i="3" s="1"/>
  <c r="DZ23" i="2"/>
  <c r="DZ23" i="3" s="1"/>
  <c r="DZ22" i="2"/>
  <c r="DZ22" i="3" s="1"/>
  <c r="DZ21" i="2"/>
  <c r="DZ21" i="3" s="1"/>
  <c r="DZ20" i="2"/>
  <c r="DZ20" i="3" s="1"/>
  <c r="DZ19" i="2"/>
  <c r="DZ19" i="3" s="1"/>
  <c r="DZ18" i="2"/>
  <c r="DZ18" i="3" s="1"/>
  <c r="DZ17" i="2"/>
  <c r="DZ17" i="3" s="1"/>
  <c r="DZ16" i="2"/>
  <c r="DZ16" i="3" s="1"/>
  <c r="DZ15" i="2"/>
  <c r="DZ15" i="3" s="1"/>
  <c r="DZ14" i="2"/>
  <c r="DZ14" i="3" s="1"/>
  <c r="DZ13" i="2"/>
  <c r="DZ13" i="3" s="1"/>
  <c r="DZ12" i="2"/>
  <c r="DZ12" i="3" s="1"/>
  <c r="DZ11" i="2"/>
  <c r="DZ11" i="3" s="1"/>
  <c r="DZ10" i="2"/>
  <c r="DZ10" i="3" s="1"/>
  <c r="DZ9" i="2"/>
  <c r="DZ9" i="3" s="1"/>
  <c r="DZ8" i="2"/>
  <c r="DZ8" i="3" s="1"/>
  <c r="DZ7" i="2"/>
  <c r="DZ7" i="3" s="1"/>
  <c r="DZ6" i="2"/>
  <c r="DZ6" i="3" s="1"/>
  <c r="DZ5" i="2"/>
  <c r="DZ5" i="3" s="1"/>
  <c r="DZ4" i="2"/>
  <c r="DZ4" i="3" s="1"/>
  <c r="DX44" i="2"/>
  <c r="DX44" i="3" s="1"/>
  <c r="DX43" i="2"/>
  <c r="DX43" i="3" s="1"/>
  <c r="DX42" i="2"/>
  <c r="DX42" i="3" s="1"/>
  <c r="DX41" i="2"/>
  <c r="DX41" i="3" s="1"/>
  <c r="DX40" i="2"/>
  <c r="DX40" i="3" s="1"/>
  <c r="DX39" i="2"/>
  <c r="DX39" i="3" s="1"/>
  <c r="DX38" i="2"/>
  <c r="DX38" i="3" s="1"/>
  <c r="DX37" i="2"/>
  <c r="DX37" i="3" s="1"/>
  <c r="DX36" i="2"/>
  <c r="DX36" i="3" s="1"/>
  <c r="DX35" i="2"/>
  <c r="DX35" i="3" s="1"/>
  <c r="DX34" i="2"/>
  <c r="DX34" i="3" s="1"/>
  <c r="DX33" i="2"/>
  <c r="DX33" i="3" s="1"/>
  <c r="DX32" i="2"/>
  <c r="DX32" i="3" s="1"/>
  <c r="DX31" i="2"/>
  <c r="DX31" i="3" s="1"/>
  <c r="DX30" i="2"/>
  <c r="DX30" i="3" s="1"/>
  <c r="DX29" i="2"/>
  <c r="DX29" i="3" s="1"/>
  <c r="DX28" i="2"/>
  <c r="DX28" i="3" s="1"/>
  <c r="DX27" i="2"/>
  <c r="DX27" i="3" s="1"/>
  <c r="DX26" i="2"/>
  <c r="DX26" i="3" s="1"/>
  <c r="DX25" i="2"/>
  <c r="DX25" i="3" s="1"/>
  <c r="DX24" i="2"/>
  <c r="DX24" i="3" s="1"/>
  <c r="DX23" i="2"/>
  <c r="DX23" i="3" s="1"/>
  <c r="DX22" i="2"/>
  <c r="DX22" i="3" s="1"/>
  <c r="DX21" i="2"/>
  <c r="DX21" i="3" s="1"/>
  <c r="DX20" i="2"/>
  <c r="DX20" i="3" s="1"/>
  <c r="DX19" i="2"/>
  <c r="DX19" i="3" s="1"/>
  <c r="DX18" i="2"/>
  <c r="DX18" i="3" s="1"/>
  <c r="DX17" i="2"/>
  <c r="DX17" i="3" s="1"/>
  <c r="DX16" i="2"/>
  <c r="DX16" i="3" s="1"/>
  <c r="DX15" i="2"/>
  <c r="DX15" i="3" s="1"/>
  <c r="DX14" i="2"/>
  <c r="DX14" i="3" s="1"/>
  <c r="DX13" i="2"/>
  <c r="DX13" i="3" s="1"/>
  <c r="DX12" i="2"/>
  <c r="DX12" i="3" s="1"/>
  <c r="DX11" i="2"/>
  <c r="DX11" i="3" s="1"/>
  <c r="DX10" i="2"/>
  <c r="DX10" i="3" s="1"/>
  <c r="DX9" i="2"/>
  <c r="DX9" i="3" s="1"/>
  <c r="DX8" i="2"/>
  <c r="DX8" i="3" s="1"/>
  <c r="DX7" i="2"/>
  <c r="DX7" i="3" s="1"/>
  <c r="DX6" i="2"/>
  <c r="DX6" i="3" s="1"/>
  <c r="DX5" i="2"/>
  <c r="DX5" i="3" s="1"/>
  <c r="DX4" i="2"/>
  <c r="DX4" i="3" s="1"/>
  <c r="DV44" i="2"/>
  <c r="DV44" i="3" s="1"/>
  <c r="DV43" i="2"/>
  <c r="DV43" i="3" s="1"/>
  <c r="DV42" i="2"/>
  <c r="DV42" i="3" s="1"/>
  <c r="DV41" i="2"/>
  <c r="DV41" i="3" s="1"/>
  <c r="DV40" i="2"/>
  <c r="DV40" i="3" s="1"/>
  <c r="DV39" i="2"/>
  <c r="DV39" i="3" s="1"/>
  <c r="DV38" i="2"/>
  <c r="DV38" i="3" s="1"/>
  <c r="DV37" i="2"/>
  <c r="DV37" i="3" s="1"/>
  <c r="DV36" i="2"/>
  <c r="DV36" i="3" s="1"/>
  <c r="DV35" i="2"/>
  <c r="DV35" i="3" s="1"/>
  <c r="DV34" i="2"/>
  <c r="DV34" i="3" s="1"/>
  <c r="DV33" i="2"/>
  <c r="DV33" i="3" s="1"/>
  <c r="DV32" i="2"/>
  <c r="DV32" i="3" s="1"/>
  <c r="DV31" i="2"/>
  <c r="DV31" i="3" s="1"/>
  <c r="DV30" i="2"/>
  <c r="DV30" i="3" s="1"/>
  <c r="DV29" i="2"/>
  <c r="DV29" i="3" s="1"/>
  <c r="DV28" i="2"/>
  <c r="DV28" i="3" s="1"/>
  <c r="DV27" i="2"/>
  <c r="DV27" i="3" s="1"/>
  <c r="DV26" i="2"/>
  <c r="DV26" i="3" s="1"/>
  <c r="DV25" i="2"/>
  <c r="DV25" i="3" s="1"/>
  <c r="DV24" i="2"/>
  <c r="DV24" i="3" s="1"/>
  <c r="DV23" i="2"/>
  <c r="DV23" i="3" s="1"/>
  <c r="DV22" i="2"/>
  <c r="DV22" i="3" s="1"/>
  <c r="DV21" i="2"/>
  <c r="DV21" i="3" s="1"/>
  <c r="DV20" i="2"/>
  <c r="DV20" i="3" s="1"/>
  <c r="DV19" i="2"/>
  <c r="DV19" i="3" s="1"/>
  <c r="DV18" i="2"/>
  <c r="DV18" i="3" s="1"/>
  <c r="DV17" i="2"/>
  <c r="DV17" i="3" s="1"/>
  <c r="DV16" i="2"/>
  <c r="DV16" i="3" s="1"/>
  <c r="DV15" i="2"/>
  <c r="DV15" i="3" s="1"/>
  <c r="DV14" i="2"/>
  <c r="DV14" i="3" s="1"/>
  <c r="DV13" i="2"/>
  <c r="DV13" i="3" s="1"/>
  <c r="DV12" i="2"/>
  <c r="DV12" i="3" s="1"/>
  <c r="DV11" i="2"/>
  <c r="DV11" i="3" s="1"/>
  <c r="DV10" i="2"/>
  <c r="DV10" i="3" s="1"/>
  <c r="DV9" i="2"/>
  <c r="DV9" i="3" s="1"/>
  <c r="DV8" i="2"/>
  <c r="DV8" i="3" s="1"/>
  <c r="DV7" i="2"/>
  <c r="DV7" i="3" s="1"/>
  <c r="DV6" i="2"/>
  <c r="DV6" i="3" s="1"/>
  <c r="DV5" i="2"/>
  <c r="DV5" i="3" s="1"/>
  <c r="DV4" i="2"/>
  <c r="DV4" i="3" s="1"/>
  <c r="DT4" i="2"/>
  <c r="DT4" i="3" s="1"/>
  <c r="DR4" i="2"/>
  <c r="DR4" i="3" s="1"/>
  <c r="CY46" i="6"/>
  <c r="CY45" i="6"/>
  <c r="CX45" i="6"/>
  <c r="CY44" i="6"/>
  <c r="CX44" i="6"/>
  <c r="CY43" i="6"/>
  <c r="CX43" i="6"/>
  <c r="CY42" i="6"/>
  <c r="CX42" i="6"/>
  <c r="CY41" i="6"/>
  <c r="CX41" i="6"/>
  <c r="CY40" i="6"/>
  <c r="CX40" i="6"/>
  <c r="CY39" i="6"/>
  <c r="CX39" i="6"/>
  <c r="CY38" i="6"/>
  <c r="CX38" i="6"/>
  <c r="CY37" i="6"/>
  <c r="CX37" i="6"/>
  <c r="CY36" i="6"/>
  <c r="CX36" i="6"/>
  <c r="CY35" i="6"/>
  <c r="CX35" i="6"/>
  <c r="CY34" i="6"/>
  <c r="CX34" i="6"/>
  <c r="CY33" i="6"/>
  <c r="CX33" i="6"/>
  <c r="CY32" i="6"/>
  <c r="CX32" i="6"/>
  <c r="CY31" i="6"/>
  <c r="CX31" i="6"/>
  <c r="CY30" i="6"/>
  <c r="CX30" i="6"/>
  <c r="CY29" i="6"/>
  <c r="CX29" i="6"/>
  <c r="CY28" i="6"/>
  <c r="CX28" i="6"/>
  <c r="CY27" i="6"/>
  <c r="CX27" i="6"/>
  <c r="CY26" i="6"/>
  <c r="CX26" i="6"/>
  <c r="CY25" i="6"/>
  <c r="CX25" i="6"/>
  <c r="CY24" i="6"/>
  <c r="CX24" i="6"/>
  <c r="CY23" i="6"/>
  <c r="CX23" i="6"/>
  <c r="CY22" i="6"/>
  <c r="CX22" i="6"/>
  <c r="CY21" i="6"/>
  <c r="CX21" i="6"/>
  <c r="CY20" i="6"/>
  <c r="CX20" i="6"/>
  <c r="CY19" i="6"/>
  <c r="CX19" i="6"/>
  <c r="CY18" i="6"/>
  <c r="CX18" i="6"/>
  <c r="CY17" i="6"/>
  <c r="CX17" i="6"/>
  <c r="CY16" i="6"/>
  <c r="CX16" i="6"/>
  <c r="CY15" i="6"/>
  <c r="CX15" i="6"/>
  <c r="CY14" i="6"/>
  <c r="CX14" i="6"/>
  <c r="CY13" i="6"/>
  <c r="CX13" i="6"/>
  <c r="CY12" i="6"/>
  <c r="CX12" i="6"/>
  <c r="CY11" i="6"/>
  <c r="CX11" i="6"/>
  <c r="CY10" i="6"/>
  <c r="CX10" i="6"/>
  <c r="CY9" i="6"/>
  <c r="CX9" i="6"/>
  <c r="CY8" i="6"/>
  <c r="CX8" i="6"/>
  <c r="CY7" i="6"/>
  <c r="CX7" i="6"/>
  <c r="CY6" i="6"/>
  <c r="CX46" i="6"/>
  <c r="CO47" i="6" l="1"/>
  <c r="CY47" i="6"/>
  <c r="CX6" i="6"/>
  <c r="CX47" i="6" s="1"/>
  <c r="CN47" i="6"/>
  <c r="DU45" i="1"/>
  <c r="DY45" i="1"/>
  <c r="EA45" i="1"/>
  <c r="EC45" i="1"/>
  <c r="ED45" i="1"/>
  <c r="DW45" i="1"/>
  <c r="EE45" i="1"/>
  <c r="DX45" i="1"/>
  <c r="DS45" i="1"/>
  <c r="DV45" i="1"/>
  <c r="EB45" i="1"/>
  <c r="DZ45" i="1"/>
  <c r="DT45" i="1"/>
  <c r="DR45" i="1"/>
  <c r="EI45" i="1" l="1"/>
  <c r="EH45" i="1"/>
  <c r="EQ44" i="2" l="1"/>
  <c r="EP44" i="2"/>
  <c r="EQ43" i="2"/>
  <c r="EP43" i="2"/>
  <c r="EQ42" i="2"/>
  <c r="EP42" i="2"/>
  <c r="EQ41" i="2"/>
  <c r="EP41" i="2"/>
  <c r="EQ40" i="2"/>
  <c r="EP40" i="2"/>
  <c r="EQ39" i="2"/>
  <c r="EP39" i="2"/>
  <c r="EQ38" i="2"/>
  <c r="EP38" i="2"/>
  <c r="EQ37" i="2"/>
  <c r="EP37" i="2"/>
  <c r="EQ36" i="2"/>
  <c r="EP36" i="2"/>
  <c r="EQ35" i="2"/>
  <c r="EP35" i="2"/>
  <c r="EQ34" i="2"/>
  <c r="EP34" i="2"/>
  <c r="EQ33" i="2"/>
  <c r="EP33" i="2"/>
  <c r="EQ32" i="2"/>
  <c r="EP32" i="2"/>
  <c r="EQ31" i="2"/>
  <c r="EP31" i="2"/>
  <c r="EQ30" i="2"/>
  <c r="EP30" i="2"/>
  <c r="EQ29" i="2"/>
  <c r="EP29" i="2"/>
  <c r="EQ28" i="2"/>
  <c r="EP28" i="2"/>
  <c r="EQ27" i="2"/>
  <c r="EP27" i="2"/>
  <c r="EQ26" i="2"/>
  <c r="EP26" i="2"/>
  <c r="EQ25" i="2"/>
  <c r="EP25" i="2"/>
  <c r="EQ24" i="2"/>
  <c r="EP24" i="2"/>
  <c r="EQ23" i="2"/>
  <c r="EP23" i="2"/>
  <c r="EQ22" i="2"/>
  <c r="EP22" i="2"/>
  <c r="EQ21" i="2"/>
  <c r="EP21" i="2"/>
  <c r="EQ20" i="2"/>
  <c r="EP20" i="2"/>
  <c r="EQ19" i="2"/>
  <c r="EP19" i="2"/>
  <c r="EQ18" i="2"/>
  <c r="EP18" i="2"/>
  <c r="EQ17" i="2"/>
  <c r="EP17" i="2"/>
  <c r="EQ16" i="2"/>
  <c r="EP16" i="2"/>
  <c r="EQ15" i="2"/>
  <c r="EP15" i="2"/>
  <c r="EQ14" i="2"/>
  <c r="EP14" i="2"/>
  <c r="EQ13" i="2"/>
  <c r="EP13" i="2"/>
  <c r="EQ12" i="2"/>
  <c r="EP12" i="2"/>
  <c r="EQ11" i="2"/>
  <c r="EP11" i="2"/>
  <c r="EQ10" i="2"/>
  <c r="EP10" i="2"/>
  <c r="EQ9" i="2"/>
  <c r="EP9" i="2"/>
  <c r="EQ8" i="2"/>
  <c r="EP8" i="2"/>
  <c r="EQ7" i="2"/>
  <c r="EP7" i="2"/>
  <c r="EQ6" i="2"/>
  <c r="EP6" i="2"/>
  <c r="EQ5" i="2"/>
  <c r="EP5" i="2"/>
  <c r="EQ4" i="2"/>
  <c r="EP4" i="2"/>
  <c r="EQ44" i="1"/>
  <c r="EP44" i="1"/>
  <c r="EQ43" i="1"/>
  <c r="EP43" i="1"/>
  <c r="EQ42" i="1"/>
  <c r="EP42" i="1"/>
  <c r="EQ41" i="1"/>
  <c r="EP41" i="1"/>
  <c r="EQ40" i="1"/>
  <c r="EP40" i="1"/>
  <c r="EQ39" i="1"/>
  <c r="EP39" i="1"/>
  <c r="EQ38" i="1"/>
  <c r="EP38" i="1"/>
  <c r="EQ37" i="1"/>
  <c r="EP37" i="1"/>
  <c r="EQ36" i="1"/>
  <c r="EP36" i="1"/>
  <c r="EQ34" i="1"/>
  <c r="EP34" i="1"/>
  <c r="EQ33" i="1"/>
  <c r="EP33" i="1"/>
  <c r="EQ32" i="1"/>
  <c r="EP32" i="1"/>
  <c r="EQ31" i="1"/>
  <c r="EP31" i="1"/>
  <c r="EQ30" i="1"/>
  <c r="EP30" i="1"/>
  <c r="EQ29" i="1"/>
  <c r="EP29" i="1"/>
  <c r="EQ28" i="1"/>
  <c r="EP28" i="1"/>
  <c r="EQ27" i="1"/>
  <c r="EP27" i="1"/>
  <c r="EQ26" i="1"/>
  <c r="EP26" i="1"/>
  <c r="EQ25" i="1"/>
  <c r="EP25" i="1"/>
  <c r="EQ24" i="1"/>
  <c r="EP24" i="1"/>
  <c r="EQ23" i="1"/>
  <c r="EP23" i="1"/>
  <c r="EQ22" i="1"/>
  <c r="EP22" i="1"/>
  <c r="EQ21" i="1"/>
  <c r="EP21" i="1"/>
  <c r="EQ20" i="1"/>
  <c r="EP20" i="1"/>
  <c r="EQ19" i="1"/>
  <c r="EP19" i="1"/>
  <c r="EQ18" i="1"/>
  <c r="EP18" i="1"/>
  <c r="EQ17" i="1"/>
  <c r="EP17" i="1"/>
  <c r="EQ16" i="1"/>
  <c r="EP16" i="1"/>
  <c r="EQ15" i="1"/>
  <c r="EP15" i="1"/>
  <c r="EQ14" i="1"/>
  <c r="EP14" i="1"/>
  <c r="EQ13" i="1"/>
  <c r="EP13" i="1"/>
  <c r="EQ12" i="1"/>
  <c r="EP12" i="1"/>
  <c r="EQ11" i="1"/>
  <c r="EP11" i="1"/>
  <c r="EQ10" i="1"/>
  <c r="EP10" i="1"/>
  <c r="EQ9" i="1"/>
  <c r="EP9" i="1"/>
  <c r="EQ8" i="1"/>
  <c r="EP8" i="1"/>
  <c r="EQ7" i="1"/>
  <c r="EP7" i="1"/>
  <c r="EQ6" i="1"/>
  <c r="EP6" i="1"/>
  <c r="EQ5" i="1"/>
  <c r="EP5" i="1"/>
  <c r="EQ4" i="1"/>
  <c r="EP4" i="1"/>
  <c r="EQ44" i="3"/>
  <c r="EP44" i="3"/>
  <c r="EQ43" i="3"/>
  <c r="EP43" i="3"/>
  <c r="EQ42" i="3"/>
  <c r="EP42" i="3"/>
  <c r="EQ41" i="3"/>
  <c r="EP41" i="3"/>
  <c r="EQ40" i="3"/>
  <c r="EP40" i="3"/>
  <c r="EQ39" i="3"/>
  <c r="EP39" i="3"/>
  <c r="EQ38" i="3"/>
  <c r="EP38" i="3"/>
  <c r="EQ37" i="3"/>
  <c r="EP37" i="3"/>
  <c r="EQ36" i="3"/>
  <c r="EP36" i="3"/>
  <c r="EQ35" i="3"/>
  <c r="EP35" i="3"/>
  <c r="EQ34" i="3"/>
  <c r="EP34" i="3"/>
  <c r="EQ33" i="3"/>
  <c r="EP33" i="3"/>
  <c r="EQ32" i="3"/>
  <c r="EP32" i="3"/>
  <c r="EQ31" i="3"/>
  <c r="EP31" i="3"/>
  <c r="EQ30" i="3"/>
  <c r="EP30" i="3"/>
  <c r="EQ29" i="3"/>
  <c r="EP29" i="3"/>
  <c r="EQ28" i="3"/>
  <c r="EP28" i="3"/>
  <c r="EQ27" i="3"/>
  <c r="EP27" i="3"/>
  <c r="EQ26" i="3"/>
  <c r="EP26" i="3"/>
  <c r="EQ25" i="3"/>
  <c r="EP25" i="3"/>
  <c r="EQ24" i="3"/>
  <c r="EP24" i="3"/>
  <c r="EQ23" i="3"/>
  <c r="EP23" i="3"/>
  <c r="EQ22" i="3"/>
  <c r="EP22" i="3"/>
  <c r="EQ21" i="3"/>
  <c r="EP21" i="3"/>
  <c r="EQ20" i="3"/>
  <c r="EP20" i="3"/>
  <c r="EQ19" i="3"/>
  <c r="EP19" i="3"/>
  <c r="EQ18" i="3"/>
  <c r="EP18" i="3"/>
  <c r="EQ17" i="3"/>
  <c r="EP17" i="3"/>
  <c r="EQ16" i="3"/>
  <c r="EP16" i="3"/>
  <c r="EQ15" i="3"/>
  <c r="EP15" i="3"/>
  <c r="EQ14" i="3"/>
  <c r="EP14" i="3"/>
  <c r="EQ13" i="3"/>
  <c r="EP13" i="3"/>
  <c r="EQ12" i="3"/>
  <c r="EP12" i="3"/>
  <c r="EQ11" i="3"/>
  <c r="EP11" i="3"/>
  <c r="EQ10" i="3"/>
  <c r="EP10" i="3"/>
  <c r="EQ9" i="3"/>
  <c r="EP9" i="3"/>
  <c r="EQ8" i="3"/>
  <c r="EP8" i="3"/>
  <c r="EQ7" i="3"/>
  <c r="EP7" i="3"/>
  <c r="EQ6" i="3"/>
  <c r="EP6" i="3"/>
  <c r="EQ5" i="3"/>
  <c r="EP5" i="3"/>
  <c r="EP46" i="3" l="1"/>
  <c r="EQ46" i="3"/>
  <c r="EP46" i="2"/>
  <c r="EQ46" i="2"/>
  <c r="B45" i="5" l="1"/>
  <c r="N47" i="5"/>
  <c r="N46" i="5"/>
  <c r="N39" i="5"/>
  <c r="N38" i="5"/>
  <c r="N31" i="5"/>
  <c r="N30" i="5"/>
  <c r="N23" i="5"/>
  <c r="N22" i="5"/>
  <c r="N15" i="5"/>
  <c r="N14" i="5"/>
  <c r="M45" i="5"/>
  <c r="L45" i="5"/>
  <c r="K45" i="5"/>
  <c r="J45" i="5"/>
  <c r="I45" i="5"/>
  <c r="H45" i="5"/>
  <c r="G45" i="5"/>
  <c r="F45" i="5"/>
  <c r="E45" i="5"/>
  <c r="D45" i="5"/>
  <c r="C45" i="5"/>
  <c r="N44" i="5"/>
  <c r="N43" i="5"/>
  <c r="N42" i="5"/>
  <c r="N41" i="5"/>
  <c r="N40" i="5"/>
  <c r="N37" i="5"/>
  <c r="N36" i="5"/>
  <c r="N35" i="5"/>
  <c r="N34" i="5"/>
  <c r="N33" i="5"/>
  <c r="N32" i="5"/>
  <c r="N29" i="5"/>
  <c r="N28" i="5"/>
  <c r="N27" i="5"/>
  <c r="N26" i="5"/>
  <c r="N25" i="5"/>
  <c r="N24" i="5"/>
  <c r="N21" i="5"/>
  <c r="N20" i="5"/>
  <c r="N19" i="5"/>
  <c r="N18" i="5"/>
  <c r="N17" i="5"/>
  <c r="N16" i="5"/>
  <c r="N13" i="5"/>
  <c r="N12" i="5"/>
  <c r="N11" i="5"/>
  <c r="N10" i="5"/>
  <c r="N9" i="5"/>
  <c r="N8" i="5"/>
  <c r="N7" i="5"/>
  <c r="N6" i="5"/>
  <c r="N5" i="5"/>
  <c r="N4" i="5"/>
  <c r="EG45" i="2"/>
  <c r="EG45" i="3" s="1"/>
  <c r="EF45" i="2"/>
  <c r="EF45" i="3" s="1"/>
  <c r="EE45" i="2"/>
  <c r="EE45" i="3" s="1"/>
  <c r="ED45" i="2"/>
  <c r="ED45" i="3" s="1"/>
  <c r="EC45" i="2"/>
  <c r="EC45" i="3" s="1"/>
  <c r="EB45" i="2"/>
  <c r="EB45" i="3" s="1"/>
  <c r="EA45" i="2"/>
  <c r="EA45" i="3" s="1"/>
  <c r="DZ45" i="2"/>
  <c r="DZ45" i="3" s="1"/>
  <c r="DY45" i="2"/>
  <c r="DY45" i="3" s="1"/>
  <c r="DX45" i="2"/>
  <c r="DX45" i="3" s="1"/>
  <c r="DW45" i="2"/>
  <c r="DW45" i="3" s="1"/>
  <c r="DV45" i="2"/>
  <c r="DV45" i="3" s="1"/>
  <c r="DU45" i="2"/>
  <c r="DU45" i="3" s="1"/>
  <c r="DT45" i="2"/>
  <c r="DT45" i="3" s="1"/>
  <c r="DS45" i="2"/>
  <c r="DS45" i="3" s="1"/>
  <c r="DR45" i="2"/>
  <c r="DR45" i="3" s="1"/>
  <c r="EI44" i="2"/>
  <c r="EI44" i="3" s="1"/>
  <c r="EH44" i="2"/>
  <c r="EH44" i="3" s="1"/>
  <c r="EI43" i="2"/>
  <c r="EI43" i="3" s="1"/>
  <c r="EH43" i="2"/>
  <c r="EH43" i="3" s="1"/>
  <c r="EI42" i="2"/>
  <c r="EI42" i="3" s="1"/>
  <c r="EH42" i="2"/>
  <c r="EH42" i="3" s="1"/>
  <c r="EI41" i="2"/>
  <c r="EI41" i="3" s="1"/>
  <c r="EH41" i="2"/>
  <c r="EH41" i="3" s="1"/>
  <c r="EI40" i="2"/>
  <c r="EI40" i="3" s="1"/>
  <c r="EH40" i="2"/>
  <c r="EH40" i="3" s="1"/>
  <c r="EI39" i="2"/>
  <c r="EI39" i="3" s="1"/>
  <c r="EH39" i="2"/>
  <c r="EH39" i="3" s="1"/>
  <c r="EI38" i="2"/>
  <c r="EI38" i="3" s="1"/>
  <c r="EH38" i="2"/>
  <c r="EH38" i="3" s="1"/>
  <c r="EI37" i="2"/>
  <c r="EI37" i="3" s="1"/>
  <c r="EH37" i="2"/>
  <c r="EH37" i="3" s="1"/>
  <c r="EI36" i="2"/>
  <c r="EI36" i="3" s="1"/>
  <c r="EH36" i="2"/>
  <c r="EH36" i="3" s="1"/>
  <c r="EI35" i="2"/>
  <c r="EI35" i="3" s="1"/>
  <c r="EH35" i="2"/>
  <c r="EH35" i="3" s="1"/>
  <c r="EI34" i="2"/>
  <c r="EI34" i="3" s="1"/>
  <c r="EH34" i="2"/>
  <c r="EH34" i="3" s="1"/>
  <c r="EI33" i="2"/>
  <c r="EI33" i="3" s="1"/>
  <c r="EH33" i="2"/>
  <c r="EH33" i="3" s="1"/>
  <c r="EI32" i="2"/>
  <c r="EI32" i="3" s="1"/>
  <c r="EH32" i="2"/>
  <c r="EH32" i="3" s="1"/>
  <c r="EI31" i="2"/>
  <c r="EI31" i="3" s="1"/>
  <c r="EH31" i="2"/>
  <c r="EH31" i="3" s="1"/>
  <c r="EI30" i="2"/>
  <c r="EI30" i="3" s="1"/>
  <c r="EH30" i="2"/>
  <c r="EH30" i="3" s="1"/>
  <c r="EI29" i="2"/>
  <c r="EI29" i="3" s="1"/>
  <c r="EH29" i="2"/>
  <c r="EH29" i="3" s="1"/>
  <c r="EI28" i="2"/>
  <c r="EI28" i="3" s="1"/>
  <c r="EH28" i="2"/>
  <c r="EH28" i="3" s="1"/>
  <c r="EI27" i="2"/>
  <c r="EI27" i="3" s="1"/>
  <c r="EH27" i="2"/>
  <c r="EH27" i="3" s="1"/>
  <c r="EI26" i="2"/>
  <c r="EI26" i="3" s="1"/>
  <c r="EH26" i="2"/>
  <c r="EH26" i="3" s="1"/>
  <c r="EI25" i="2"/>
  <c r="EI25" i="3" s="1"/>
  <c r="EH25" i="2"/>
  <c r="EH25" i="3" s="1"/>
  <c r="EI24" i="2"/>
  <c r="EI24" i="3" s="1"/>
  <c r="EH24" i="2"/>
  <c r="EH24" i="3" s="1"/>
  <c r="EI23" i="2"/>
  <c r="EI23" i="3" s="1"/>
  <c r="EH23" i="2"/>
  <c r="EH23" i="3" s="1"/>
  <c r="EI22" i="2"/>
  <c r="EI22" i="3" s="1"/>
  <c r="EH22" i="2"/>
  <c r="EH22" i="3" s="1"/>
  <c r="EI21" i="2"/>
  <c r="EI21" i="3" s="1"/>
  <c r="EH21" i="2"/>
  <c r="EH21" i="3" s="1"/>
  <c r="EI20" i="2"/>
  <c r="EI20" i="3" s="1"/>
  <c r="EH20" i="2"/>
  <c r="EH20" i="3" s="1"/>
  <c r="EI19" i="2"/>
  <c r="EI19" i="3" s="1"/>
  <c r="EH19" i="2"/>
  <c r="EH19" i="3" s="1"/>
  <c r="EI18" i="2"/>
  <c r="EI18" i="3" s="1"/>
  <c r="EH18" i="2"/>
  <c r="EH18" i="3" s="1"/>
  <c r="EI17" i="2"/>
  <c r="EI17" i="3" s="1"/>
  <c r="EH17" i="2"/>
  <c r="EH17" i="3" s="1"/>
  <c r="EI16" i="2"/>
  <c r="EI16" i="3" s="1"/>
  <c r="EH16" i="2"/>
  <c r="EH16" i="3" s="1"/>
  <c r="EI15" i="2"/>
  <c r="EI15" i="3" s="1"/>
  <c r="EH15" i="2"/>
  <c r="EH15" i="3" s="1"/>
  <c r="EI14" i="2"/>
  <c r="EI14" i="3" s="1"/>
  <c r="EH14" i="2"/>
  <c r="EH14" i="3" s="1"/>
  <c r="EI13" i="2"/>
  <c r="EI13" i="3" s="1"/>
  <c r="EH13" i="2"/>
  <c r="EH13" i="3" s="1"/>
  <c r="EI12" i="2"/>
  <c r="EI12" i="3" s="1"/>
  <c r="EH12" i="2"/>
  <c r="EH12" i="3" s="1"/>
  <c r="EI11" i="2"/>
  <c r="EI11" i="3" s="1"/>
  <c r="EH11" i="2"/>
  <c r="EH11" i="3" s="1"/>
  <c r="EI10" i="2"/>
  <c r="EI10" i="3" s="1"/>
  <c r="EH10" i="2"/>
  <c r="EH10" i="3" s="1"/>
  <c r="EI9" i="2"/>
  <c r="EI9" i="3" s="1"/>
  <c r="EH9" i="2"/>
  <c r="EH9" i="3" s="1"/>
  <c r="EI8" i="2"/>
  <c r="EI8" i="3" s="1"/>
  <c r="EH8" i="2"/>
  <c r="EH8" i="3" s="1"/>
  <c r="EI7" i="2"/>
  <c r="EI7" i="3" s="1"/>
  <c r="EH7" i="2"/>
  <c r="EH7" i="3" s="1"/>
  <c r="EI6" i="2"/>
  <c r="EI6" i="3" s="1"/>
  <c r="EH6" i="2"/>
  <c r="EH6" i="3" s="1"/>
  <c r="EI5" i="2"/>
  <c r="EI5" i="3" s="1"/>
  <c r="EH5" i="2"/>
  <c r="EH5" i="3" s="1"/>
  <c r="EI4" i="2"/>
  <c r="EI4" i="3" s="1"/>
  <c r="EH4" i="2"/>
  <c r="EH4" i="3" s="1"/>
  <c r="O46" i="5" l="1"/>
  <c r="O47" i="5"/>
  <c r="O11" i="5"/>
  <c r="O21" i="5"/>
  <c r="O33" i="5"/>
  <c r="O43" i="5"/>
  <c r="O23" i="5"/>
  <c r="O4" i="5"/>
  <c r="O12" i="5"/>
  <c r="O24" i="5"/>
  <c r="O34" i="5"/>
  <c r="O44" i="5"/>
  <c r="O30" i="5"/>
  <c r="O5" i="5"/>
  <c r="O13" i="5"/>
  <c r="O25" i="5"/>
  <c r="O35" i="5"/>
  <c r="O31" i="5"/>
  <c r="O6" i="5"/>
  <c r="O16" i="5"/>
  <c r="O26" i="5"/>
  <c r="O36" i="5"/>
  <c r="O38" i="5"/>
  <c r="O7" i="5"/>
  <c r="O17" i="5"/>
  <c r="O27" i="5"/>
  <c r="O37" i="5"/>
  <c r="O39" i="5"/>
  <c r="O8" i="5"/>
  <c r="O18" i="5"/>
  <c r="O28" i="5"/>
  <c r="O40" i="5"/>
  <c r="O14" i="5"/>
  <c r="O9" i="5"/>
  <c r="O19" i="5"/>
  <c r="O29" i="5"/>
  <c r="O41" i="5"/>
  <c r="O15" i="5"/>
  <c r="O10" i="5"/>
  <c r="O20" i="5"/>
  <c r="O32" i="5"/>
  <c r="O42" i="5"/>
  <c r="O22" i="5"/>
  <c r="EI45" i="2"/>
  <c r="EI45" i="3" s="1"/>
  <c r="EH45" i="2"/>
  <c r="EH45" i="3" s="1"/>
  <c r="N45" i="5"/>
  <c r="O45" i="5" s="1"/>
  <c r="EU42" i="1" l="1"/>
  <c r="EU42" i="2"/>
  <c r="ES42" i="3"/>
  <c r="EU42" i="3"/>
  <c r="ES42" i="2"/>
  <c r="ES42" i="1"/>
  <c r="ES15" i="2"/>
  <c r="ES15" i="1"/>
  <c r="EU15" i="2"/>
  <c r="EU15" i="1"/>
  <c r="ES15" i="3"/>
  <c r="EU15" i="3"/>
  <c r="EU9" i="2"/>
  <c r="EU9" i="3"/>
  <c r="ES9" i="2"/>
  <c r="ES9" i="1"/>
  <c r="EU9" i="1"/>
  <c r="ES9" i="3"/>
  <c r="EU18" i="3"/>
  <c r="ES18" i="2"/>
  <c r="ES18" i="1"/>
  <c r="EU18" i="2"/>
  <c r="ES18" i="3"/>
  <c r="EU18" i="1"/>
  <c r="EU27" i="2"/>
  <c r="ES27" i="1"/>
  <c r="ES27" i="3"/>
  <c r="EU27" i="3"/>
  <c r="EU27" i="1"/>
  <c r="ES27" i="2"/>
  <c r="ES36" i="1"/>
  <c r="ES36" i="3"/>
  <c r="EU36" i="2"/>
  <c r="EU36" i="1"/>
  <c r="EU36" i="3"/>
  <c r="ES36" i="2"/>
  <c r="ES31" i="2"/>
  <c r="ES31" i="3"/>
  <c r="ES31" i="1"/>
  <c r="EU31" i="3"/>
  <c r="EU31" i="1"/>
  <c r="EU31" i="2"/>
  <c r="ES5" i="2"/>
  <c r="EU5" i="3"/>
  <c r="EU5" i="1"/>
  <c r="EU5" i="2"/>
  <c r="ES5" i="1"/>
  <c r="ES5" i="3"/>
  <c r="ES24" i="1"/>
  <c r="ES24" i="3"/>
  <c r="EU24" i="3"/>
  <c r="EU24" i="1"/>
  <c r="ES24" i="2"/>
  <c r="EU24" i="2"/>
  <c r="EU43" i="2"/>
  <c r="ES43" i="1"/>
  <c r="EU43" i="1"/>
  <c r="ES43" i="3"/>
  <c r="ES43" i="2"/>
  <c r="EU43" i="3"/>
  <c r="EU32" i="1"/>
  <c r="EU32" i="2"/>
  <c r="ES32" i="3"/>
  <c r="EU32" i="3"/>
  <c r="ES32" i="1"/>
  <c r="ES32" i="2"/>
  <c r="ES41" i="1"/>
  <c r="ES41" i="2"/>
  <c r="ES41" i="3"/>
  <c r="EU41" i="3"/>
  <c r="EU41" i="1"/>
  <c r="EU41" i="2"/>
  <c r="ES14" i="1"/>
  <c r="EU14" i="2"/>
  <c r="EU14" i="1"/>
  <c r="ES14" i="3"/>
  <c r="EU14" i="3"/>
  <c r="ES14" i="2"/>
  <c r="ES8" i="1"/>
  <c r="ES8" i="2"/>
  <c r="ES8" i="3"/>
  <c r="EU8" i="3"/>
  <c r="EU8" i="2"/>
  <c r="EU8" i="1"/>
  <c r="EU17" i="1"/>
  <c r="ES17" i="2"/>
  <c r="EU17" i="3"/>
  <c r="ES17" i="1"/>
  <c r="EU17" i="2"/>
  <c r="ES17" i="3"/>
  <c r="EU26" i="1"/>
  <c r="EU26" i="2"/>
  <c r="EU26" i="3"/>
  <c r="ES26" i="3"/>
  <c r="ES26" i="1"/>
  <c r="ES26" i="2"/>
  <c r="ES35" i="2"/>
  <c r="ES35" i="3"/>
  <c r="EU35" i="3"/>
  <c r="EU35" i="2"/>
  <c r="EU30" i="1"/>
  <c r="EU30" i="2"/>
  <c r="EU30" i="3"/>
  <c r="ES30" i="3"/>
  <c r="ES30" i="2"/>
  <c r="ES30" i="1"/>
  <c r="EU12" i="1"/>
  <c r="ES12" i="2"/>
  <c r="ES12" i="3"/>
  <c r="ES12" i="1"/>
  <c r="EU12" i="2"/>
  <c r="EU12" i="3"/>
  <c r="ES33" i="2"/>
  <c r="EU33" i="3"/>
  <c r="ES33" i="1"/>
  <c r="EU33" i="2"/>
  <c r="EU33" i="1"/>
  <c r="ES33" i="3"/>
  <c r="ES40" i="2"/>
  <c r="ES40" i="1"/>
  <c r="EU40" i="2"/>
  <c r="ES40" i="3"/>
  <c r="EU40" i="1"/>
  <c r="EU40" i="3"/>
  <c r="ES39" i="2"/>
  <c r="ES39" i="1"/>
  <c r="EU39" i="1"/>
  <c r="ES39" i="3"/>
  <c r="EU39" i="2"/>
  <c r="EU39" i="3"/>
  <c r="ES7" i="2"/>
  <c r="ES7" i="1"/>
  <c r="ES7" i="3"/>
  <c r="EU7" i="2"/>
  <c r="EU7" i="1"/>
  <c r="EU7" i="3"/>
  <c r="ES16" i="1"/>
  <c r="EU16" i="2"/>
  <c r="EU16" i="1"/>
  <c r="EU16" i="3"/>
  <c r="ES16" i="2"/>
  <c r="ES16" i="3"/>
  <c r="EU25" i="3"/>
  <c r="ES25" i="1"/>
  <c r="ES25" i="2"/>
  <c r="EU25" i="1"/>
  <c r="EU25" i="2"/>
  <c r="ES25" i="3"/>
  <c r="ES44" i="1"/>
  <c r="ES44" i="2"/>
  <c r="EU44" i="2"/>
  <c r="ES44" i="3"/>
  <c r="EU44" i="1"/>
  <c r="EU44" i="3"/>
  <c r="EU21" i="2"/>
  <c r="ES21" i="3"/>
  <c r="EU21" i="3"/>
  <c r="EU21" i="1"/>
  <c r="ES21" i="2"/>
  <c r="ES21" i="1"/>
  <c r="EU20" i="3"/>
  <c r="ES20" i="3"/>
  <c r="ES20" i="1"/>
  <c r="EU20" i="2"/>
  <c r="ES20" i="2"/>
  <c r="EU20" i="1"/>
  <c r="EU4" i="3"/>
  <c r="EU4" i="2"/>
  <c r="ES4" i="1"/>
  <c r="ES4" i="3"/>
  <c r="ES4" i="2"/>
  <c r="EU4" i="1"/>
  <c r="ES29" i="2"/>
  <c r="ES29" i="3"/>
  <c r="EU29" i="3"/>
  <c r="EU29" i="2"/>
  <c r="ES29" i="1"/>
  <c r="EU29" i="1"/>
  <c r="EU22" i="2"/>
  <c r="EU22" i="3"/>
  <c r="ES22" i="1"/>
  <c r="ES22" i="2"/>
  <c r="EU22" i="1"/>
  <c r="ES22" i="3"/>
  <c r="ES10" i="2"/>
  <c r="EU10" i="1"/>
  <c r="ES10" i="3"/>
  <c r="EU10" i="3"/>
  <c r="EU10" i="2"/>
  <c r="ES10" i="1"/>
  <c r="EU19" i="2"/>
  <c r="EU19" i="3"/>
  <c r="EU19" i="1"/>
  <c r="ES19" i="2"/>
  <c r="ES19" i="1"/>
  <c r="ES19" i="3"/>
  <c r="EU28" i="2"/>
  <c r="EU28" i="1"/>
  <c r="ES28" i="2"/>
  <c r="ES28" i="3"/>
  <c r="EU28" i="3"/>
  <c r="ES28" i="1"/>
  <c r="EU37" i="2"/>
  <c r="EU37" i="3"/>
  <c r="EU37" i="1"/>
  <c r="ES37" i="2"/>
  <c r="ES37" i="1"/>
  <c r="ES37" i="3"/>
  <c r="EU38" i="1"/>
  <c r="ES38" i="3"/>
  <c r="ES38" i="2"/>
  <c r="EU38" i="3"/>
  <c r="EU38" i="2"/>
  <c r="ES38" i="1"/>
  <c r="EU6" i="2"/>
  <c r="EU6" i="1"/>
  <c r="EU6" i="3"/>
  <c r="ES6" i="2"/>
  <c r="ES6" i="3"/>
  <c r="ES6" i="1"/>
  <c r="EU13" i="2"/>
  <c r="EU13" i="3"/>
  <c r="ES13" i="2"/>
  <c r="ES13" i="1"/>
  <c r="EU13" i="1"/>
  <c r="ES13" i="3"/>
  <c r="ES34" i="1"/>
  <c r="EU34" i="1"/>
  <c r="ES34" i="2"/>
  <c r="EU34" i="3"/>
  <c r="EU34" i="2"/>
  <c r="ES34" i="3"/>
  <c r="ES23" i="1"/>
  <c r="ES23" i="3"/>
  <c r="EU23" i="3"/>
  <c r="ES23" i="2"/>
  <c r="EU23" i="2"/>
  <c r="EU23" i="1"/>
  <c r="EU11" i="1"/>
  <c r="ES11" i="2"/>
  <c r="EU11" i="2"/>
  <c r="ES11" i="1"/>
  <c r="ES11" i="3"/>
  <c r="EU11" i="3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S4" i="1"/>
  <c r="AF4" i="1"/>
  <c r="AG4" i="1"/>
  <c r="AH4" i="1"/>
  <c r="AI4" i="1"/>
  <c r="AJ4" i="1"/>
  <c r="AK4" i="1"/>
  <c r="BP4" i="1"/>
  <c r="BQ4" i="1"/>
  <c r="BR4" i="1"/>
  <c r="BS4" i="1"/>
  <c r="BT4" i="1"/>
  <c r="BU4" i="1"/>
  <c r="CZ4" i="1"/>
  <c r="DA4" i="1"/>
  <c r="DB4" i="1"/>
  <c r="DC4" i="1"/>
  <c r="DD4" i="1"/>
  <c r="DE4" i="1"/>
  <c r="N5" i="1"/>
  <c r="O5" i="1"/>
  <c r="P5" i="1"/>
  <c r="Q5" i="1"/>
  <c r="R5" i="1"/>
  <c r="S5" i="1"/>
  <c r="AF5" i="1"/>
  <c r="AG5" i="1"/>
  <c r="AH5" i="1"/>
  <c r="AI5" i="1"/>
  <c r="AJ5" i="1"/>
  <c r="AK5" i="1"/>
  <c r="BP5" i="1"/>
  <c r="BQ5" i="1"/>
  <c r="BR5" i="1"/>
  <c r="BS5" i="1"/>
  <c r="BT5" i="1"/>
  <c r="BU5" i="1"/>
  <c r="CZ5" i="1"/>
  <c r="DA5" i="1"/>
  <c r="DB5" i="1"/>
  <c r="DC5" i="1"/>
  <c r="DD5" i="1"/>
  <c r="DE5" i="1"/>
  <c r="N6" i="1"/>
  <c r="O6" i="1"/>
  <c r="P6" i="1"/>
  <c r="Q6" i="1"/>
  <c r="AO6" i="1" s="1"/>
  <c r="BA6" i="1" s="1"/>
  <c r="R6" i="1"/>
  <c r="S6" i="1"/>
  <c r="AF6" i="1"/>
  <c r="AG6" i="1"/>
  <c r="AM6" i="1" s="1"/>
  <c r="AY6" i="1" s="1"/>
  <c r="AH6" i="1"/>
  <c r="AI6" i="1"/>
  <c r="AJ6" i="1"/>
  <c r="AK6" i="1"/>
  <c r="BP6" i="1"/>
  <c r="BQ6" i="1"/>
  <c r="BR6" i="1"/>
  <c r="BS6" i="1"/>
  <c r="BT6" i="1"/>
  <c r="BU6" i="1"/>
  <c r="CZ6" i="1"/>
  <c r="DA6" i="1"/>
  <c r="DB6" i="1"/>
  <c r="DC6" i="1"/>
  <c r="DD6" i="1"/>
  <c r="DE6" i="1"/>
  <c r="N7" i="1"/>
  <c r="O7" i="1"/>
  <c r="P7" i="1"/>
  <c r="Q7" i="1"/>
  <c r="R7" i="1"/>
  <c r="S7" i="1"/>
  <c r="AF7" i="1"/>
  <c r="AG7" i="1"/>
  <c r="AH7" i="1"/>
  <c r="AI7" i="1"/>
  <c r="AJ7" i="1"/>
  <c r="AK7" i="1"/>
  <c r="BP7" i="1"/>
  <c r="BQ7" i="1"/>
  <c r="BR7" i="1"/>
  <c r="BS7" i="1"/>
  <c r="BT7" i="1"/>
  <c r="BU7" i="1"/>
  <c r="CZ7" i="1"/>
  <c r="DA7" i="1"/>
  <c r="DB7" i="1"/>
  <c r="DC7" i="1"/>
  <c r="DD7" i="1"/>
  <c r="DE7" i="1"/>
  <c r="N8" i="1"/>
  <c r="O8" i="1"/>
  <c r="P8" i="1"/>
  <c r="Q8" i="1"/>
  <c r="R8" i="1"/>
  <c r="S8" i="1"/>
  <c r="AF8" i="1"/>
  <c r="AG8" i="1"/>
  <c r="AH8" i="1"/>
  <c r="AI8" i="1"/>
  <c r="AJ8" i="1"/>
  <c r="AK8" i="1"/>
  <c r="BP8" i="1"/>
  <c r="BQ8" i="1"/>
  <c r="BR8" i="1"/>
  <c r="BS8" i="1"/>
  <c r="BT8" i="1"/>
  <c r="BU8" i="1"/>
  <c r="CZ8" i="1"/>
  <c r="DA8" i="1"/>
  <c r="DB8" i="1"/>
  <c r="DC8" i="1"/>
  <c r="DD8" i="1"/>
  <c r="DE8" i="1"/>
  <c r="N9" i="1"/>
  <c r="O9" i="1"/>
  <c r="P9" i="1"/>
  <c r="Q9" i="1"/>
  <c r="R9" i="1"/>
  <c r="S9" i="1"/>
  <c r="AF9" i="1"/>
  <c r="AG9" i="1"/>
  <c r="AH9" i="1"/>
  <c r="AI9" i="1"/>
  <c r="AJ9" i="1"/>
  <c r="AK9" i="1"/>
  <c r="BP9" i="1"/>
  <c r="BQ9" i="1"/>
  <c r="BR9" i="1"/>
  <c r="BS9" i="1"/>
  <c r="BT9" i="1"/>
  <c r="BU9" i="1"/>
  <c r="CZ9" i="1"/>
  <c r="DA9" i="1"/>
  <c r="DB9" i="1"/>
  <c r="DC9" i="1"/>
  <c r="DD9" i="1"/>
  <c r="DE9" i="1"/>
  <c r="N10" i="1"/>
  <c r="O10" i="1"/>
  <c r="P10" i="1"/>
  <c r="Q10" i="1"/>
  <c r="R10" i="1"/>
  <c r="S10" i="1"/>
  <c r="AF10" i="1"/>
  <c r="AG10" i="1"/>
  <c r="AH10" i="1"/>
  <c r="AI10" i="1"/>
  <c r="AJ10" i="1"/>
  <c r="AK10" i="1"/>
  <c r="BP10" i="1"/>
  <c r="BQ10" i="1"/>
  <c r="BR10" i="1"/>
  <c r="BS10" i="1"/>
  <c r="BT10" i="1"/>
  <c r="BU10" i="1"/>
  <c r="CZ10" i="1"/>
  <c r="DA10" i="1"/>
  <c r="DB10" i="1"/>
  <c r="DC10" i="1"/>
  <c r="DD10" i="1"/>
  <c r="DE10" i="1"/>
  <c r="N11" i="1"/>
  <c r="O11" i="1"/>
  <c r="P11" i="1"/>
  <c r="Q11" i="1"/>
  <c r="R11" i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CZ11" i="1"/>
  <c r="DA11" i="1"/>
  <c r="DB11" i="1"/>
  <c r="DC11" i="1"/>
  <c r="DD11" i="1"/>
  <c r="DE11" i="1"/>
  <c r="N12" i="1"/>
  <c r="O12" i="1"/>
  <c r="P12" i="1"/>
  <c r="Q12" i="1"/>
  <c r="R12" i="1"/>
  <c r="S12" i="1"/>
  <c r="AF12" i="1"/>
  <c r="AG12" i="1"/>
  <c r="AH12" i="1"/>
  <c r="AI12" i="1"/>
  <c r="AJ12" i="1"/>
  <c r="AK12" i="1"/>
  <c r="BP12" i="1"/>
  <c r="BQ12" i="1"/>
  <c r="BR12" i="1"/>
  <c r="BS12" i="1"/>
  <c r="BT12" i="1"/>
  <c r="BU12" i="1"/>
  <c r="CZ12" i="1"/>
  <c r="DA12" i="1"/>
  <c r="DB12" i="1"/>
  <c r="DC12" i="1"/>
  <c r="DD12" i="1"/>
  <c r="DE12" i="1"/>
  <c r="N13" i="1"/>
  <c r="O13" i="1"/>
  <c r="P13" i="1"/>
  <c r="Q13" i="1"/>
  <c r="R13" i="1"/>
  <c r="S13" i="1"/>
  <c r="AF13" i="1"/>
  <c r="AG13" i="1"/>
  <c r="AH13" i="1"/>
  <c r="AI13" i="1"/>
  <c r="AJ13" i="1"/>
  <c r="AK13" i="1"/>
  <c r="BP13" i="1"/>
  <c r="BQ13" i="1"/>
  <c r="BR13" i="1"/>
  <c r="BS13" i="1"/>
  <c r="BT13" i="1"/>
  <c r="BU13" i="1"/>
  <c r="CZ13" i="1"/>
  <c r="DA13" i="1"/>
  <c r="DB13" i="1"/>
  <c r="DC13" i="1"/>
  <c r="DD13" i="1"/>
  <c r="DE13" i="1"/>
  <c r="N14" i="1"/>
  <c r="O14" i="1"/>
  <c r="P14" i="1"/>
  <c r="Q14" i="1"/>
  <c r="R14" i="1"/>
  <c r="S14" i="1"/>
  <c r="AF14" i="1"/>
  <c r="AG14" i="1"/>
  <c r="AH14" i="1"/>
  <c r="AI14" i="1"/>
  <c r="AJ14" i="1"/>
  <c r="AK14" i="1"/>
  <c r="BP14" i="1"/>
  <c r="BQ14" i="1"/>
  <c r="BR14" i="1"/>
  <c r="BS14" i="1"/>
  <c r="BT14" i="1"/>
  <c r="BU14" i="1"/>
  <c r="CZ14" i="1"/>
  <c r="DA14" i="1"/>
  <c r="DB14" i="1"/>
  <c r="DC14" i="1"/>
  <c r="DD14" i="1"/>
  <c r="DE14" i="1"/>
  <c r="N15" i="1"/>
  <c r="O15" i="1"/>
  <c r="P15" i="1"/>
  <c r="Q15" i="1"/>
  <c r="R15" i="1"/>
  <c r="S15" i="1"/>
  <c r="AF15" i="1"/>
  <c r="AG15" i="1"/>
  <c r="AH15" i="1"/>
  <c r="AI15" i="1"/>
  <c r="AJ15" i="1"/>
  <c r="AK15" i="1"/>
  <c r="BP15" i="1"/>
  <c r="BQ15" i="1"/>
  <c r="BR15" i="1"/>
  <c r="BS15" i="1"/>
  <c r="BT15" i="1"/>
  <c r="BU15" i="1"/>
  <c r="CZ15" i="1"/>
  <c r="DA15" i="1"/>
  <c r="DB15" i="1"/>
  <c r="DC15" i="1"/>
  <c r="DD15" i="1"/>
  <c r="DE15" i="1"/>
  <c r="N16" i="1"/>
  <c r="O16" i="1"/>
  <c r="P16" i="1"/>
  <c r="Q16" i="1"/>
  <c r="R16" i="1"/>
  <c r="S16" i="1"/>
  <c r="AF16" i="1"/>
  <c r="AG16" i="1"/>
  <c r="AH16" i="1"/>
  <c r="AI16" i="1"/>
  <c r="AJ16" i="1"/>
  <c r="AK16" i="1"/>
  <c r="BP16" i="1"/>
  <c r="BQ16" i="1"/>
  <c r="BR16" i="1"/>
  <c r="BS16" i="1"/>
  <c r="BT16" i="1"/>
  <c r="BU16" i="1"/>
  <c r="CZ16" i="1"/>
  <c r="DA16" i="1"/>
  <c r="DB16" i="1"/>
  <c r="DC16" i="1"/>
  <c r="DD16" i="1"/>
  <c r="DE16" i="1"/>
  <c r="N17" i="1"/>
  <c r="O17" i="1"/>
  <c r="P17" i="1"/>
  <c r="Q17" i="1"/>
  <c r="R17" i="1"/>
  <c r="S17" i="1"/>
  <c r="AF17" i="1"/>
  <c r="AG17" i="1"/>
  <c r="AH17" i="1"/>
  <c r="AI17" i="1"/>
  <c r="AJ17" i="1"/>
  <c r="AK17" i="1"/>
  <c r="BP17" i="1"/>
  <c r="BQ17" i="1"/>
  <c r="BR17" i="1"/>
  <c r="BS17" i="1"/>
  <c r="BT17" i="1"/>
  <c r="BU17" i="1"/>
  <c r="CZ17" i="1"/>
  <c r="DA17" i="1"/>
  <c r="DB17" i="1"/>
  <c r="DC17" i="1"/>
  <c r="DD17" i="1"/>
  <c r="DE17" i="1"/>
  <c r="N18" i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CZ18" i="1"/>
  <c r="DA18" i="1"/>
  <c r="DB18" i="1"/>
  <c r="DC18" i="1"/>
  <c r="DD18" i="1"/>
  <c r="DE18" i="1"/>
  <c r="N19" i="1"/>
  <c r="O19" i="1"/>
  <c r="P19" i="1"/>
  <c r="Q19" i="1"/>
  <c r="R19" i="1"/>
  <c r="S19" i="1"/>
  <c r="AF19" i="1"/>
  <c r="AG19" i="1"/>
  <c r="AH19" i="1"/>
  <c r="AI19" i="1"/>
  <c r="AJ19" i="1"/>
  <c r="AK19" i="1"/>
  <c r="BP19" i="1"/>
  <c r="BQ19" i="1"/>
  <c r="BR19" i="1"/>
  <c r="BS19" i="1"/>
  <c r="BT19" i="1"/>
  <c r="BU19" i="1"/>
  <c r="CZ19" i="1"/>
  <c r="DA19" i="1"/>
  <c r="DB19" i="1"/>
  <c r="DC19" i="1"/>
  <c r="DD19" i="1"/>
  <c r="DE19" i="1"/>
  <c r="N20" i="1"/>
  <c r="O20" i="1"/>
  <c r="P20" i="1"/>
  <c r="Q20" i="1"/>
  <c r="R20" i="1"/>
  <c r="S20" i="1"/>
  <c r="AF20" i="1"/>
  <c r="AG20" i="1"/>
  <c r="AH20" i="1"/>
  <c r="AI20" i="1"/>
  <c r="AJ20" i="1"/>
  <c r="AK20" i="1"/>
  <c r="BP20" i="1"/>
  <c r="BQ20" i="1"/>
  <c r="BR20" i="1"/>
  <c r="BS20" i="1"/>
  <c r="BT20" i="1"/>
  <c r="BU20" i="1"/>
  <c r="CZ20" i="1"/>
  <c r="DA20" i="1"/>
  <c r="DB20" i="1"/>
  <c r="DC20" i="1"/>
  <c r="DD20" i="1"/>
  <c r="DE20" i="1"/>
  <c r="N21" i="1"/>
  <c r="O21" i="1"/>
  <c r="P21" i="1"/>
  <c r="Q21" i="1"/>
  <c r="R21" i="1"/>
  <c r="S21" i="1"/>
  <c r="AF21" i="1"/>
  <c r="AG21" i="1"/>
  <c r="AH21" i="1"/>
  <c r="AI21" i="1"/>
  <c r="AJ21" i="1"/>
  <c r="AK21" i="1"/>
  <c r="BP21" i="1"/>
  <c r="BQ21" i="1"/>
  <c r="BR21" i="1"/>
  <c r="BS21" i="1"/>
  <c r="BT21" i="1"/>
  <c r="BU21" i="1"/>
  <c r="CZ21" i="1"/>
  <c r="DA21" i="1"/>
  <c r="DB21" i="1"/>
  <c r="DC21" i="1"/>
  <c r="DD21" i="1"/>
  <c r="DE21" i="1"/>
  <c r="N22" i="1"/>
  <c r="O22" i="1"/>
  <c r="P22" i="1"/>
  <c r="Q22" i="1"/>
  <c r="R22" i="1"/>
  <c r="S22" i="1"/>
  <c r="AF22" i="1"/>
  <c r="AG22" i="1"/>
  <c r="AH22" i="1"/>
  <c r="AI22" i="1"/>
  <c r="AJ22" i="1"/>
  <c r="AK22" i="1"/>
  <c r="BP22" i="1"/>
  <c r="BQ22" i="1"/>
  <c r="BR22" i="1"/>
  <c r="BS22" i="1"/>
  <c r="BT22" i="1"/>
  <c r="BU22" i="1"/>
  <c r="CZ22" i="1"/>
  <c r="DA22" i="1"/>
  <c r="DB22" i="1"/>
  <c r="DC22" i="1"/>
  <c r="DD22" i="1"/>
  <c r="DE22" i="1"/>
  <c r="N23" i="1"/>
  <c r="O23" i="1"/>
  <c r="P23" i="1"/>
  <c r="Q23" i="1"/>
  <c r="R23" i="1"/>
  <c r="S23" i="1"/>
  <c r="AF23" i="1"/>
  <c r="AG23" i="1"/>
  <c r="AH23" i="1"/>
  <c r="AI23" i="1"/>
  <c r="AJ23" i="1"/>
  <c r="AK23" i="1"/>
  <c r="BP23" i="1"/>
  <c r="BQ23" i="1"/>
  <c r="BR23" i="1"/>
  <c r="BS23" i="1"/>
  <c r="BT23" i="1"/>
  <c r="BU23" i="1"/>
  <c r="CZ23" i="1"/>
  <c r="DA23" i="1"/>
  <c r="DB23" i="1"/>
  <c r="DC23" i="1"/>
  <c r="DD23" i="1"/>
  <c r="DE23" i="1"/>
  <c r="N24" i="1"/>
  <c r="O24" i="1"/>
  <c r="P24" i="1"/>
  <c r="Q24" i="1"/>
  <c r="R24" i="1"/>
  <c r="S24" i="1"/>
  <c r="AF24" i="1"/>
  <c r="AG24" i="1"/>
  <c r="AH24" i="1"/>
  <c r="AI24" i="1"/>
  <c r="AJ24" i="1"/>
  <c r="AK24" i="1"/>
  <c r="BP24" i="1"/>
  <c r="BQ24" i="1"/>
  <c r="BR24" i="1"/>
  <c r="BS24" i="1"/>
  <c r="BT24" i="1"/>
  <c r="BU24" i="1"/>
  <c r="CZ24" i="1"/>
  <c r="DA24" i="1"/>
  <c r="DB24" i="1"/>
  <c r="DC24" i="1"/>
  <c r="DD24" i="1"/>
  <c r="DE24" i="1"/>
  <c r="N25" i="1"/>
  <c r="O25" i="1"/>
  <c r="P25" i="1"/>
  <c r="Q25" i="1"/>
  <c r="R25" i="1"/>
  <c r="S25" i="1"/>
  <c r="AF25" i="1"/>
  <c r="AG25" i="1"/>
  <c r="AH25" i="1"/>
  <c r="AI25" i="1"/>
  <c r="AJ25" i="1"/>
  <c r="AK25" i="1"/>
  <c r="BP25" i="1"/>
  <c r="BQ25" i="1"/>
  <c r="BR25" i="1"/>
  <c r="BS25" i="1"/>
  <c r="BT25" i="1"/>
  <c r="BU25" i="1"/>
  <c r="CZ25" i="1"/>
  <c r="DA25" i="1"/>
  <c r="DB25" i="1"/>
  <c r="DC25" i="1"/>
  <c r="DD25" i="1"/>
  <c r="DE25" i="1"/>
  <c r="N26" i="1"/>
  <c r="O26" i="1"/>
  <c r="P26" i="1"/>
  <c r="Q26" i="1"/>
  <c r="R26" i="1"/>
  <c r="S26" i="1"/>
  <c r="AF26" i="1"/>
  <c r="AG26" i="1"/>
  <c r="AH26" i="1"/>
  <c r="AI26" i="1"/>
  <c r="AJ26" i="1"/>
  <c r="AK26" i="1"/>
  <c r="BP26" i="1"/>
  <c r="BQ26" i="1"/>
  <c r="BR26" i="1"/>
  <c r="BS26" i="1"/>
  <c r="BT26" i="1"/>
  <c r="BU26" i="1"/>
  <c r="CZ26" i="1"/>
  <c r="DA26" i="1"/>
  <c r="DB26" i="1"/>
  <c r="DC26" i="1"/>
  <c r="DD26" i="1"/>
  <c r="DE26" i="1"/>
  <c r="N27" i="1"/>
  <c r="O27" i="1"/>
  <c r="P27" i="1"/>
  <c r="Q27" i="1"/>
  <c r="R27" i="1"/>
  <c r="S27" i="1"/>
  <c r="AF27" i="1"/>
  <c r="AG27" i="1"/>
  <c r="AH27" i="1"/>
  <c r="AI27" i="1"/>
  <c r="AJ27" i="1"/>
  <c r="AK27" i="1"/>
  <c r="BP27" i="1"/>
  <c r="BQ27" i="1"/>
  <c r="BR27" i="1"/>
  <c r="BS27" i="1"/>
  <c r="BT27" i="1"/>
  <c r="BU27" i="1"/>
  <c r="CZ27" i="1"/>
  <c r="DA27" i="1"/>
  <c r="DB27" i="1"/>
  <c r="DC27" i="1"/>
  <c r="DD27" i="1"/>
  <c r="DE27" i="1"/>
  <c r="N28" i="1"/>
  <c r="O28" i="1"/>
  <c r="P28" i="1"/>
  <c r="Q28" i="1"/>
  <c r="R28" i="1"/>
  <c r="S28" i="1"/>
  <c r="AF28" i="1"/>
  <c r="AG28" i="1"/>
  <c r="AH28" i="1"/>
  <c r="AI28" i="1"/>
  <c r="AJ28" i="1"/>
  <c r="AK28" i="1"/>
  <c r="BP28" i="1"/>
  <c r="BQ28" i="1"/>
  <c r="BR28" i="1"/>
  <c r="BS28" i="1"/>
  <c r="BT28" i="1"/>
  <c r="BU28" i="1"/>
  <c r="CZ28" i="1"/>
  <c r="DA28" i="1"/>
  <c r="DB28" i="1"/>
  <c r="DC28" i="1"/>
  <c r="DD28" i="1"/>
  <c r="DE28" i="1"/>
  <c r="N29" i="1"/>
  <c r="O29" i="1"/>
  <c r="P29" i="1"/>
  <c r="Q29" i="1"/>
  <c r="R29" i="1"/>
  <c r="S29" i="1"/>
  <c r="AF29" i="1"/>
  <c r="AG29" i="1"/>
  <c r="AH29" i="1"/>
  <c r="AI29" i="1"/>
  <c r="AJ29" i="1"/>
  <c r="AK29" i="1"/>
  <c r="BP29" i="1"/>
  <c r="BQ29" i="1"/>
  <c r="BR29" i="1"/>
  <c r="BS29" i="1"/>
  <c r="BT29" i="1"/>
  <c r="BU29" i="1"/>
  <c r="CZ29" i="1"/>
  <c r="DA29" i="1"/>
  <c r="DB29" i="1"/>
  <c r="DC29" i="1"/>
  <c r="DD29" i="1"/>
  <c r="DE29" i="1"/>
  <c r="N30" i="1"/>
  <c r="O30" i="1"/>
  <c r="P30" i="1"/>
  <c r="Q30" i="1"/>
  <c r="R30" i="1"/>
  <c r="S30" i="1"/>
  <c r="AF30" i="1"/>
  <c r="AG30" i="1"/>
  <c r="AH30" i="1"/>
  <c r="AI30" i="1"/>
  <c r="AJ30" i="1"/>
  <c r="AK30" i="1"/>
  <c r="BP30" i="1"/>
  <c r="BQ30" i="1"/>
  <c r="BR30" i="1"/>
  <c r="BS30" i="1"/>
  <c r="BT30" i="1"/>
  <c r="BU30" i="1"/>
  <c r="CZ30" i="1"/>
  <c r="DA30" i="1"/>
  <c r="DB30" i="1"/>
  <c r="DC30" i="1"/>
  <c r="DD30" i="1"/>
  <c r="DE30" i="1"/>
  <c r="N31" i="1"/>
  <c r="O31" i="1"/>
  <c r="P31" i="1"/>
  <c r="Q31" i="1"/>
  <c r="R31" i="1"/>
  <c r="S31" i="1"/>
  <c r="AF31" i="1"/>
  <c r="AG31" i="1"/>
  <c r="AH31" i="1"/>
  <c r="AI31" i="1"/>
  <c r="AJ31" i="1"/>
  <c r="AK31" i="1"/>
  <c r="BP31" i="1"/>
  <c r="BQ31" i="1"/>
  <c r="BR31" i="1"/>
  <c r="BS31" i="1"/>
  <c r="BT31" i="1"/>
  <c r="BU31" i="1"/>
  <c r="CZ31" i="1"/>
  <c r="DA31" i="1"/>
  <c r="DB31" i="1"/>
  <c r="DC31" i="1"/>
  <c r="DD31" i="1"/>
  <c r="DE31" i="1"/>
  <c r="N32" i="1"/>
  <c r="O32" i="1"/>
  <c r="P32" i="1"/>
  <c r="Q32" i="1"/>
  <c r="R32" i="1"/>
  <c r="S32" i="1"/>
  <c r="AF32" i="1"/>
  <c r="AG32" i="1"/>
  <c r="AH32" i="1"/>
  <c r="AI32" i="1"/>
  <c r="AJ32" i="1"/>
  <c r="AK32" i="1"/>
  <c r="BP32" i="1"/>
  <c r="BQ32" i="1"/>
  <c r="BR32" i="1"/>
  <c r="BS32" i="1"/>
  <c r="BT32" i="1"/>
  <c r="BU32" i="1"/>
  <c r="CZ32" i="1"/>
  <c r="DA32" i="1"/>
  <c r="DB32" i="1"/>
  <c r="DC32" i="1"/>
  <c r="DD32" i="1"/>
  <c r="DE32" i="1"/>
  <c r="N33" i="1"/>
  <c r="O33" i="1"/>
  <c r="P33" i="1"/>
  <c r="Q33" i="1"/>
  <c r="R33" i="1"/>
  <c r="S33" i="1"/>
  <c r="AF33" i="1"/>
  <c r="AG33" i="1"/>
  <c r="AH33" i="1"/>
  <c r="AI33" i="1"/>
  <c r="AJ33" i="1"/>
  <c r="AK33" i="1"/>
  <c r="BP33" i="1"/>
  <c r="BQ33" i="1"/>
  <c r="BR33" i="1"/>
  <c r="BS33" i="1"/>
  <c r="BT33" i="1"/>
  <c r="BU33" i="1"/>
  <c r="CZ33" i="1"/>
  <c r="DA33" i="1"/>
  <c r="DB33" i="1"/>
  <c r="DC33" i="1"/>
  <c r="DD33" i="1"/>
  <c r="DE33" i="1"/>
  <c r="N34" i="1"/>
  <c r="O34" i="1"/>
  <c r="P34" i="1"/>
  <c r="Q34" i="1"/>
  <c r="R34" i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CZ34" i="1"/>
  <c r="DA34" i="1"/>
  <c r="DB34" i="1"/>
  <c r="DC34" i="1"/>
  <c r="DD34" i="1"/>
  <c r="DE34" i="1"/>
  <c r="N35" i="1"/>
  <c r="O35" i="1"/>
  <c r="P35" i="1"/>
  <c r="Q35" i="1"/>
  <c r="R35" i="1"/>
  <c r="S35" i="1"/>
  <c r="Y45" i="1" s="1"/>
  <c r="CZ35" i="1"/>
  <c r="DA35" i="1"/>
  <c r="DB35" i="1"/>
  <c r="DC35" i="1"/>
  <c r="DD35" i="1"/>
  <c r="DE35" i="1"/>
  <c r="N36" i="1"/>
  <c r="O36" i="1"/>
  <c r="P36" i="1"/>
  <c r="Q36" i="1"/>
  <c r="R36" i="1"/>
  <c r="S36" i="1"/>
  <c r="AF36" i="1"/>
  <c r="AG36" i="1"/>
  <c r="AH36" i="1"/>
  <c r="AI36" i="1"/>
  <c r="AJ36" i="1"/>
  <c r="AK36" i="1"/>
  <c r="BP36" i="1"/>
  <c r="BQ36" i="1"/>
  <c r="BR36" i="1"/>
  <c r="BS36" i="1"/>
  <c r="BT36" i="1"/>
  <c r="BU36" i="1"/>
  <c r="CZ36" i="1"/>
  <c r="DA36" i="1"/>
  <c r="DB36" i="1"/>
  <c r="DC36" i="1"/>
  <c r="DD36" i="1"/>
  <c r="DE36" i="1"/>
  <c r="N37" i="1"/>
  <c r="O37" i="1"/>
  <c r="P37" i="1"/>
  <c r="Q37" i="1"/>
  <c r="R37" i="1"/>
  <c r="S37" i="1"/>
  <c r="AF37" i="1"/>
  <c r="AG37" i="1"/>
  <c r="AH37" i="1"/>
  <c r="AI37" i="1"/>
  <c r="AJ37" i="1"/>
  <c r="AK37" i="1"/>
  <c r="BP37" i="1"/>
  <c r="BQ37" i="1"/>
  <c r="BR37" i="1"/>
  <c r="BS37" i="1"/>
  <c r="BT37" i="1"/>
  <c r="BU37" i="1"/>
  <c r="CZ37" i="1"/>
  <c r="DA37" i="1"/>
  <c r="DB37" i="1"/>
  <c r="DC37" i="1"/>
  <c r="DD37" i="1"/>
  <c r="DE37" i="1"/>
  <c r="N38" i="1"/>
  <c r="O38" i="1"/>
  <c r="P38" i="1"/>
  <c r="Q38" i="1"/>
  <c r="R38" i="1"/>
  <c r="S38" i="1"/>
  <c r="AF38" i="1"/>
  <c r="AG38" i="1"/>
  <c r="AH38" i="1"/>
  <c r="AI38" i="1"/>
  <c r="AJ38" i="1"/>
  <c r="AK38" i="1"/>
  <c r="BP38" i="1"/>
  <c r="BQ38" i="1"/>
  <c r="BR38" i="1"/>
  <c r="BS38" i="1"/>
  <c r="BT38" i="1"/>
  <c r="BU38" i="1"/>
  <c r="CZ38" i="1"/>
  <c r="DA38" i="1"/>
  <c r="DB38" i="1"/>
  <c r="DC38" i="1"/>
  <c r="DD38" i="1"/>
  <c r="DE38" i="1"/>
  <c r="N39" i="1"/>
  <c r="O39" i="1"/>
  <c r="P39" i="1"/>
  <c r="Q39" i="1"/>
  <c r="R39" i="1"/>
  <c r="S39" i="1"/>
  <c r="AF39" i="1"/>
  <c r="AG39" i="1"/>
  <c r="AH39" i="1"/>
  <c r="AI39" i="1"/>
  <c r="AJ39" i="1"/>
  <c r="AK39" i="1"/>
  <c r="BP39" i="1"/>
  <c r="BQ39" i="1"/>
  <c r="BR39" i="1"/>
  <c r="BS39" i="1"/>
  <c r="BT39" i="1"/>
  <c r="BU39" i="1"/>
  <c r="CZ39" i="1"/>
  <c r="DA39" i="1"/>
  <c r="DB39" i="1"/>
  <c r="DC39" i="1"/>
  <c r="DD39" i="1"/>
  <c r="DE39" i="1"/>
  <c r="N40" i="1"/>
  <c r="O40" i="1"/>
  <c r="P40" i="1"/>
  <c r="Q40" i="1"/>
  <c r="R40" i="1"/>
  <c r="S40" i="1"/>
  <c r="AF40" i="1"/>
  <c r="AG40" i="1"/>
  <c r="AH40" i="1"/>
  <c r="AI40" i="1"/>
  <c r="AJ40" i="1"/>
  <c r="AK40" i="1"/>
  <c r="BP40" i="1"/>
  <c r="BQ40" i="1"/>
  <c r="BR40" i="1"/>
  <c r="BS40" i="1"/>
  <c r="BT40" i="1"/>
  <c r="BU40" i="1"/>
  <c r="CZ40" i="1"/>
  <c r="DA40" i="1"/>
  <c r="DB40" i="1"/>
  <c r="DC40" i="1"/>
  <c r="DD40" i="1"/>
  <c r="DE40" i="1"/>
  <c r="N41" i="1"/>
  <c r="O41" i="1"/>
  <c r="P41" i="1"/>
  <c r="Q41" i="1"/>
  <c r="R41" i="1"/>
  <c r="S41" i="1"/>
  <c r="AF41" i="1"/>
  <c r="AG41" i="1"/>
  <c r="AH41" i="1"/>
  <c r="AI41" i="1"/>
  <c r="AJ41" i="1"/>
  <c r="AK41" i="1"/>
  <c r="BP41" i="1"/>
  <c r="BQ41" i="1"/>
  <c r="BR41" i="1"/>
  <c r="BS41" i="1"/>
  <c r="BT41" i="1"/>
  <c r="BU41" i="1"/>
  <c r="CZ41" i="1"/>
  <c r="DA41" i="1"/>
  <c r="DB41" i="1"/>
  <c r="DC41" i="1"/>
  <c r="DD41" i="1"/>
  <c r="DE41" i="1"/>
  <c r="N42" i="1"/>
  <c r="O42" i="1"/>
  <c r="P42" i="1"/>
  <c r="Q42" i="1"/>
  <c r="R42" i="1"/>
  <c r="S42" i="1"/>
  <c r="AF42" i="1"/>
  <c r="AG42" i="1"/>
  <c r="AH42" i="1"/>
  <c r="AI42" i="1"/>
  <c r="AJ42" i="1"/>
  <c r="AK42" i="1"/>
  <c r="BP42" i="1"/>
  <c r="BQ42" i="1"/>
  <c r="BR42" i="1"/>
  <c r="BS42" i="1"/>
  <c r="BT42" i="1"/>
  <c r="BU42" i="1"/>
  <c r="CZ42" i="1"/>
  <c r="DA42" i="1"/>
  <c r="DB42" i="1"/>
  <c r="DC42" i="1"/>
  <c r="DD42" i="1"/>
  <c r="DE42" i="1"/>
  <c r="N43" i="1"/>
  <c r="O43" i="1"/>
  <c r="P43" i="1"/>
  <c r="Q43" i="1"/>
  <c r="R43" i="1"/>
  <c r="S43" i="1"/>
  <c r="AF43" i="1"/>
  <c r="AG43" i="1"/>
  <c r="AH43" i="1"/>
  <c r="AI43" i="1"/>
  <c r="AJ43" i="1"/>
  <c r="AK43" i="1"/>
  <c r="BP43" i="1"/>
  <c r="BQ43" i="1"/>
  <c r="BR43" i="1"/>
  <c r="BS43" i="1"/>
  <c r="BT43" i="1"/>
  <c r="BU43" i="1"/>
  <c r="CZ43" i="1"/>
  <c r="DA43" i="1"/>
  <c r="DB43" i="1"/>
  <c r="DC43" i="1"/>
  <c r="DD43" i="1"/>
  <c r="DE43" i="1"/>
  <c r="N44" i="1"/>
  <c r="O44" i="1"/>
  <c r="P44" i="1"/>
  <c r="Q44" i="1"/>
  <c r="R44" i="1"/>
  <c r="S44" i="1"/>
  <c r="AF44" i="1"/>
  <c r="AG44" i="1"/>
  <c r="AH44" i="1"/>
  <c r="AI44" i="1"/>
  <c r="AJ44" i="1"/>
  <c r="AK44" i="1"/>
  <c r="BP44" i="1"/>
  <c r="BQ44" i="1"/>
  <c r="BR44" i="1"/>
  <c r="BS44" i="1"/>
  <c r="BT44" i="1"/>
  <c r="BU44" i="1"/>
  <c r="CZ44" i="1"/>
  <c r="DA44" i="1"/>
  <c r="DB44" i="1"/>
  <c r="DC44" i="1"/>
  <c r="DD44" i="1"/>
  <c r="DE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BV45" i="1"/>
  <c r="BW45" i="1"/>
  <c r="BX45" i="1"/>
  <c r="BY45" i="1"/>
  <c r="BZ45" i="1"/>
  <c r="CA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DL45" i="1"/>
  <c r="DM45" i="1"/>
  <c r="DN45" i="1"/>
  <c r="DO45" i="1"/>
  <c r="DP45" i="1"/>
  <c r="O4" i="2"/>
  <c r="P4" i="2"/>
  <c r="Q4" i="2"/>
  <c r="R4" i="2"/>
  <c r="S4" i="2"/>
  <c r="AF4" i="2"/>
  <c r="AG4" i="2"/>
  <c r="AH4" i="2"/>
  <c r="AI4" i="2"/>
  <c r="AJ4" i="2"/>
  <c r="AK4" i="2"/>
  <c r="BP4" i="2"/>
  <c r="BQ4" i="2"/>
  <c r="BR4" i="2"/>
  <c r="BS4" i="2"/>
  <c r="BT4" i="2"/>
  <c r="BU4" i="2"/>
  <c r="DA4" i="2"/>
  <c r="DB4" i="2"/>
  <c r="DC4" i="2"/>
  <c r="DD4" i="2"/>
  <c r="DE4" i="2"/>
  <c r="O5" i="2"/>
  <c r="P5" i="2"/>
  <c r="Q5" i="2"/>
  <c r="R5" i="2"/>
  <c r="S5" i="2"/>
  <c r="AF5" i="2"/>
  <c r="AG5" i="2"/>
  <c r="AH5" i="2"/>
  <c r="AI5" i="2"/>
  <c r="AJ5" i="2"/>
  <c r="AK5" i="2"/>
  <c r="BP5" i="2"/>
  <c r="BQ5" i="2"/>
  <c r="BR5" i="2"/>
  <c r="BS5" i="2"/>
  <c r="BT5" i="2"/>
  <c r="BU5" i="2"/>
  <c r="CZ5" i="2"/>
  <c r="DA5" i="2"/>
  <c r="DB5" i="2"/>
  <c r="DC5" i="2"/>
  <c r="DD5" i="2"/>
  <c r="DE5" i="2"/>
  <c r="O6" i="2"/>
  <c r="P6" i="2"/>
  <c r="Q6" i="2"/>
  <c r="R6" i="2"/>
  <c r="S6" i="2"/>
  <c r="AF6" i="2"/>
  <c r="AL6" i="2" s="1"/>
  <c r="AX6" i="2" s="1"/>
  <c r="CB6" i="2" s="1"/>
  <c r="EK6" i="2" s="1"/>
  <c r="AG6" i="2"/>
  <c r="AH6" i="2"/>
  <c r="AI6" i="2"/>
  <c r="AJ6" i="2"/>
  <c r="AK6" i="2"/>
  <c r="BP6" i="2"/>
  <c r="BQ6" i="2"/>
  <c r="BR6" i="2"/>
  <c r="BS6" i="2"/>
  <c r="BT6" i="2"/>
  <c r="BU6" i="2"/>
  <c r="CZ6" i="2"/>
  <c r="DA6" i="2"/>
  <c r="DB6" i="2"/>
  <c r="DC6" i="2"/>
  <c r="DD6" i="2"/>
  <c r="DE6" i="2"/>
  <c r="O7" i="2"/>
  <c r="P7" i="2"/>
  <c r="Q7" i="2"/>
  <c r="R7" i="2"/>
  <c r="S7" i="2"/>
  <c r="AF7" i="2"/>
  <c r="AG7" i="2"/>
  <c r="AH7" i="2"/>
  <c r="AI7" i="2"/>
  <c r="AJ7" i="2"/>
  <c r="AK7" i="2"/>
  <c r="BP7" i="2"/>
  <c r="BQ7" i="2"/>
  <c r="BR7" i="2"/>
  <c r="BS7" i="2"/>
  <c r="BT7" i="2"/>
  <c r="BU7" i="2"/>
  <c r="CZ7" i="2"/>
  <c r="DA7" i="2"/>
  <c r="DB7" i="2"/>
  <c r="DC7" i="2"/>
  <c r="DD7" i="2"/>
  <c r="DE7" i="2"/>
  <c r="O8" i="2"/>
  <c r="P8" i="2"/>
  <c r="Q8" i="2"/>
  <c r="R8" i="2"/>
  <c r="S8" i="2"/>
  <c r="AF8" i="2"/>
  <c r="AG8" i="2"/>
  <c r="AH8" i="2"/>
  <c r="AI8" i="2"/>
  <c r="AJ8" i="2"/>
  <c r="AK8" i="2"/>
  <c r="BP8" i="2"/>
  <c r="BQ8" i="2"/>
  <c r="BR8" i="2"/>
  <c r="BS8" i="2"/>
  <c r="BT8" i="2"/>
  <c r="BU8" i="2"/>
  <c r="CZ8" i="2"/>
  <c r="DA8" i="2"/>
  <c r="DB8" i="2"/>
  <c r="DC8" i="2"/>
  <c r="DD8" i="2"/>
  <c r="DE8" i="2"/>
  <c r="O9" i="2"/>
  <c r="P9" i="2"/>
  <c r="Q9" i="2"/>
  <c r="R9" i="2"/>
  <c r="S9" i="2"/>
  <c r="AF9" i="2"/>
  <c r="AG9" i="2"/>
  <c r="AH9" i="2"/>
  <c r="AI9" i="2"/>
  <c r="AJ9" i="2"/>
  <c r="AK9" i="2"/>
  <c r="BP9" i="2"/>
  <c r="BQ9" i="2"/>
  <c r="BR9" i="2"/>
  <c r="BS9" i="2"/>
  <c r="BT9" i="2"/>
  <c r="BU9" i="2"/>
  <c r="CZ9" i="2"/>
  <c r="DA9" i="2"/>
  <c r="DB9" i="2"/>
  <c r="DC9" i="2"/>
  <c r="DD9" i="2"/>
  <c r="DE9" i="2"/>
  <c r="O10" i="2"/>
  <c r="P10" i="2"/>
  <c r="Q10" i="2"/>
  <c r="R10" i="2"/>
  <c r="S10" i="2"/>
  <c r="AF10" i="2"/>
  <c r="AG10" i="2"/>
  <c r="AH10" i="2"/>
  <c r="AI10" i="2"/>
  <c r="AJ10" i="2"/>
  <c r="AK10" i="2"/>
  <c r="BP10" i="2"/>
  <c r="BQ10" i="2"/>
  <c r="BR10" i="2"/>
  <c r="BS10" i="2"/>
  <c r="BT10" i="2"/>
  <c r="BU10" i="2"/>
  <c r="CZ10" i="2"/>
  <c r="DA10" i="2"/>
  <c r="DB10" i="2"/>
  <c r="DC10" i="2"/>
  <c r="DD10" i="2"/>
  <c r="DE10" i="2"/>
  <c r="O11" i="2"/>
  <c r="P11" i="2"/>
  <c r="Q11" i="2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CZ11" i="2"/>
  <c r="DA11" i="2"/>
  <c r="DB11" i="2"/>
  <c r="DC11" i="2"/>
  <c r="DD11" i="2"/>
  <c r="DE11" i="2"/>
  <c r="O12" i="2"/>
  <c r="P12" i="2"/>
  <c r="Q12" i="2"/>
  <c r="R12" i="2"/>
  <c r="S12" i="2"/>
  <c r="AF12" i="2"/>
  <c r="AG12" i="2"/>
  <c r="AH12" i="2"/>
  <c r="AI12" i="2"/>
  <c r="AJ12" i="2"/>
  <c r="AK12" i="2"/>
  <c r="BP12" i="2"/>
  <c r="BQ12" i="2"/>
  <c r="BR12" i="2"/>
  <c r="BS12" i="2"/>
  <c r="BT12" i="2"/>
  <c r="BU12" i="2"/>
  <c r="CZ12" i="2"/>
  <c r="DA12" i="2"/>
  <c r="DB12" i="2"/>
  <c r="DC12" i="2"/>
  <c r="DD12" i="2"/>
  <c r="DE12" i="2"/>
  <c r="O13" i="2"/>
  <c r="P13" i="2"/>
  <c r="Q13" i="2"/>
  <c r="R13" i="2"/>
  <c r="S13" i="2"/>
  <c r="AF13" i="2"/>
  <c r="AG13" i="2"/>
  <c r="AH13" i="2"/>
  <c r="AI13" i="2"/>
  <c r="AJ13" i="2"/>
  <c r="AK13" i="2"/>
  <c r="BP13" i="2"/>
  <c r="BQ13" i="2"/>
  <c r="BR13" i="2"/>
  <c r="BS13" i="2"/>
  <c r="BT13" i="2"/>
  <c r="BU13" i="2"/>
  <c r="CZ13" i="2"/>
  <c r="DA13" i="2"/>
  <c r="DB13" i="2"/>
  <c r="DC13" i="2"/>
  <c r="DD13" i="2"/>
  <c r="DE13" i="2"/>
  <c r="O14" i="2"/>
  <c r="P14" i="2"/>
  <c r="Q14" i="2"/>
  <c r="R14" i="2"/>
  <c r="S14" i="2"/>
  <c r="AF14" i="2"/>
  <c r="AG14" i="2"/>
  <c r="AH14" i="2"/>
  <c r="AI14" i="2"/>
  <c r="AJ14" i="2"/>
  <c r="AK14" i="2"/>
  <c r="BP14" i="2"/>
  <c r="BQ14" i="2"/>
  <c r="BR14" i="2"/>
  <c r="BS14" i="2"/>
  <c r="BT14" i="2"/>
  <c r="BU14" i="2"/>
  <c r="CZ14" i="2"/>
  <c r="DA14" i="2"/>
  <c r="DB14" i="2"/>
  <c r="DC14" i="2"/>
  <c r="DD14" i="2"/>
  <c r="DE14" i="2"/>
  <c r="O15" i="2"/>
  <c r="P15" i="2"/>
  <c r="Q15" i="2"/>
  <c r="R15" i="2"/>
  <c r="S15" i="2"/>
  <c r="AF15" i="2"/>
  <c r="AG15" i="2"/>
  <c r="AH15" i="2"/>
  <c r="AI15" i="2"/>
  <c r="AJ15" i="2"/>
  <c r="AK15" i="2"/>
  <c r="BP15" i="2"/>
  <c r="BQ15" i="2"/>
  <c r="BR15" i="2"/>
  <c r="BS15" i="2"/>
  <c r="BT15" i="2"/>
  <c r="BU15" i="2"/>
  <c r="CZ15" i="2"/>
  <c r="DA15" i="2"/>
  <c r="DB15" i="2"/>
  <c r="DC15" i="2"/>
  <c r="DD15" i="2"/>
  <c r="DE15" i="2"/>
  <c r="O16" i="2"/>
  <c r="P16" i="2"/>
  <c r="Q16" i="2"/>
  <c r="R16" i="2"/>
  <c r="S16" i="2"/>
  <c r="AF16" i="2"/>
  <c r="AG16" i="2"/>
  <c r="AH16" i="2"/>
  <c r="AI16" i="2"/>
  <c r="AJ16" i="2"/>
  <c r="AK16" i="2"/>
  <c r="BP16" i="2"/>
  <c r="BQ16" i="2"/>
  <c r="BR16" i="2"/>
  <c r="BS16" i="2"/>
  <c r="BT16" i="2"/>
  <c r="BU16" i="2"/>
  <c r="CZ16" i="2"/>
  <c r="DA16" i="2"/>
  <c r="DB16" i="2"/>
  <c r="DC16" i="2"/>
  <c r="DD16" i="2"/>
  <c r="DE16" i="2"/>
  <c r="O17" i="2"/>
  <c r="P17" i="2"/>
  <c r="Q17" i="2"/>
  <c r="R17" i="2"/>
  <c r="S17" i="2"/>
  <c r="AF17" i="2"/>
  <c r="AG17" i="2"/>
  <c r="AH17" i="2"/>
  <c r="AI17" i="2"/>
  <c r="AJ17" i="2"/>
  <c r="AK17" i="2"/>
  <c r="BP17" i="2"/>
  <c r="BQ17" i="2"/>
  <c r="BR17" i="2"/>
  <c r="BS17" i="2"/>
  <c r="BT17" i="2"/>
  <c r="BU17" i="2"/>
  <c r="CZ17" i="2"/>
  <c r="DA17" i="2"/>
  <c r="DB17" i="2"/>
  <c r="DC17" i="2"/>
  <c r="DD17" i="2"/>
  <c r="DE17" i="2"/>
  <c r="O18" i="2"/>
  <c r="P18" i="2"/>
  <c r="Q18" i="2"/>
  <c r="R18" i="2"/>
  <c r="S18" i="2"/>
  <c r="AF18" i="2"/>
  <c r="AG18" i="2"/>
  <c r="AH18" i="2"/>
  <c r="AI18" i="2"/>
  <c r="AJ18" i="2"/>
  <c r="AK18" i="2"/>
  <c r="BP18" i="2"/>
  <c r="BQ18" i="2"/>
  <c r="BR18" i="2"/>
  <c r="BS18" i="2"/>
  <c r="BT18" i="2"/>
  <c r="BU18" i="2"/>
  <c r="CZ18" i="2"/>
  <c r="DA18" i="2"/>
  <c r="DB18" i="2"/>
  <c r="DC18" i="2"/>
  <c r="DD18" i="2"/>
  <c r="DE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CZ19" i="2"/>
  <c r="DA19" i="2"/>
  <c r="DB19" i="2"/>
  <c r="DC19" i="2"/>
  <c r="DD19" i="2"/>
  <c r="DE19" i="2"/>
  <c r="O20" i="2"/>
  <c r="P20" i="2"/>
  <c r="Q20" i="2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CZ20" i="2"/>
  <c r="DA20" i="2"/>
  <c r="DB20" i="2"/>
  <c r="DC20" i="2"/>
  <c r="DD20" i="2"/>
  <c r="DE20" i="2"/>
  <c r="O21" i="2"/>
  <c r="P21" i="2"/>
  <c r="Q21" i="2"/>
  <c r="R21" i="2"/>
  <c r="S21" i="2"/>
  <c r="AF21" i="2"/>
  <c r="AG21" i="2"/>
  <c r="AH21" i="2"/>
  <c r="AI21" i="2"/>
  <c r="AJ21" i="2"/>
  <c r="AK21" i="2"/>
  <c r="BP21" i="2"/>
  <c r="BQ21" i="2"/>
  <c r="BR21" i="2"/>
  <c r="BS21" i="2"/>
  <c r="BT21" i="2"/>
  <c r="BU21" i="2"/>
  <c r="CZ21" i="2"/>
  <c r="DA21" i="2"/>
  <c r="DB21" i="2"/>
  <c r="DC21" i="2"/>
  <c r="DD21" i="2"/>
  <c r="DE21" i="2"/>
  <c r="O22" i="2"/>
  <c r="P22" i="2"/>
  <c r="Q22" i="2"/>
  <c r="R22" i="2"/>
  <c r="S22" i="2"/>
  <c r="AF22" i="2"/>
  <c r="AG22" i="2"/>
  <c r="AH22" i="2"/>
  <c r="AI22" i="2"/>
  <c r="AJ22" i="2"/>
  <c r="AK22" i="2"/>
  <c r="BP22" i="2"/>
  <c r="BQ22" i="2"/>
  <c r="BR22" i="2"/>
  <c r="BS22" i="2"/>
  <c r="BT22" i="2"/>
  <c r="BU22" i="2"/>
  <c r="CZ22" i="2"/>
  <c r="DA22" i="2"/>
  <c r="DB22" i="2"/>
  <c r="DC22" i="2"/>
  <c r="DD22" i="2"/>
  <c r="DE22" i="2"/>
  <c r="O23" i="2"/>
  <c r="P23" i="2"/>
  <c r="Q23" i="2"/>
  <c r="R23" i="2"/>
  <c r="S23" i="2"/>
  <c r="AF23" i="2"/>
  <c r="AG23" i="2"/>
  <c r="AH23" i="2"/>
  <c r="AI23" i="2"/>
  <c r="AJ23" i="2"/>
  <c r="AK23" i="2"/>
  <c r="BP23" i="2"/>
  <c r="BQ23" i="2"/>
  <c r="BR23" i="2"/>
  <c r="BS23" i="2"/>
  <c r="BT23" i="2"/>
  <c r="BU23" i="2"/>
  <c r="CZ23" i="2"/>
  <c r="DA23" i="2"/>
  <c r="DB23" i="2"/>
  <c r="DC23" i="2"/>
  <c r="DD23" i="2"/>
  <c r="DE23" i="2"/>
  <c r="O24" i="2"/>
  <c r="P24" i="2"/>
  <c r="Q24" i="2"/>
  <c r="R24" i="2"/>
  <c r="S24" i="2"/>
  <c r="AF24" i="2"/>
  <c r="AG24" i="2"/>
  <c r="AH24" i="2"/>
  <c r="AI24" i="2"/>
  <c r="AJ24" i="2"/>
  <c r="AK24" i="2"/>
  <c r="BP24" i="2"/>
  <c r="BQ24" i="2"/>
  <c r="BR24" i="2"/>
  <c r="BS24" i="2"/>
  <c r="BT24" i="2"/>
  <c r="BU24" i="2"/>
  <c r="CZ24" i="2"/>
  <c r="DA24" i="2"/>
  <c r="DB24" i="2"/>
  <c r="DC24" i="2"/>
  <c r="DD24" i="2"/>
  <c r="DE24" i="2"/>
  <c r="O25" i="2"/>
  <c r="P25" i="2"/>
  <c r="Q25" i="2"/>
  <c r="R25" i="2"/>
  <c r="S25" i="2"/>
  <c r="AF25" i="2"/>
  <c r="AG25" i="2"/>
  <c r="AH25" i="2"/>
  <c r="AI25" i="2"/>
  <c r="AJ25" i="2"/>
  <c r="AK25" i="2"/>
  <c r="BP25" i="2"/>
  <c r="BQ25" i="2"/>
  <c r="BR25" i="2"/>
  <c r="BS25" i="2"/>
  <c r="BT25" i="2"/>
  <c r="BU25" i="2"/>
  <c r="CZ25" i="2"/>
  <c r="DA25" i="2"/>
  <c r="DB25" i="2"/>
  <c r="DC25" i="2"/>
  <c r="DD25" i="2"/>
  <c r="DE25" i="2"/>
  <c r="O26" i="2"/>
  <c r="P26" i="2"/>
  <c r="Q26" i="2"/>
  <c r="R26" i="2"/>
  <c r="S26" i="2"/>
  <c r="AF26" i="2"/>
  <c r="AG26" i="2"/>
  <c r="AH26" i="2"/>
  <c r="AI26" i="2"/>
  <c r="AJ26" i="2"/>
  <c r="AK26" i="2"/>
  <c r="BP26" i="2"/>
  <c r="BQ26" i="2"/>
  <c r="BR26" i="2"/>
  <c r="BS26" i="2"/>
  <c r="BT26" i="2"/>
  <c r="BU26" i="2"/>
  <c r="CZ26" i="2"/>
  <c r="DA26" i="2"/>
  <c r="DB26" i="2"/>
  <c r="DC26" i="2"/>
  <c r="DD26" i="2"/>
  <c r="DE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CZ27" i="2"/>
  <c r="DA27" i="2"/>
  <c r="DB27" i="2"/>
  <c r="DC27" i="2"/>
  <c r="DD27" i="2"/>
  <c r="DE27" i="2"/>
  <c r="O28" i="2"/>
  <c r="P28" i="2"/>
  <c r="Q28" i="2"/>
  <c r="R28" i="2"/>
  <c r="S28" i="2"/>
  <c r="AF28" i="2"/>
  <c r="AG28" i="2"/>
  <c r="AH28" i="2"/>
  <c r="AI28" i="2"/>
  <c r="AJ28" i="2"/>
  <c r="AK28" i="2"/>
  <c r="BP28" i="2"/>
  <c r="BQ28" i="2"/>
  <c r="BR28" i="2"/>
  <c r="BS28" i="2"/>
  <c r="BT28" i="2"/>
  <c r="BU28" i="2"/>
  <c r="CZ28" i="2"/>
  <c r="DA28" i="2"/>
  <c r="DB28" i="2"/>
  <c r="DC28" i="2"/>
  <c r="DD28" i="2"/>
  <c r="DE28" i="2"/>
  <c r="O29" i="2"/>
  <c r="P29" i="2"/>
  <c r="Q29" i="2"/>
  <c r="R29" i="2"/>
  <c r="S29" i="2"/>
  <c r="AF29" i="2"/>
  <c r="AG29" i="2"/>
  <c r="AH29" i="2"/>
  <c r="AI29" i="2"/>
  <c r="AJ29" i="2"/>
  <c r="AK29" i="2"/>
  <c r="BP29" i="2"/>
  <c r="BQ29" i="2"/>
  <c r="BR29" i="2"/>
  <c r="BS29" i="2"/>
  <c r="BT29" i="2"/>
  <c r="BU29" i="2"/>
  <c r="CZ29" i="2"/>
  <c r="DA29" i="2"/>
  <c r="DB29" i="2"/>
  <c r="DC29" i="2"/>
  <c r="DD29" i="2"/>
  <c r="DE29" i="2"/>
  <c r="O30" i="2"/>
  <c r="P30" i="2"/>
  <c r="Q30" i="2"/>
  <c r="R30" i="2"/>
  <c r="S30" i="2"/>
  <c r="AF30" i="2"/>
  <c r="AL30" i="2" s="1"/>
  <c r="AX30" i="2" s="1"/>
  <c r="CB30" i="2" s="1"/>
  <c r="EK30" i="2" s="1"/>
  <c r="AG30" i="2"/>
  <c r="AH30" i="2"/>
  <c r="AI30" i="2"/>
  <c r="AJ30" i="2"/>
  <c r="AK30" i="2"/>
  <c r="BP30" i="2"/>
  <c r="BQ30" i="2"/>
  <c r="BR30" i="2"/>
  <c r="BS30" i="2"/>
  <c r="BT30" i="2"/>
  <c r="BU30" i="2"/>
  <c r="CZ30" i="2"/>
  <c r="DA30" i="2"/>
  <c r="DB30" i="2"/>
  <c r="DC30" i="2"/>
  <c r="DD30" i="2"/>
  <c r="DE30" i="2"/>
  <c r="O31" i="2"/>
  <c r="P31" i="2"/>
  <c r="Q31" i="2"/>
  <c r="R31" i="2"/>
  <c r="S31" i="2"/>
  <c r="AF31" i="2"/>
  <c r="AG31" i="2"/>
  <c r="AH31" i="2"/>
  <c r="AI31" i="2"/>
  <c r="AJ31" i="2"/>
  <c r="AK31" i="2"/>
  <c r="BP31" i="2"/>
  <c r="BQ31" i="2"/>
  <c r="BR31" i="2"/>
  <c r="BS31" i="2"/>
  <c r="BT31" i="2"/>
  <c r="BU31" i="2"/>
  <c r="CZ31" i="2"/>
  <c r="DA31" i="2"/>
  <c r="DB31" i="2"/>
  <c r="DC31" i="2"/>
  <c r="DD31" i="2"/>
  <c r="DE31" i="2"/>
  <c r="O32" i="2"/>
  <c r="P32" i="2"/>
  <c r="Q32" i="2"/>
  <c r="R32" i="2"/>
  <c r="S32" i="2"/>
  <c r="AF32" i="2"/>
  <c r="AG32" i="2"/>
  <c r="AH32" i="2"/>
  <c r="AI32" i="2"/>
  <c r="AJ32" i="2"/>
  <c r="AK32" i="2"/>
  <c r="BP32" i="2"/>
  <c r="BQ32" i="2"/>
  <c r="BR32" i="2"/>
  <c r="BS32" i="2"/>
  <c r="BT32" i="2"/>
  <c r="BU32" i="2"/>
  <c r="CZ32" i="2"/>
  <c r="DA32" i="2"/>
  <c r="DB32" i="2"/>
  <c r="DC32" i="2"/>
  <c r="DD32" i="2"/>
  <c r="DE32" i="2"/>
  <c r="O33" i="2"/>
  <c r="P33" i="2"/>
  <c r="Q33" i="2"/>
  <c r="R33" i="2"/>
  <c r="S33" i="2"/>
  <c r="AF33" i="2"/>
  <c r="AG33" i="2"/>
  <c r="AH33" i="2"/>
  <c r="AI33" i="2"/>
  <c r="AJ33" i="2"/>
  <c r="AK33" i="2"/>
  <c r="BP33" i="2"/>
  <c r="BQ33" i="2"/>
  <c r="BR33" i="2"/>
  <c r="BS33" i="2"/>
  <c r="BT33" i="2"/>
  <c r="BU33" i="2"/>
  <c r="CZ33" i="2"/>
  <c r="DA33" i="2"/>
  <c r="DB33" i="2"/>
  <c r="DC33" i="2"/>
  <c r="DD33" i="2"/>
  <c r="DE33" i="2"/>
  <c r="O34" i="2"/>
  <c r="P34" i="2"/>
  <c r="Q34" i="2"/>
  <c r="R34" i="2"/>
  <c r="S34" i="2"/>
  <c r="AF34" i="2"/>
  <c r="AG34" i="2"/>
  <c r="AH34" i="2"/>
  <c r="AI34" i="2"/>
  <c r="AJ34" i="2"/>
  <c r="AK34" i="2"/>
  <c r="BP34" i="2"/>
  <c r="BQ34" i="2"/>
  <c r="BR34" i="2"/>
  <c r="BS34" i="2"/>
  <c r="BT34" i="2"/>
  <c r="BU34" i="2"/>
  <c r="CZ34" i="2"/>
  <c r="DA34" i="2"/>
  <c r="DB34" i="2"/>
  <c r="DC34" i="2"/>
  <c r="DD34" i="2"/>
  <c r="DE34" i="2"/>
  <c r="O35" i="2"/>
  <c r="P35" i="2"/>
  <c r="Q35" i="2"/>
  <c r="R35" i="2"/>
  <c r="S35" i="2"/>
  <c r="AF35" i="2"/>
  <c r="AG35" i="2"/>
  <c r="AH35" i="2"/>
  <c r="AI35" i="2"/>
  <c r="AJ35" i="2"/>
  <c r="AK35" i="2"/>
  <c r="BP35" i="2"/>
  <c r="BQ35" i="2"/>
  <c r="BR35" i="2"/>
  <c r="BS35" i="2"/>
  <c r="BT35" i="2"/>
  <c r="BU35" i="2"/>
  <c r="CZ35" i="2"/>
  <c r="DA35" i="2"/>
  <c r="DB35" i="2"/>
  <c r="DC35" i="2"/>
  <c r="DD35" i="2"/>
  <c r="DE35" i="2"/>
  <c r="O36" i="2"/>
  <c r="P36" i="2"/>
  <c r="Q36" i="2"/>
  <c r="R36" i="2"/>
  <c r="S36" i="2"/>
  <c r="AF36" i="2"/>
  <c r="AG36" i="2"/>
  <c r="AH36" i="2"/>
  <c r="AI36" i="2"/>
  <c r="AJ36" i="2"/>
  <c r="AK36" i="2"/>
  <c r="BP36" i="2"/>
  <c r="BQ36" i="2"/>
  <c r="BR36" i="2"/>
  <c r="BS36" i="2"/>
  <c r="BT36" i="2"/>
  <c r="BU36" i="2"/>
  <c r="CZ36" i="2"/>
  <c r="DA36" i="2"/>
  <c r="DB36" i="2"/>
  <c r="DC36" i="2"/>
  <c r="DD36" i="2"/>
  <c r="DE36" i="2"/>
  <c r="O37" i="2"/>
  <c r="P37" i="2"/>
  <c r="Q37" i="2"/>
  <c r="R37" i="2"/>
  <c r="S37" i="2"/>
  <c r="AF37" i="2"/>
  <c r="AG37" i="2"/>
  <c r="AH37" i="2"/>
  <c r="AI37" i="2"/>
  <c r="AJ37" i="2"/>
  <c r="AK37" i="2"/>
  <c r="BP37" i="2"/>
  <c r="BQ37" i="2"/>
  <c r="BR37" i="2"/>
  <c r="BS37" i="2"/>
  <c r="BT37" i="2"/>
  <c r="BU37" i="2"/>
  <c r="CZ37" i="2"/>
  <c r="DA37" i="2"/>
  <c r="DB37" i="2"/>
  <c r="DC37" i="2"/>
  <c r="DD37" i="2"/>
  <c r="DE37" i="2"/>
  <c r="O38" i="2"/>
  <c r="P38" i="2"/>
  <c r="Q38" i="2"/>
  <c r="R38" i="2"/>
  <c r="S38" i="2"/>
  <c r="AF38" i="2"/>
  <c r="AL38" i="2" s="1"/>
  <c r="AX38" i="2" s="1"/>
  <c r="CB38" i="2" s="1"/>
  <c r="EK38" i="2" s="1"/>
  <c r="AG38" i="2"/>
  <c r="AH38" i="2"/>
  <c r="AI38" i="2"/>
  <c r="AJ38" i="2"/>
  <c r="AK38" i="2"/>
  <c r="BP38" i="2"/>
  <c r="BQ38" i="2"/>
  <c r="BR38" i="2"/>
  <c r="BS38" i="2"/>
  <c r="BT38" i="2"/>
  <c r="BU38" i="2"/>
  <c r="CZ38" i="2"/>
  <c r="DA38" i="2"/>
  <c r="DB38" i="2"/>
  <c r="DC38" i="2"/>
  <c r="DD38" i="2"/>
  <c r="DE38" i="2"/>
  <c r="O39" i="2"/>
  <c r="P39" i="2"/>
  <c r="Q39" i="2"/>
  <c r="R39" i="2"/>
  <c r="S39" i="2"/>
  <c r="AF39" i="2"/>
  <c r="AG39" i="2"/>
  <c r="AH39" i="2"/>
  <c r="AI39" i="2"/>
  <c r="AJ39" i="2"/>
  <c r="AK39" i="2"/>
  <c r="BP39" i="2"/>
  <c r="BQ39" i="2"/>
  <c r="BR39" i="2"/>
  <c r="BS39" i="2"/>
  <c r="BT39" i="2"/>
  <c r="BU39" i="2"/>
  <c r="CZ39" i="2"/>
  <c r="DA39" i="2"/>
  <c r="DB39" i="2"/>
  <c r="DC39" i="2"/>
  <c r="DD39" i="2"/>
  <c r="DE39" i="2"/>
  <c r="O40" i="2"/>
  <c r="P40" i="2"/>
  <c r="Q40" i="2"/>
  <c r="R40" i="2"/>
  <c r="S40" i="2"/>
  <c r="AF40" i="2"/>
  <c r="AG40" i="2"/>
  <c r="AH40" i="2"/>
  <c r="AI40" i="2"/>
  <c r="AJ40" i="2"/>
  <c r="AK40" i="2"/>
  <c r="BP40" i="2"/>
  <c r="BQ40" i="2"/>
  <c r="BR40" i="2"/>
  <c r="BS40" i="2"/>
  <c r="BT40" i="2"/>
  <c r="BU40" i="2"/>
  <c r="CZ40" i="2"/>
  <c r="DA40" i="2"/>
  <c r="DB40" i="2"/>
  <c r="DC40" i="2"/>
  <c r="DD40" i="2"/>
  <c r="DE40" i="2"/>
  <c r="O41" i="2"/>
  <c r="P41" i="2"/>
  <c r="Q41" i="2"/>
  <c r="R41" i="2"/>
  <c r="S41" i="2"/>
  <c r="AF41" i="2"/>
  <c r="AG41" i="2"/>
  <c r="AH41" i="2"/>
  <c r="AI41" i="2"/>
  <c r="AJ41" i="2"/>
  <c r="AK41" i="2"/>
  <c r="BP41" i="2"/>
  <c r="BQ41" i="2"/>
  <c r="BR41" i="2"/>
  <c r="BS41" i="2"/>
  <c r="BT41" i="2"/>
  <c r="BU41" i="2"/>
  <c r="CZ41" i="2"/>
  <c r="DA41" i="2"/>
  <c r="DB41" i="2"/>
  <c r="DC41" i="2"/>
  <c r="DD41" i="2"/>
  <c r="DE41" i="2"/>
  <c r="O42" i="2"/>
  <c r="P42" i="2"/>
  <c r="Q42" i="2"/>
  <c r="R42" i="2"/>
  <c r="S42" i="2"/>
  <c r="AF42" i="2"/>
  <c r="AG42" i="2"/>
  <c r="AH42" i="2"/>
  <c r="AI42" i="2"/>
  <c r="AJ42" i="2"/>
  <c r="AK42" i="2"/>
  <c r="BP42" i="2"/>
  <c r="BQ42" i="2"/>
  <c r="BR42" i="2"/>
  <c r="BS42" i="2"/>
  <c r="BT42" i="2"/>
  <c r="BU42" i="2"/>
  <c r="CZ42" i="2"/>
  <c r="DA42" i="2"/>
  <c r="DB42" i="2"/>
  <c r="DC42" i="2"/>
  <c r="DD42" i="2"/>
  <c r="DE42" i="2"/>
  <c r="O43" i="2"/>
  <c r="P43" i="2"/>
  <c r="Q43" i="2"/>
  <c r="R43" i="2"/>
  <c r="S43" i="2"/>
  <c r="AF43" i="2"/>
  <c r="AG43" i="2"/>
  <c r="AH43" i="2"/>
  <c r="AI43" i="2"/>
  <c r="AJ43" i="2"/>
  <c r="AK43" i="2"/>
  <c r="BP43" i="2"/>
  <c r="BQ43" i="2"/>
  <c r="BR43" i="2"/>
  <c r="BS43" i="2"/>
  <c r="BT43" i="2"/>
  <c r="BU43" i="2"/>
  <c r="CZ43" i="2"/>
  <c r="DA43" i="2"/>
  <c r="DB43" i="2"/>
  <c r="DC43" i="2"/>
  <c r="DD43" i="2"/>
  <c r="DE43" i="2"/>
  <c r="O44" i="2"/>
  <c r="P44" i="2"/>
  <c r="Q44" i="2"/>
  <c r="R44" i="2"/>
  <c r="S44" i="2"/>
  <c r="AF44" i="2"/>
  <c r="AG44" i="2"/>
  <c r="AH44" i="2"/>
  <c r="AI44" i="2"/>
  <c r="AJ44" i="2"/>
  <c r="AK44" i="2"/>
  <c r="BP44" i="2"/>
  <c r="BQ44" i="2"/>
  <c r="BR44" i="2"/>
  <c r="BS44" i="2"/>
  <c r="BT44" i="2"/>
  <c r="BU44" i="2"/>
  <c r="CZ44" i="2"/>
  <c r="DA44" i="2"/>
  <c r="DB44" i="2"/>
  <c r="DC44" i="2"/>
  <c r="DD44" i="2"/>
  <c r="DE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DL45" i="2"/>
  <c r="DM45" i="2"/>
  <c r="DN45" i="2"/>
  <c r="DO45" i="2"/>
  <c r="DP45" i="2"/>
  <c r="N4" i="3"/>
  <c r="O4" i="3"/>
  <c r="P4" i="3"/>
  <c r="Q4" i="3"/>
  <c r="R4" i="3"/>
  <c r="S4" i="3"/>
  <c r="AF4" i="3"/>
  <c r="AG4" i="3"/>
  <c r="AH4" i="3"/>
  <c r="AI4" i="3"/>
  <c r="AJ4" i="3"/>
  <c r="AK4" i="3"/>
  <c r="BP4" i="3"/>
  <c r="BQ4" i="3"/>
  <c r="BR4" i="3"/>
  <c r="BS4" i="3"/>
  <c r="BT4" i="3"/>
  <c r="BU4" i="3"/>
  <c r="DA4" i="3"/>
  <c r="DB4" i="3"/>
  <c r="DC4" i="3"/>
  <c r="DD4" i="3"/>
  <c r="DE4" i="3"/>
  <c r="N5" i="3"/>
  <c r="O5" i="3"/>
  <c r="P5" i="3"/>
  <c r="Q5" i="3"/>
  <c r="R5" i="3"/>
  <c r="S5" i="3"/>
  <c r="AF5" i="3"/>
  <c r="AG5" i="3"/>
  <c r="AH5" i="3"/>
  <c r="AI5" i="3"/>
  <c r="AJ5" i="3"/>
  <c r="AK5" i="3"/>
  <c r="BP5" i="3"/>
  <c r="BQ5" i="3"/>
  <c r="BR5" i="3"/>
  <c r="BS5" i="3"/>
  <c r="BT5" i="3"/>
  <c r="BU5" i="3"/>
  <c r="CZ5" i="3"/>
  <c r="DA5" i="3"/>
  <c r="DB5" i="3"/>
  <c r="DC5" i="3"/>
  <c r="DD5" i="3"/>
  <c r="DE5" i="3"/>
  <c r="N6" i="3"/>
  <c r="O6" i="3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CZ6" i="3"/>
  <c r="DA6" i="3"/>
  <c r="DB6" i="3"/>
  <c r="DC6" i="3"/>
  <c r="DD6" i="3"/>
  <c r="DE6" i="3"/>
  <c r="N7" i="3"/>
  <c r="O7" i="3"/>
  <c r="P7" i="3"/>
  <c r="Q7" i="3"/>
  <c r="R7" i="3"/>
  <c r="S7" i="3"/>
  <c r="AF7" i="3"/>
  <c r="AG7" i="3"/>
  <c r="AH7" i="3"/>
  <c r="AI7" i="3"/>
  <c r="AJ7" i="3"/>
  <c r="AK7" i="3"/>
  <c r="BP7" i="3"/>
  <c r="BQ7" i="3"/>
  <c r="BR7" i="3"/>
  <c r="BS7" i="3"/>
  <c r="BT7" i="3"/>
  <c r="BU7" i="3"/>
  <c r="CZ7" i="3"/>
  <c r="DA7" i="3"/>
  <c r="DB7" i="3"/>
  <c r="DC7" i="3"/>
  <c r="DD7" i="3"/>
  <c r="DE7" i="3"/>
  <c r="N8" i="3"/>
  <c r="O8" i="3"/>
  <c r="P8" i="3"/>
  <c r="Q8" i="3"/>
  <c r="R8" i="3"/>
  <c r="S8" i="3"/>
  <c r="AF8" i="3"/>
  <c r="AG8" i="3"/>
  <c r="AH8" i="3"/>
  <c r="AI8" i="3"/>
  <c r="AJ8" i="3"/>
  <c r="AK8" i="3"/>
  <c r="BP8" i="3"/>
  <c r="BQ8" i="3"/>
  <c r="BR8" i="3"/>
  <c r="BS8" i="3"/>
  <c r="BT8" i="3"/>
  <c r="BU8" i="3"/>
  <c r="CZ8" i="3"/>
  <c r="DA8" i="3"/>
  <c r="DB8" i="3"/>
  <c r="DC8" i="3"/>
  <c r="DD8" i="3"/>
  <c r="DE8" i="3"/>
  <c r="N9" i="3"/>
  <c r="O9" i="3"/>
  <c r="P9" i="3"/>
  <c r="Q9" i="3"/>
  <c r="R9" i="3"/>
  <c r="S9" i="3"/>
  <c r="AF9" i="3"/>
  <c r="AG9" i="3"/>
  <c r="AH9" i="3"/>
  <c r="AI9" i="3"/>
  <c r="AJ9" i="3"/>
  <c r="AK9" i="3"/>
  <c r="BP9" i="3"/>
  <c r="BQ9" i="3"/>
  <c r="BR9" i="3"/>
  <c r="BS9" i="3"/>
  <c r="BT9" i="3"/>
  <c r="BU9" i="3"/>
  <c r="CZ9" i="3"/>
  <c r="DA9" i="3"/>
  <c r="DB9" i="3"/>
  <c r="DC9" i="3"/>
  <c r="DD9" i="3"/>
  <c r="DE9" i="3"/>
  <c r="N10" i="3"/>
  <c r="O10" i="3"/>
  <c r="P10" i="3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CZ10" i="3"/>
  <c r="DA10" i="3"/>
  <c r="DB10" i="3"/>
  <c r="DC10" i="3"/>
  <c r="DD10" i="3"/>
  <c r="DE10" i="3"/>
  <c r="N11" i="3"/>
  <c r="O11" i="3"/>
  <c r="P11" i="3"/>
  <c r="Q11" i="3"/>
  <c r="R11" i="3"/>
  <c r="S11" i="3"/>
  <c r="AF11" i="3"/>
  <c r="AG11" i="3"/>
  <c r="AH11" i="3"/>
  <c r="AI11" i="3"/>
  <c r="AJ11" i="3"/>
  <c r="AK11" i="3"/>
  <c r="BP11" i="3"/>
  <c r="BQ11" i="3"/>
  <c r="BR11" i="3"/>
  <c r="BS11" i="3"/>
  <c r="BT11" i="3"/>
  <c r="BU11" i="3"/>
  <c r="CZ11" i="3"/>
  <c r="DA11" i="3"/>
  <c r="DB11" i="3"/>
  <c r="DC11" i="3"/>
  <c r="DD11" i="3"/>
  <c r="DE11" i="3"/>
  <c r="N12" i="3"/>
  <c r="O12" i="3"/>
  <c r="P12" i="3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CZ12" i="3"/>
  <c r="DA12" i="3"/>
  <c r="DB12" i="3"/>
  <c r="DC12" i="3"/>
  <c r="DD12" i="3"/>
  <c r="DE12" i="3"/>
  <c r="N13" i="3"/>
  <c r="O13" i="3"/>
  <c r="P13" i="3"/>
  <c r="Q13" i="3"/>
  <c r="R13" i="3"/>
  <c r="S13" i="3"/>
  <c r="AF13" i="3"/>
  <c r="AG13" i="3"/>
  <c r="AH13" i="3"/>
  <c r="AI13" i="3"/>
  <c r="AJ13" i="3"/>
  <c r="AK13" i="3"/>
  <c r="BP13" i="3"/>
  <c r="BQ13" i="3"/>
  <c r="BR13" i="3"/>
  <c r="BS13" i="3"/>
  <c r="BT13" i="3"/>
  <c r="BU13" i="3"/>
  <c r="CZ13" i="3"/>
  <c r="DA13" i="3"/>
  <c r="DB13" i="3"/>
  <c r="DC13" i="3"/>
  <c r="DD13" i="3"/>
  <c r="DE13" i="3"/>
  <c r="N14" i="3"/>
  <c r="O14" i="3"/>
  <c r="P14" i="3"/>
  <c r="Q14" i="3"/>
  <c r="R14" i="3"/>
  <c r="S14" i="3"/>
  <c r="AF14" i="3"/>
  <c r="AG14" i="3"/>
  <c r="AH14" i="3"/>
  <c r="AI14" i="3"/>
  <c r="AJ14" i="3"/>
  <c r="AK14" i="3"/>
  <c r="BP14" i="3"/>
  <c r="BQ14" i="3"/>
  <c r="BR14" i="3"/>
  <c r="BS14" i="3"/>
  <c r="BT14" i="3"/>
  <c r="BU14" i="3"/>
  <c r="CZ14" i="3"/>
  <c r="DA14" i="3"/>
  <c r="DB14" i="3"/>
  <c r="DC14" i="3"/>
  <c r="DD14" i="3"/>
  <c r="DE14" i="3"/>
  <c r="N15" i="3"/>
  <c r="O15" i="3"/>
  <c r="P15" i="3"/>
  <c r="Q15" i="3"/>
  <c r="R15" i="3"/>
  <c r="S15" i="3"/>
  <c r="AF15" i="3"/>
  <c r="AG15" i="3"/>
  <c r="AH15" i="3"/>
  <c r="AI15" i="3"/>
  <c r="AJ15" i="3"/>
  <c r="AK15" i="3"/>
  <c r="BP15" i="3"/>
  <c r="BQ15" i="3"/>
  <c r="BR15" i="3"/>
  <c r="BS15" i="3"/>
  <c r="BT15" i="3"/>
  <c r="BU15" i="3"/>
  <c r="CZ15" i="3"/>
  <c r="DA15" i="3"/>
  <c r="DB15" i="3"/>
  <c r="DC15" i="3"/>
  <c r="DD15" i="3"/>
  <c r="DE15" i="3"/>
  <c r="N16" i="3"/>
  <c r="O16" i="3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CZ16" i="3"/>
  <c r="DA16" i="3"/>
  <c r="DB16" i="3"/>
  <c r="DC16" i="3"/>
  <c r="DD16" i="3"/>
  <c r="DE16" i="3"/>
  <c r="N17" i="3"/>
  <c r="O17" i="3"/>
  <c r="P17" i="3"/>
  <c r="Q17" i="3"/>
  <c r="R17" i="3"/>
  <c r="S17" i="3"/>
  <c r="AF17" i="3"/>
  <c r="AG17" i="3"/>
  <c r="AH17" i="3"/>
  <c r="AI17" i="3"/>
  <c r="AJ17" i="3"/>
  <c r="AK17" i="3"/>
  <c r="BP17" i="3"/>
  <c r="BQ17" i="3"/>
  <c r="BR17" i="3"/>
  <c r="BS17" i="3"/>
  <c r="BT17" i="3"/>
  <c r="BU17" i="3"/>
  <c r="CZ17" i="3"/>
  <c r="DA17" i="3"/>
  <c r="DB17" i="3"/>
  <c r="DC17" i="3"/>
  <c r="DD17" i="3"/>
  <c r="DE17" i="3"/>
  <c r="N18" i="3"/>
  <c r="O18" i="3"/>
  <c r="P18" i="3"/>
  <c r="Q18" i="3"/>
  <c r="R18" i="3"/>
  <c r="S18" i="3"/>
  <c r="AF18" i="3"/>
  <c r="AG18" i="3"/>
  <c r="AH18" i="3"/>
  <c r="AI18" i="3"/>
  <c r="AJ18" i="3"/>
  <c r="AK18" i="3"/>
  <c r="BP18" i="3"/>
  <c r="BQ18" i="3"/>
  <c r="BR18" i="3"/>
  <c r="BS18" i="3"/>
  <c r="BT18" i="3"/>
  <c r="BU18" i="3"/>
  <c r="CZ18" i="3"/>
  <c r="DA18" i="3"/>
  <c r="DB18" i="3"/>
  <c r="DC18" i="3"/>
  <c r="DD18" i="3"/>
  <c r="DE18" i="3"/>
  <c r="N19" i="3"/>
  <c r="O19" i="3"/>
  <c r="P19" i="3"/>
  <c r="Q19" i="3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CZ19" i="3"/>
  <c r="DA19" i="3"/>
  <c r="DB19" i="3"/>
  <c r="DC19" i="3"/>
  <c r="DD19" i="3"/>
  <c r="DE19" i="3"/>
  <c r="N20" i="3"/>
  <c r="O20" i="3"/>
  <c r="P20" i="3"/>
  <c r="Q20" i="3"/>
  <c r="R20" i="3"/>
  <c r="S20" i="3"/>
  <c r="AF20" i="3"/>
  <c r="AG20" i="3"/>
  <c r="AH20" i="3"/>
  <c r="AI20" i="3"/>
  <c r="AJ20" i="3"/>
  <c r="AK20" i="3"/>
  <c r="BP20" i="3"/>
  <c r="BQ20" i="3"/>
  <c r="BR20" i="3"/>
  <c r="BS20" i="3"/>
  <c r="BT20" i="3"/>
  <c r="BU20" i="3"/>
  <c r="CZ20" i="3"/>
  <c r="DA20" i="3"/>
  <c r="DB20" i="3"/>
  <c r="DC20" i="3"/>
  <c r="DD20" i="3"/>
  <c r="DE20" i="3"/>
  <c r="N21" i="3"/>
  <c r="O21" i="3"/>
  <c r="P21" i="3"/>
  <c r="Q21" i="3"/>
  <c r="R21" i="3"/>
  <c r="S21" i="3"/>
  <c r="AF21" i="3"/>
  <c r="AG21" i="3"/>
  <c r="AH21" i="3"/>
  <c r="AI21" i="3"/>
  <c r="AJ21" i="3"/>
  <c r="AK21" i="3"/>
  <c r="BP21" i="3"/>
  <c r="BQ21" i="3"/>
  <c r="BR21" i="3"/>
  <c r="BS21" i="3"/>
  <c r="BT21" i="3"/>
  <c r="BU21" i="3"/>
  <c r="CZ21" i="3"/>
  <c r="DA21" i="3"/>
  <c r="DB21" i="3"/>
  <c r="DC21" i="3"/>
  <c r="DD21" i="3"/>
  <c r="DE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CZ22" i="3"/>
  <c r="DA22" i="3"/>
  <c r="DB22" i="3"/>
  <c r="DC22" i="3"/>
  <c r="DD22" i="3"/>
  <c r="DE22" i="3"/>
  <c r="N23" i="3"/>
  <c r="O23" i="3"/>
  <c r="P23" i="3"/>
  <c r="Q23" i="3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CZ23" i="3"/>
  <c r="DA23" i="3"/>
  <c r="DB23" i="3"/>
  <c r="DC23" i="3"/>
  <c r="DD23" i="3"/>
  <c r="DE23" i="3"/>
  <c r="N24" i="3"/>
  <c r="O24" i="3"/>
  <c r="P24" i="3"/>
  <c r="Q24" i="3"/>
  <c r="R24" i="3"/>
  <c r="S24" i="3"/>
  <c r="AF24" i="3"/>
  <c r="AG24" i="3"/>
  <c r="AH24" i="3"/>
  <c r="AI24" i="3"/>
  <c r="AJ24" i="3"/>
  <c r="AK24" i="3"/>
  <c r="BP24" i="3"/>
  <c r="BQ24" i="3"/>
  <c r="BR24" i="3"/>
  <c r="BS24" i="3"/>
  <c r="BT24" i="3"/>
  <c r="BU24" i="3"/>
  <c r="CZ24" i="3"/>
  <c r="DA24" i="3"/>
  <c r="DB24" i="3"/>
  <c r="DC24" i="3"/>
  <c r="DD24" i="3"/>
  <c r="DE24" i="3"/>
  <c r="N25" i="3"/>
  <c r="O25" i="3"/>
  <c r="P25" i="3"/>
  <c r="Q25" i="3"/>
  <c r="R25" i="3"/>
  <c r="S25" i="3"/>
  <c r="AF25" i="3"/>
  <c r="AG25" i="3"/>
  <c r="AH25" i="3"/>
  <c r="AI25" i="3"/>
  <c r="AJ25" i="3"/>
  <c r="AK25" i="3"/>
  <c r="BP25" i="3"/>
  <c r="BQ25" i="3"/>
  <c r="BR25" i="3"/>
  <c r="BS25" i="3"/>
  <c r="BT25" i="3"/>
  <c r="BU25" i="3"/>
  <c r="CZ25" i="3"/>
  <c r="DA25" i="3"/>
  <c r="DB25" i="3"/>
  <c r="DC25" i="3"/>
  <c r="DD25" i="3"/>
  <c r="DE25" i="3"/>
  <c r="N26" i="3"/>
  <c r="O26" i="3"/>
  <c r="P26" i="3"/>
  <c r="Q26" i="3"/>
  <c r="R26" i="3"/>
  <c r="S26" i="3"/>
  <c r="AF26" i="3"/>
  <c r="AG26" i="3"/>
  <c r="AH26" i="3"/>
  <c r="AI26" i="3"/>
  <c r="AJ26" i="3"/>
  <c r="AK26" i="3"/>
  <c r="BP26" i="3"/>
  <c r="BQ26" i="3"/>
  <c r="BR26" i="3"/>
  <c r="BS26" i="3"/>
  <c r="BT26" i="3"/>
  <c r="BU26" i="3"/>
  <c r="CZ26" i="3"/>
  <c r="DA26" i="3"/>
  <c r="DB26" i="3"/>
  <c r="DC26" i="3"/>
  <c r="DD26" i="3"/>
  <c r="DE26" i="3"/>
  <c r="N27" i="3"/>
  <c r="O27" i="3"/>
  <c r="P27" i="3"/>
  <c r="Q27" i="3"/>
  <c r="R27" i="3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CZ27" i="3"/>
  <c r="DA27" i="3"/>
  <c r="DB27" i="3"/>
  <c r="DC27" i="3"/>
  <c r="DD27" i="3"/>
  <c r="DE27" i="3"/>
  <c r="N28" i="3"/>
  <c r="O28" i="3"/>
  <c r="P28" i="3"/>
  <c r="Q28" i="3"/>
  <c r="R28" i="3"/>
  <c r="S28" i="3"/>
  <c r="AF28" i="3"/>
  <c r="AG28" i="3"/>
  <c r="AH28" i="3"/>
  <c r="AI28" i="3"/>
  <c r="AJ28" i="3"/>
  <c r="AK28" i="3"/>
  <c r="BP28" i="3"/>
  <c r="BQ28" i="3"/>
  <c r="BR28" i="3"/>
  <c r="BS28" i="3"/>
  <c r="BT28" i="3"/>
  <c r="BU28" i="3"/>
  <c r="CZ28" i="3"/>
  <c r="DA28" i="3"/>
  <c r="DB28" i="3"/>
  <c r="DC28" i="3"/>
  <c r="DD28" i="3"/>
  <c r="DE28" i="3"/>
  <c r="N29" i="3"/>
  <c r="O29" i="3"/>
  <c r="P29" i="3"/>
  <c r="Q29" i="3"/>
  <c r="R29" i="3"/>
  <c r="S29" i="3"/>
  <c r="AF29" i="3"/>
  <c r="AG29" i="3"/>
  <c r="AH29" i="3"/>
  <c r="AI29" i="3"/>
  <c r="AJ29" i="3"/>
  <c r="AK29" i="3"/>
  <c r="BP29" i="3"/>
  <c r="BQ29" i="3"/>
  <c r="BR29" i="3"/>
  <c r="BS29" i="3"/>
  <c r="BT29" i="3"/>
  <c r="BU29" i="3"/>
  <c r="CZ29" i="3"/>
  <c r="DA29" i="3"/>
  <c r="DB29" i="3"/>
  <c r="DC29" i="3"/>
  <c r="DD29" i="3"/>
  <c r="DE29" i="3"/>
  <c r="N30" i="3"/>
  <c r="O30" i="3"/>
  <c r="P30" i="3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CZ30" i="3"/>
  <c r="DA30" i="3"/>
  <c r="DB30" i="3"/>
  <c r="DC30" i="3"/>
  <c r="DD30" i="3"/>
  <c r="DE30" i="3"/>
  <c r="N31" i="3"/>
  <c r="O31" i="3"/>
  <c r="P31" i="3"/>
  <c r="Q31" i="3"/>
  <c r="R31" i="3"/>
  <c r="S31" i="3"/>
  <c r="AF31" i="3"/>
  <c r="AG31" i="3"/>
  <c r="AH31" i="3"/>
  <c r="AI31" i="3"/>
  <c r="AJ31" i="3"/>
  <c r="AK31" i="3"/>
  <c r="BP31" i="3"/>
  <c r="BQ31" i="3"/>
  <c r="BR31" i="3"/>
  <c r="BS31" i="3"/>
  <c r="BT31" i="3"/>
  <c r="BU31" i="3"/>
  <c r="CZ31" i="3"/>
  <c r="DA31" i="3"/>
  <c r="DB31" i="3"/>
  <c r="DC31" i="3"/>
  <c r="DD31" i="3"/>
  <c r="DE31" i="3"/>
  <c r="N32" i="3"/>
  <c r="O32" i="3"/>
  <c r="P32" i="3"/>
  <c r="Q32" i="3"/>
  <c r="R32" i="3"/>
  <c r="S32" i="3"/>
  <c r="AF32" i="3"/>
  <c r="AG32" i="3"/>
  <c r="AH32" i="3"/>
  <c r="AI32" i="3"/>
  <c r="AJ32" i="3"/>
  <c r="AK32" i="3"/>
  <c r="BP32" i="3"/>
  <c r="BQ32" i="3"/>
  <c r="BR32" i="3"/>
  <c r="BS32" i="3"/>
  <c r="BT32" i="3"/>
  <c r="BU32" i="3"/>
  <c r="CZ32" i="3"/>
  <c r="DA32" i="3"/>
  <c r="DB32" i="3"/>
  <c r="DC32" i="3"/>
  <c r="DD32" i="3"/>
  <c r="DE32" i="3"/>
  <c r="N33" i="3"/>
  <c r="O33" i="3"/>
  <c r="P33" i="3"/>
  <c r="Q33" i="3"/>
  <c r="R33" i="3"/>
  <c r="S33" i="3"/>
  <c r="AF33" i="3"/>
  <c r="AG33" i="3"/>
  <c r="AH33" i="3"/>
  <c r="AI33" i="3"/>
  <c r="AJ33" i="3"/>
  <c r="AK33" i="3"/>
  <c r="BP33" i="3"/>
  <c r="BQ33" i="3"/>
  <c r="BR33" i="3"/>
  <c r="BS33" i="3"/>
  <c r="BT33" i="3"/>
  <c r="BU33" i="3"/>
  <c r="CZ33" i="3"/>
  <c r="DA33" i="3"/>
  <c r="DB33" i="3"/>
  <c r="DC33" i="3"/>
  <c r="DD33" i="3"/>
  <c r="DE33" i="3"/>
  <c r="N34" i="3"/>
  <c r="O34" i="3"/>
  <c r="P34" i="3"/>
  <c r="Q34" i="3"/>
  <c r="R34" i="3"/>
  <c r="S34" i="3"/>
  <c r="AF34" i="3"/>
  <c r="AG34" i="3"/>
  <c r="AH34" i="3"/>
  <c r="AI34" i="3"/>
  <c r="AJ34" i="3"/>
  <c r="AK34" i="3"/>
  <c r="BP34" i="3"/>
  <c r="BQ34" i="3"/>
  <c r="BR34" i="3"/>
  <c r="BS34" i="3"/>
  <c r="BT34" i="3"/>
  <c r="BU34" i="3"/>
  <c r="CZ34" i="3"/>
  <c r="DA34" i="3"/>
  <c r="DB34" i="3"/>
  <c r="DC34" i="3"/>
  <c r="DD34" i="3"/>
  <c r="DE34" i="3"/>
  <c r="N35" i="3"/>
  <c r="O35" i="3"/>
  <c r="P35" i="3"/>
  <c r="Q35" i="3"/>
  <c r="R35" i="3"/>
  <c r="S35" i="3"/>
  <c r="AF35" i="3"/>
  <c r="AG35" i="3"/>
  <c r="AH35" i="3"/>
  <c r="AI35" i="3"/>
  <c r="AJ35" i="3"/>
  <c r="AK35" i="3"/>
  <c r="BP35" i="3"/>
  <c r="BQ35" i="3"/>
  <c r="BR35" i="3"/>
  <c r="BS35" i="3"/>
  <c r="BT35" i="3"/>
  <c r="BU35" i="3"/>
  <c r="CZ35" i="3"/>
  <c r="DA35" i="3"/>
  <c r="DB35" i="3"/>
  <c r="DC35" i="3"/>
  <c r="DD35" i="3"/>
  <c r="DE35" i="3"/>
  <c r="N36" i="3"/>
  <c r="O36" i="3"/>
  <c r="P36" i="3"/>
  <c r="Q36" i="3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CZ36" i="3"/>
  <c r="DA36" i="3"/>
  <c r="DB36" i="3"/>
  <c r="DC36" i="3"/>
  <c r="DD36" i="3"/>
  <c r="DE36" i="3"/>
  <c r="N37" i="3"/>
  <c r="O37" i="3"/>
  <c r="P37" i="3"/>
  <c r="Q37" i="3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CZ37" i="3"/>
  <c r="DA37" i="3"/>
  <c r="DB37" i="3"/>
  <c r="DC37" i="3"/>
  <c r="DD37" i="3"/>
  <c r="DE37" i="3"/>
  <c r="N38" i="3"/>
  <c r="O38" i="3"/>
  <c r="P38" i="3"/>
  <c r="Q38" i="3"/>
  <c r="R38" i="3"/>
  <c r="S38" i="3"/>
  <c r="AF38" i="3"/>
  <c r="AG38" i="3"/>
  <c r="AH38" i="3"/>
  <c r="AI38" i="3"/>
  <c r="AJ38" i="3"/>
  <c r="AK38" i="3"/>
  <c r="BP38" i="3"/>
  <c r="BQ38" i="3"/>
  <c r="BR38" i="3"/>
  <c r="BS38" i="3"/>
  <c r="BT38" i="3"/>
  <c r="BU38" i="3"/>
  <c r="CZ38" i="3"/>
  <c r="DA38" i="3"/>
  <c r="DB38" i="3"/>
  <c r="DC38" i="3"/>
  <c r="DD38" i="3"/>
  <c r="DE38" i="3"/>
  <c r="N39" i="3"/>
  <c r="O39" i="3"/>
  <c r="P39" i="3"/>
  <c r="Q39" i="3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CZ39" i="3"/>
  <c r="DA39" i="3"/>
  <c r="DB39" i="3"/>
  <c r="DC39" i="3"/>
  <c r="DD39" i="3"/>
  <c r="DE39" i="3"/>
  <c r="N40" i="3"/>
  <c r="O40" i="3"/>
  <c r="P40" i="3"/>
  <c r="Q40" i="3"/>
  <c r="R40" i="3"/>
  <c r="S40" i="3"/>
  <c r="AF40" i="3"/>
  <c r="AG40" i="3"/>
  <c r="AH40" i="3"/>
  <c r="AI40" i="3"/>
  <c r="AJ40" i="3"/>
  <c r="AK40" i="3"/>
  <c r="BP40" i="3"/>
  <c r="BQ40" i="3"/>
  <c r="BR40" i="3"/>
  <c r="BS40" i="3"/>
  <c r="BT40" i="3"/>
  <c r="BU40" i="3"/>
  <c r="CZ40" i="3"/>
  <c r="DA40" i="3"/>
  <c r="DB40" i="3"/>
  <c r="DC40" i="3"/>
  <c r="DD40" i="3"/>
  <c r="DE40" i="3"/>
  <c r="N41" i="3"/>
  <c r="O41" i="3"/>
  <c r="P41" i="3"/>
  <c r="Q41" i="3"/>
  <c r="R41" i="3"/>
  <c r="S41" i="3"/>
  <c r="AF41" i="3"/>
  <c r="AG41" i="3"/>
  <c r="AH41" i="3"/>
  <c r="AI41" i="3"/>
  <c r="AJ41" i="3"/>
  <c r="AK41" i="3"/>
  <c r="BP41" i="3"/>
  <c r="BQ41" i="3"/>
  <c r="BR41" i="3"/>
  <c r="BS41" i="3"/>
  <c r="BT41" i="3"/>
  <c r="BU41" i="3"/>
  <c r="CZ41" i="3"/>
  <c r="DA41" i="3"/>
  <c r="DB41" i="3"/>
  <c r="DC41" i="3"/>
  <c r="DD41" i="3"/>
  <c r="DE41" i="3"/>
  <c r="N42" i="3"/>
  <c r="O42" i="3"/>
  <c r="P42" i="3"/>
  <c r="Q42" i="3"/>
  <c r="R42" i="3"/>
  <c r="S42" i="3"/>
  <c r="AF42" i="3"/>
  <c r="AG42" i="3"/>
  <c r="AH42" i="3"/>
  <c r="AI42" i="3"/>
  <c r="AJ42" i="3"/>
  <c r="AK42" i="3"/>
  <c r="BP42" i="3"/>
  <c r="BQ42" i="3"/>
  <c r="BR42" i="3"/>
  <c r="BS42" i="3"/>
  <c r="BT42" i="3"/>
  <c r="BU42" i="3"/>
  <c r="CZ42" i="3"/>
  <c r="DA42" i="3"/>
  <c r="DB42" i="3"/>
  <c r="DC42" i="3"/>
  <c r="DD42" i="3"/>
  <c r="DE42" i="3"/>
  <c r="N43" i="3"/>
  <c r="O43" i="3"/>
  <c r="P43" i="3"/>
  <c r="Q43" i="3"/>
  <c r="R43" i="3"/>
  <c r="S43" i="3"/>
  <c r="AF43" i="3"/>
  <c r="AG43" i="3"/>
  <c r="AH43" i="3"/>
  <c r="AI43" i="3"/>
  <c r="AJ43" i="3"/>
  <c r="AK43" i="3"/>
  <c r="BP43" i="3"/>
  <c r="BQ43" i="3"/>
  <c r="BR43" i="3"/>
  <c r="BS43" i="3"/>
  <c r="BT43" i="3"/>
  <c r="BU43" i="3"/>
  <c r="CZ43" i="3"/>
  <c r="DA43" i="3"/>
  <c r="DB43" i="3"/>
  <c r="DC43" i="3"/>
  <c r="DD43" i="3"/>
  <c r="DE43" i="3"/>
  <c r="N44" i="3"/>
  <c r="O44" i="3"/>
  <c r="P44" i="3"/>
  <c r="Q44" i="3"/>
  <c r="R44" i="3"/>
  <c r="S44" i="3"/>
  <c r="AF44" i="3"/>
  <c r="AG44" i="3"/>
  <c r="AH44" i="3"/>
  <c r="AI44" i="3"/>
  <c r="AJ44" i="3"/>
  <c r="AK44" i="3"/>
  <c r="BP44" i="3"/>
  <c r="BQ44" i="3"/>
  <c r="BR44" i="3"/>
  <c r="BS44" i="3"/>
  <c r="BT44" i="3"/>
  <c r="BU44" i="3"/>
  <c r="CZ44" i="3"/>
  <c r="DA44" i="3"/>
  <c r="DB44" i="3"/>
  <c r="DC44" i="3"/>
  <c r="DD44" i="3"/>
  <c r="DE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DL45" i="3"/>
  <c r="DM45" i="3"/>
  <c r="DN45" i="3"/>
  <c r="DO45" i="3"/>
  <c r="DP45" i="3"/>
  <c r="AL14" i="2"/>
  <c r="AX14" i="2" s="1"/>
  <c r="CB14" i="2" s="1"/>
  <c r="EK14" i="2" s="1"/>
  <c r="AP41" i="1"/>
  <c r="BB41" i="1" s="1"/>
  <c r="AP31" i="1"/>
  <c r="BB31" i="1" s="1"/>
  <c r="AP11" i="1"/>
  <c r="BB11" i="1" s="1"/>
  <c r="AQ30" i="1" l="1"/>
  <c r="BC30" i="1" s="1"/>
  <c r="CG30" i="1" s="1"/>
  <c r="CC6" i="1"/>
  <c r="EL6" i="1" s="1"/>
  <c r="AL39" i="2"/>
  <c r="AX39" i="2" s="1"/>
  <c r="CB39" i="2" s="1"/>
  <c r="EK39" i="2" s="1"/>
  <c r="AL31" i="2"/>
  <c r="AX31" i="2" s="1"/>
  <c r="CB31" i="2" s="1"/>
  <c r="EK31" i="2" s="1"/>
  <c r="AL23" i="2"/>
  <c r="AX23" i="2" s="1"/>
  <c r="CB23" i="2" s="1"/>
  <c r="EK23" i="2" s="1"/>
  <c r="AO12" i="2"/>
  <c r="BA12" i="2" s="1"/>
  <c r="CE12" i="2" s="1"/>
  <c r="DI12" i="2" s="1"/>
  <c r="AM5" i="3"/>
  <c r="AY5" i="3" s="1"/>
  <c r="CC5" i="3" s="1"/>
  <c r="EL5" i="3" s="1"/>
  <c r="AM30" i="3"/>
  <c r="AY30" i="3" s="1"/>
  <c r="CC30" i="3" s="1"/>
  <c r="EL30" i="3" s="1"/>
  <c r="EQ45" i="3"/>
  <c r="EP45" i="3"/>
  <c r="AP17" i="3"/>
  <c r="BB17" i="3" s="1"/>
  <c r="CF17" i="3" s="1"/>
  <c r="DJ17" i="3" s="1"/>
  <c r="AL40" i="2"/>
  <c r="AX40" i="2" s="1"/>
  <c r="CB40" i="2" s="1"/>
  <c r="EK40" i="2" s="1"/>
  <c r="AL32" i="2"/>
  <c r="AX32" i="2" s="1"/>
  <c r="CB32" i="2" s="1"/>
  <c r="EK32" i="2" s="1"/>
  <c r="EP45" i="2"/>
  <c r="ES45" i="2" s="1"/>
  <c r="AL41" i="1"/>
  <c r="AX41" i="1" s="1"/>
  <c r="CB41" i="1" s="1"/>
  <c r="EK41" i="1" s="1"/>
  <c r="AN11" i="2"/>
  <c r="AZ11" i="2" s="1"/>
  <c r="CD11" i="2" s="1"/>
  <c r="DH11" i="2" s="1"/>
  <c r="AM21" i="2"/>
  <c r="AY21" i="2" s="1"/>
  <c r="CC21" i="2" s="1"/>
  <c r="EQ45" i="2"/>
  <c r="Z45" i="1"/>
  <c r="AK35" i="1"/>
  <c r="AK45" i="1" s="1"/>
  <c r="AQ41" i="1"/>
  <c r="BC41" i="1" s="1"/>
  <c r="CG41" i="1" s="1"/>
  <c r="DK41" i="1" s="1"/>
  <c r="AL43" i="2"/>
  <c r="AX43" i="2" s="1"/>
  <c r="CB43" i="2" s="1"/>
  <c r="EK43" i="2" s="1"/>
  <c r="AL35" i="2"/>
  <c r="AX35" i="2" s="1"/>
  <c r="CB35" i="2" s="1"/>
  <c r="EK35" i="2" s="1"/>
  <c r="DF31" i="2"/>
  <c r="AN14" i="2"/>
  <c r="AZ14" i="2" s="1"/>
  <c r="CD14" i="2" s="1"/>
  <c r="DH14" i="2" s="1"/>
  <c r="AO34" i="2"/>
  <c r="BA34" i="2" s="1"/>
  <c r="CE34" i="2" s="1"/>
  <c r="DI34" i="2" s="1"/>
  <c r="AQ21" i="2"/>
  <c r="BC21" i="2" s="1"/>
  <c r="CG21" i="2" s="1"/>
  <c r="DK21" i="2" s="1"/>
  <c r="AO21" i="2"/>
  <c r="BA21" i="2" s="1"/>
  <c r="CE21" i="2" s="1"/>
  <c r="DI21" i="2" s="1"/>
  <c r="AM17" i="2"/>
  <c r="AY17" i="2" s="1"/>
  <c r="CC17" i="2" s="1"/>
  <c r="EL17" i="2" s="1"/>
  <c r="AO28" i="2"/>
  <c r="BA28" i="2" s="1"/>
  <c r="CE28" i="2" s="1"/>
  <c r="DI28" i="2" s="1"/>
  <c r="AO41" i="2"/>
  <c r="BA41" i="2" s="1"/>
  <c r="CE41" i="2" s="1"/>
  <c r="DI41" i="2" s="1"/>
  <c r="AO17" i="2"/>
  <c r="BA17" i="2" s="1"/>
  <c r="CE17" i="2" s="1"/>
  <c r="DI17" i="2" s="1"/>
  <c r="DF40" i="2"/>
  <c r="AL17" i="2"/>
  <c r="AX17" i="2" s="1"/>
  <c r="CB17" i="2" s="1"/>
  <c r="EK17" i="2" s="1"/>
  <c r="AL9" i="2"/>
  <c r="AX9" i="2" s="1"/>
  <c r="CB9" i="2" s="1"/>
  <c r="EK9" i="2" s="1"/>
  <c r="AL41" i="2"/>
  <c r="AX41" i="2" s="1"/>
  <c r="CB41" i="2" s="1"/>
  <c r="EK41" i="2" s="1"/>
  <c r="AO38" i="2"/>
  <c r="BA38" i="2" s="1"/>
  <c r="CE38" i="2" s="1"/>
  <c r="DI38" i="2" s="1"/>
  <c r="AL33" i="2"/>
  <c r="AX33" i="2" s="1"/>
  <c r="CB33" i="2" s="1"/>
  <c r="EK33" i="2" s="1"/>
  <c r="AL25" i="2"/>
  <c r="AX25" i="2" s="1"/>
  <c r="CB25" i="2" s="1"/>
  <c r="EK25" i="2" s="1"/>
  <c r="AL42" i="2"/>
  <c r="AX42" i="2" s="1"/>
  <c r="CB42" i="2" s="1"/>
  <c r="EK42" i="2" s="1"/>
  <c r="AL34" i="2"/>
  <c r="AX34" i="2" s="1"/>
  <c r="CB34" i="2" s="1"/>
  <c r="EK34" i="2" s="1"/>
  <c r="AL26" i="2"/>
  <c r="AX26" i="2" s="1"/>
  <c r="CB26" i="2" s="1"/>
  <c r="EK26" i="2" s="1"/>
  <c r="AL18" i="2"/>
  <c r="AX18" i="2" s="1"/>
  <c r="CB18" i="2" s="1"/>
  <c r="EK18" i="2" s="1"/>
  <c r="AL10" i="2"/>
  <c r="AX10" i="2" s="1"/>
  <c r="CB10" i="2" s="1"/>
  <c r="EK10" i="2" s="1"/>
  <c r="AP22" i="2"/>
  <c r="BB22" i="2" s="1"/>
  <c r="CF22" i="2" s="1"/>
  <c r="DJ22" i="2" s="1"/>
  <c r="AP39" i="2"/>
  <c r="BB39" i="2" s="1"/>
  <c r="CF39" i="2" s="1"/>
  <c r="DJ39" i="2" s="1"/>
  <c r="AM29" i="2"/>
  <c r="AY29" i="2" s="1"/>
  <c r="CC29" i="2" s="1"/>
  <c r="EL29" i="2" s="1"/>
  <c r="AN22" i="2"/>
  <c r="AZ22" i="2" s="1"/>
  <c r="CD22" i="2" s="1"/>
  <c r="DH22" i="2" s="1"/>
  <c r="AQ12" i="2"/>
  <c r="BC12" i="2" s="1"/>
  <c r="CG12" i="2" s="1"/>
  <c r="DK12" i="2" s="1"/>
  <c r="AP13" i="3"/>
  <c r="BB13" i="3" s="1"/>
  <c r="AN8" i="1"/>
  <c r="AZ8" i="1" s="1"/>
  <c r="CD8" i="1" s="1"/>
  <c r="DH8" i="1" s="1"/>
  <c r="AM44" i="1"/>
  <c r="AY44" i="1" s="1"/>
  <c r="AM21" i="1"/>
  <c r="AY21" i="1" s="1"/>
  <c r="AL18" i="1"/>
  <c r="AX18" i="1" s="1"/>
  <c r="CB18" i="1" s="1"/>
  <c r="EK18" i="1" s="1"/>
  <c r="CF41" i="1"/>
  <c r="DJ41" i="1" s="1"/>
  <c r="AP42" i="1"/>
  <c r="BB42" i="1" s="1"/>
  <c r="CF31" i="1"/>
  <c r="DJ31" i="1" s="1"/>
  <c r="AP6" i="1"/>
  <c r="BB6" i="1" s="1"/>
  <c r="CF6" i="1" s="1"/>
  <c r="DJ6" i="1" s="1"/>
  <c r="AQ27" i="1"/>
  <c r="BC27" i="1" s="1"/>
  <c r="CG27" i="1" s="1"/>
  <c r="DK27" i="1" s="1"/>
  <c r="AM41" i="3"/>
  <c r="AY41" i="3" s="1"/>
  <c r="CC41" i="3" s="1"/>
  <c r="EL41" i="3" s="1"/>
  <c r="AO33" i="3"/>
  <c r="BA33" i="3" s="1"/>
  <c r="CE33" i="3" s="1"/>
  <c r="DI33" i="3" s="1"/>
  <c r="AO24" i="3"/>
  <c r="BA24" i="3" s="1"/>
  <c r="CE24" i="3" s="1"/>
  <c r="DI24" i="3" s="1"/>
  <c r="AP29" i="3"/>
  <c r="BB29" i="3" s="1"/>
  <c r="CF29" i="3" s="1"/>
  <c r="DJ29" i="3" s="1"/>
  <c r="AO16" i="3"/>
  <c r="BA16" i="3" s="1"/>
  <c r="CE16" i="3" s="1"/>
  <c r="DI16" i="3" s="1"/>
  <c r="AN16" i="3"/>
  <c r="AZ16" i="3" s="1"/>
  <c r="AM4" i="2"/>
  <c r="AY4" i="2" s="1"/>
  <c r="AL17" i="1"/>
  <c r="AX17" i="1" s="1"/>
  <c r="CB17" i="1" s="1"/>
  <c r="EK17" i="1" s="1"/>
  <c r="AL10" i="1"/>
  <c r="AX10" i="1" s="1"/>
  <c r="CB10" i="1" s="1"/>
  <c r="EK10" i="1" s="1"/>
  <c r="AL6" i="1"/>
  <c r="AX6" i="1" s="1"/>
  <c r="CB6" i="1" s="1"/>
  <c r="AL4" i="1"/>
  <c r="AX4" i="1" s="1"/>
  <c r="CB4" i="1" s="1"/>
  <c r="AN33" i="3"/>
  <c r="AZ33" i="3" s="1"/>
  <c r="CD33" i="3" s="1"/>
  <c r="DH33" i="3" s="1"/>
  <c r="AP38" i="1"/>
  <c r="BB38" i="1" s="1"/>
  <c r="CF38" i="1" s="1"/>
  <c r="DJ38" i="1" s="1"/>
  <c r="AL37" i="2"/>
  <c r="AX37" i="2" s="1"/>
  <c r="CB37" i="2" s="1"/>
  <c r="EK37" i="2" s="1"/>
  <c r="AL29" i="2"/>
  <c r="AX29" i="2" s="1"/>
  <c r="CB29" i="2" s="1"/>
  <c r="EK29" i="2" s="1"/>
  <c r="AL21" i="2"/>
  <c r="AX21" i="2" s="1"/>
  <c r="CB21" i="2" s="1"/>
  <c r="EK21" i="2" s="1"/>
  <c r="AL13" i="2"/>
  <c r="AX13" i="2" s="1"/>
  <c r="CB13" i="2" s="1"/>
  <c r="EK13" i="2" s="1"/>
  <c r="AL5" i="2"/>
  <c r="AX5" i="2" s="1"/>
  <c r="CB5" i="2" s="1"/>
  <c r="EK5" i="2" s="1"/>
  <c r="CF11" i="1"/>
  <c r="DJ11" i="1" s="1"/>
  <c r="AQ4" i="2"/>
  <c r="BC4" i="2" s="1"/>
  <c r="AO44" i="1"/>
  <c r="BA44" i="1" s="1"/>
  <c r="CE44" i="1" s="1"/>
  <c r="DI44" i="1" s="1"/>
  <c r="AO40" i="1"/>
  <c r="BA40" i="1" s="1"/>
  <c r="CE40" i="1" s="1"/>
  <c r="DI40" i="1" s="1"/>
  <c r="AO21" i="1"/>
  <c r="BA21" i="1" s="1"/>
  <c r="CE21" i="1" s="1"/>
  <c r="DI21" i="1" s="1"/>
  <c r="AP10" i="1"/>
  <c r="BB10" i="1" s="1"/>
  <c r="CF10" i="1" s="1"/>
  <c r="DJ10" i="1" s="1"/>
  <c r="AL35" i="3"/>
  <c r="AX35" i="3" s="1"/>
  <c r="CB35" i="3" s="1"/>
  <c r="EK35" i="3" s="1"/>
  <c r="AL18" i="3"/>
  <c r="AX18" i="3" s="1"/>
  <c r="CB18" i="3" s="1"/>
  <c r="EK18" i="3" s="1"/>
  <c r="AL16" i="3"/>
  <c r="AX16" i="3" s="1"/>
  <c r="CB16" i="3" s="1"/>
  <c r="EK16" i="3" s="1"/>
  <c r="AL11" i="3"/>
  <c r="AX11" i="3" s="1"/>
  <c r="CB11" i="3" s="1"/>
  <c r="EK11" i="3" s="1"/>
  <c r="AQ13" i="2"/>
  <c r="BC13" i="2" s="1"/>
  <c r="CG13" i="2" s="1"/>
  <c r="DK13" i="2" s="1"/>
  <c r="AN22" i="1"/>
  <c r="AZ22" i="1" s="1"/>
  <c r="CD22" i="1" s="1"/>
  <c r="DH22" i="1" s="1"/>
  <c r="AP44" i="3"/>
  <c r="BB44" i="3" s="1"/>
  <c r="CF44" i="3" s="1"/>
  <c r="DJ44" i="3" s="1"/>
  <c r="AO44" i="3"/>
  <c r="BA44" i="3" s="1"/>
  <c r="CE44" i="3" s="1"/>
  <c r="DI44" i="3" s="1"/>
  <c r="AM44" i="3"/>
  <c r="AY44" i="3" s="1"/>
  <c r="CC44" i="3" s="1"/>
  <c r="EL44" i="3" s="1"/>
  <c r="AL44" i="3"/>
  <c r="AX44" i="3" s="1"/>
  <c r="CB44" i="3" s="1"/>
  <c r="AQ44" i="3"/>
  <c r="BC44" i="3" s="1"/>
  <c r="CG44" i="3" s="1"/>
  <c r="DK44" i="3" s="1"/>
  <c r="AQ44" i="2"/>
  <c r="BC44" i="2" s="1"/>
  <c r="CG44" i="2" s="1"/>
  <c r="DK44" i="2" s="1"/>
  <c r="AO44" i="2"/>
  <c r="BA44" i="2" s="1"/>
  <c r="CE44" i="2" s="1"/>
  <c r="DI44" i="2" s="1"/>
  <c r="AM44" i="2"/>
  <c r="AY44" i="2" s="1"/>
  <c r="CC44" i="2" s="1"/>
  <c r="EL44" i="2" s="1"/>
  <c r="AQ44" i="1"/>
  <c r="BC44" i="1" s="1"/>
  <c r="CG44" i="1" s="1"/>
  <c r="DK44" i="1" s="1"/>
  <c r="AL44" i="1"/>
  <c r="AX44" i="1" s="1"/>
  <c r="CB44" i="1" s="1"/>
  <c r="AN44" i="1"/>
  <c r="AZ44" i="1" s="1"/>
  <c r="AM43" i="3"/>
  <c r="AY43" i="3" s="1"/>
  <c r="CC43" i="3" s="1"/>
  <c r="EL43" i="3" s="1"/>
  <c r="AP43" i="3"/>
  <c r="BB43" i="3" s="1"/>
  <c r="CF43" i="3" s="1"/>
  <c r="DJ43" i="3" s="1"/>
  <c r="AN43" i="3"/>
  <c r="AZ43" i="3" s="1"/>
  <c r="CD43" i="3" s="1"/>
  <c r="DH43" i="3" s="1"/>
  <c r="AP43" i="2"/>
  <c r="BB43" i="2" s="1"/>
  <c r="CF43" i="2" s="1"/>
  <c r="DJ43" i="2" s="1"/>
  <c r="AO43" i="2"/>
  <c r="BA43" i="2" s="1"/>
  <c r="CE43" i="2" s="1"/>
  <c r="DI43" i="2" s="1"/>
  <c r="AM43" i="2"/>
  <c r="AY43" i="2" s="1"/>
  <c r="CC43" i="2" s="1"/>
  <c r="AP43" i="1"/>
  <c r="BB43" i="1" s="1"/>
  <c r="CF43" i="1" s="1"/>
  <c r="DJ43" i="1" s="1"/>
  <c r="AQ43" i="1"/>
  <c r="BC43" i="1" s="1"/>
  <c r="AO43" i="1"/>
  <c r="BA43" i="1" s="1"/>
  <c r="AN43" i="1"/>
  <c r="AZ43" i="1" s="1"/>
  <c r="CD43" i="1" s="1"/>
  <c r="DH43" i="1" s="1"/>
  <c r="AO42" i="3"/>
  <c r="BA42" i="3" s="1"/>
  <c r="CE42" i="3" s="1"/>
  <c r="DI42" i="3" s="1"/>
  <c r="AL42" i="3"/>
  <c r="AX42" i="3" s="1"/>
  <c r="CB42" i="3" s="1"/>
  <c r="AN42" i="3"/>
  <c r="AZ42" i="3" s="1"/>
  <c r="CD42" i="3" s="1"/>
  <c r="DH42" i="3" s="1"/>
  <c r="AP42" i="2"/>
  <c r="BB42" i="2" s="1"/>
  <c r="CF42" i="2" s="1"/>
  <c r="DJ42" i="2" s="1"/>
  <c r="AN42" i="2"/>
  <c r="AZ42" i="2" s="1"/>
  <c r="CD42" i="2" s="1"/>
  <c r="DH42" i="2" s="1"/>
  <c r="AL42" i="1"/>
  <c r="AX42" i="1" s="1"/>
  <c r="CB42" i="1" s="1"/>
  <c r="EK42" i="1" s="1"/>
  <c r="AN42" i="1"/>
  <c r="AZ42" i="1" s="1"/>
  <c r="CD42" i="1" s="1"/>
  <c r="DH42" i="1" s="1"/>
  <c r="AQ42" i="1"/>
  <c r="BC42" i="1" s="1"/>
  <c r="CG42" i="1" s="1"/>
  <c r="DK42" i="1" s="1"/>
  <c r="AO42" i="1"/>
  <c r="BA42" i="1" s="1"/>
  <c r="CE42" i="1" s="1"/>
  <c r="DI42" i="1" s="1"/>
  <c r="AQ41" i="3"/>
  <c r="BC41" i="3" s="1"/>
  <c r="CG41" i="3" s="1"/>
  <c r="DK41" i="3" s="1"/>
  <c r="AO41" i="3"/>
  <c r="BA41" i="3" s="1"/>
  <c r="CE41" i="3" s="1"/>
  <c r="DI41" i="3" s="1"/>
  <c r="AP41" i="3"/>
  <c r="BB41" i="3" s="1"/>
  <c r="CF41" i="3" s="1"/>
  <c r="DJ41" i="3" s="1"/>
  <c r="AN41" i="3"/>
  <c r="AZ41" i="3" s="1"/>
  <c r="CD41" i="3" s="1"/>
  <c r="DH41" i="3" s="1"/>
  <c r="AL41" i="3"/>
  <c r="AX41" i="3" s="1"/>
  <c r="CB41" i="3" s="1"/>
  <c r="AQ41" i="2"/>
  <c r="BC41" i="2" s="1"/>
  <c r="CG41" i="2" s="1"/>
  <c r="DK41" i="2" s="1"/>
  <c r="AN41" i="2"/>
  <c r="AZ41" i="2" s="1"/>
  <c r="CD41" i="2" s="1"/>
  <c r="DH41" i="2" s="1"/>
  <c r="AN41" i="1"/>
  <c r="AZ41" i="1" s="1"/>
  <c r="CD41" i="1" s="1"/>
  <c r="DH41" i="1" s="1"/>
  <c r="AM41" i="1"/>
  <c r="AY41" i="1" s="1"/>
  <c r="CC41" i="1" s="1"/>
  <c r="EL41" i="1" s="1"/>
  <c r="AO41" i="1"/>
  <c r="BA41" i="1" s="1"/>
  <c r="CE41" i="1" s="1"/>
  <c r="DI41" i="1" s="1"/>
  <c r="AL40" i="3"/>
  <c r="AX40" i="3" s="1"/>
  <c r="CB40" i="3" s="1"/>
  <c r="EK40" i="3" s="1"/>
  <c r="AQ40" i="3"/>
  <c r="BC40" i="3" s="1"/>
  <c r="CG40" i="3" s="1"/>
  <c r="DK40" i="3" s="1"/>
  <c r="AO40" i="3"/>
  <c r="BA40" i="3" s="1"/>
  <c r="CE40" i="3" s="1"/>
  <c r="DI40" i="3" s="1"/>
  <c r="AM40" i="3"/>
  <c r="AY40" i="3" s="1"/>
  <c r="CC40" i="3" s="1"/>
  <c r="EL40" i="3" s="1"/>
  <c r="AP40" i="3"/>
  <c r="BB40" i="3" s="1"/>
  <c r="CF40" i="3" s="1"/>
  <c r="DJ40" i="3" s="1"/>
  <c r="AO40" i="2"/>
  <c r="BA40" i="2" s="1"/>
  <c r="CE40" i="2" s="1"/>
  <c r="DI40" i="2" s="1"/>
  <c r="AN40" i="2"/>
  <c r="AZ40" i="2" s="1"/>
  <c r="CD40" i="2" s="1"/>
  <c r="DH40" i="2" s="1"/>
  <c r="AM40" i="2"/>
  <c r="AY40" i="2" s="1"/>
  <c r="CC40" i="2" s="1"/>
  <c r="EL40" i="2" s="1"/>
  <c r="AN40" i="1"/>
  <c r="AZ40" i="1" s="1"/>
  <c r="CD40" i="1" s="1"/>
  <c r="DH40" i="1" s="1"/>
  <c r="AQ40" i="1"/>
  <c r="BC40" i="1" s="1"/>
  <c r="CG40" i="1" s="1"/>
  <c r="DK40" i="1" s="1"/>
  <c r="AP40" i="1"/>
  <c r="BB40" i="1" s="1"/>
  <c r="CF40" i="1" s="1"/>
  <c r="DJ40" i="1" s="1"/>
  <c r="AM40" i="1"/>
  <c r="AY40" i="1" s="1"/>
  <c r="CC40" i="1" s="1"/>
  <c r="EL40" i="1" s="1"/>
  <c r="AL40" i="1"/>
  <c r="AX40" i="1" s="1"/>
  <c r="CB40" i="1" s="1"/>
  <c r="EK40" i="1" s="1"/>
  <c r="AN39" i="3"/>
  <c r="AZ39" i="3" s="1"/>
  <c r="CD39" i="3" s="1"/>
  <c r="DH39" i="3" s="1"/>
  <c r="AL39" i="3"/>
  <c r="AX39" i="3" s="1"/>
  <c r="CB39" i="3" s="1"/>
  <c r="AM39" i="1"/>
  <c r="AY39" i="1" s="1"/>
  <c r="CC39" i="1" s="1"/>
  <c r="EL39" i="1" s="1"/>
  <c r="AQ39" i="1"/>
  <c r="BC39" i="1" s="1"/>
  <c r="CG39" i="1" s="1"/>
  <c r="DK39" i="1" s="1"/>
  <c r="AP39" i="1"/>
  <c r="BB39" i="1" s="1"/>
  <c r="CF39" i="1" s="1"/>
  <c r="DJ39" i="1" s="1"/>
  <c r="AN39" i="1"/>
  <c r="AZ39" i="1" s="1"/>
  <c r="CD39" i="1" s="1"/>
  <c r="DH39" i="1" s="1"/>
  <c r="AM38" i="3"/>
  <c r="AY38" i="3" s="1"/>
  <c r="CC38" i="3" s="1"/>
  <c r="EL38" i="3" s="1"/>
  <c r="AL38" i="3"/>
  <c r="AX38" i="3" s="1"/>
  <c r="CB38" i="3" s="1"/>
  <c r="EK38" i="3" s="1"/>
  <c r="AP38" i="3"/>
  <c r="BB38" i="3" s="1"/>
  <c r="CF38" i="3" s="1"/>
  <c r="DJ38" i="3" s="1"/>
  <c r="AO38" i="3"/>
  <c r="BA38" i="3" s="1"/>
  <c r="CE38" i="3" s="1"/>
  <c r="DI38" i="3" s="1"/>
  <c r="AP38" i="2"/>
  <c r="BB38" i="2" s="1"/>
  <c r="CF38" i="2" s="1"/>
  <c r="DJ38" i="2" s="1"/>
  <c r="DF38" i="2"/>
  <c r="AN38" i="2"/>
  <c r="AZ38" i="2" s="1"/>
  <c r="CD38" i="2" s="1"/>
  <c r="DH38" i="2" s="1"/>
  <c r="AQ38" i="1"/>
  <c r="BC38" i="1" s="1"/>
  <c r="CG38" i="1" s="1"/>
  <c r="DK38" i="1" s="1"/>
  <c r="AO38" i="1"/>
  <c r="BA38" i="1" s="1"/>
  <c r="CE38" i="1" s="1"/>
  <c r="DI38" i="1" s="1"/>
  <c r="AN38" i="1"/>
  <c r="AZ38" i="1" s="1"/>
  <c r="CD38" i="1" s="1"/>
  <c r="DH38" i="1" s="1"/>
  <c r="AO37" i="3"/>
  <c r="BA37" i="3" s="1"/>
  <c r="CE37" i="3" s="1"/>
  <c r="DI37" i="3" s="1"/>
  <c r="AN37" i="3"/>
  <c r="AZ37" i="3" s="1"/>
  <c r="CD37" i="3" s="1"/>
  <c r="DH37" i="3" s="1"/>
  <c r="AM37" i="3"/>
  <c r="AY37" i="3" s="1"/>
  <c r="CC37" i="3" s="1"/>
  <c r="EL37" i="3" s="1"/>
  <c r="AQ37" i="2"/>
  <c r="BC37" i="2" s="1"/>
  <c r="CG37" i="2" s="1"/>
  <c r="DK37" i="2" s="1"/>
  <c r="AO37" i="2"/>
  <c r="BA37" i="2" s="1"/>
  <c r="CE37" i="2" s="1"/>
  <c r="DI37" i="2" s="1"/>
  <c r="AQ37" i="1"/>
  <c r="BC37" i="1" s="1"/>
  <c r="CG37" i="1" s="1"/>
  <c r="DK37" i="1" s="1"/>
  <c r="AM37" i="1"/>
  <c r="AY37" i="1" s="1"/>
  <c r="CC37" i="1" s="1"/>
  <c r="EL37" i="1" s="1"/>
  <c r="AL37" i="1"/>
  <c r="AX37" i="1" s="1"/>
  <c r="CB37" i="1" s="1"/>
  <c r="EK37" i="1" s="1"/>
  <c r="AN37" i="1"/>
  <c r="AZ37" i="1" s="1"/>
  <c r="CD37" i="1" s="1"/>
  <c r="DH37" i="1" s="1"/>
  <c r="AN36" i="3"/>
  <c r="AZ36" i="3" s="1"/>
  <c r="CD36" i="3" s="1"/>
  <c r="DH36" i="3" s="1"/>
  <c r="AN36" i="2"/>
  <c r="AZ36" i="2" s="1"/>
  <c r="CD36" i="2" s="1"/>
  <c r="DH36" i="2" s="1"/>
  <c r="AQ36" i="2"/>
  <c r="BC36" i="2" s="1"/>
  <c r="CG36" i="2" s="1"/>
  <c r="DK36" i="2" s="1"/>
  <c r="AP36" i="2"/>
  <c r="BB36" i="2" s="1"/>
  <c r="AM36" i="2"/>
  <c r="AY36" i="2" s="1"/>
  <c r="CC36" i="2" s="1"/>
  <c r="EL36" i="2" s="1"/>
  <c r="AN36" i="1"/>
  <c r="AZ36" i="1" s="1"/>
  <c r="CD36" i="1" s="1"/>
  <c r="DH36" i="1" s="1"/>
  <c r="AP36" i="1"/>
  <c r="BB36" i="1" s="1"/>
  <c r="CF36" i="1" s="1"/>
  <c r="DJ36" i="1" s="1"/>
  <c r="AO36" i="1"/>
  <c r="BA36" i="1" s="1"/>
  <c r="CE36" i="1" s="1"/>
  <c r="DI36" i="1" s="1"/>
  <c r="AL36" i="1"/>
  <c r="AX36" i="1" s="1"/>
  <c r="CB36" i="1" s="1"/>
  <c r="EK36" i="1" s="1"/>
  <c r="AM35" i="3"/>
  <c r="AY35" i="3" s="1"/>
  <c r="CC35" i="3" s="1"/>
  <c r="AQ35" i="3"/>
  <c r="BC35" i="3" s="1"/>
  <c r="CG35" i="3" s="1"/>
  <c r="DK35" i="3" s="1"/>
  <c r="AO35" i="3"/>
  <c r="BA35" i="3" s="1"/>
  <c r="CE35" i="3" s="1"/>
  <c r="DI35" i="3" s="1"/>
  <c r="AP35" i="2"/>
  <c r="BB35" i="2" s="1"/>
  <c r="CF35" i="2" s="1"/>
  <c r="DJ35" i="2" s="1"/>
  <c r="AN35" i="2"/>
  <c r="AZ35" i="2" s="1"/>
  <c r="CD35" i="2" s="1"/>
  <c r="DH35" i="2" s="1"/>
  <c r="AQ35" i="2"/>
  <c r="BC35" i="2" s="1"/>
  <c r="CG35" i="2" s="1"/>
  <c r="DK35" i="2" s="1"/>
  <c r="AM35" i="2"/>
  <c r="AY35" i="2" s="1"/>
  <c r="CC35" i="2" s="1"/>
  <c r="EL35" i="2" s="1"/>
  <c r="AM34" i="3"/>
  <c r="AY34" i="3" s="1"/>
  <c r="CC34" i="3" s="1"/>
  <c r="AL34" i="3"/>
  <c r="AX34" i="3" s="1"/>
  <c r="CB34" i="3" s="1"/>
  <c r="EK34" i="3" s="1"/>
  <c r="AO34" i="3"/>
  <c r="BA34" i="3" s="1"/>
  <c r="CE34" i="3" s="1"/>
  <c r="DI34" i="3" s="1"/>
  <c r="AQ34" i="3"/>
  <c r="BC34" i="3" s="1"/>
  <c r="CG34" i="3" s="1"/>
  <c r="DK34" i="3" s="1"/>
  <c r="AN34" i="3"/>
  <c r="AZ34" i="3" s="1"/>
  <c r="CD34" i="3" s="1"/>
  <c r="DH34" i="3" s="1"/>
  <c r="AM34" i="2"/>
  <c r="AY34" i="2" s="1"/>
  <c r="CC34" i="2" s="1"/>
  <c r="EL34" i="2" s="1"/>
  <c r="AQ34" i="2"/>
  <c r="BC34" i="2" s="1"/>
  <c r="CG34" i="2" s="1"/>
  <c r="DK34" i="2" s="1"/>
  <c r="AN34" i="2"/>
  <c r="AZ34" i="2" s="1"/>
  <c r="CD34" i="2" s="1"/>
  <c r="DH34" i="2" s="1"/>
  <c r="AN34" i="1"/>
  <c r="AZ34" i="1" s="1"/>
  <c r="CD34" i="1" s="1"/>
  <c r="DH34" i="1" s="1"/>
  <c r="AP34" i="1"/>
  <c r="BB34" i="1" s="1"/>
  <c r="CF34" i="1" s="1"/>
  <c r="DJ34" i="1" s="1"/>
  <c r="AL34" i="1"/>
  <c r="AX34" i="1" s="1"/>
  <c r="CB34" i="1" s="1"/>
  <c r="EK34" i="1" s="1"/>
  <c r="AM33" i="3"/>
  <c r="AY33" i="3" s="1"/>
  <c r="CC33" i="3" s="1"/>
  <c r="EL33" i="3" s="1"/>
  <c r="AQ33" i="3"/>
  <c r="BC33" i="3" s="1"/>
  <c r="CG33" i="3" s="1"/>
  <c r="DK33" i="3" s="1"/>
  <c r="AL33" i="3"/>
  <c r="AX33" i="3" s="1"/>
  <c r="CB33" i="3" s="1"/>
  <c r="EK33" i="3" s="1"/>
  <c r="AP33" i="3"/>
  <c r="BB33" i="3" s="1"/>
  <c r="CF33" i="3" s="1"/>
  <c r="DJ33" i="3" s="1"/>
  <c r="AN33" i="2"/>
  <c r="AZ33" i="2" s="1"/>
  <c r="CD33" i="2" s="1"/>
  <c r="DH33" i="2" s="1"/>
  <c r="AQ33" i="2"/>
  <c r="BC33" i="2" s="1"/>
  <c r="CG33" i="2" s="1"/>
  <c r="DK33" i="2" s="1"/>
  <c r="AP33" i="2"/>
  <c r="BB33" i="2" s="1"/>
  <c r="CF33" i="2" s="1"/>
  <c r="DJ33" i="2" s="1"/>
  <c r="AO33" i="2"/>
  <c r="BA33" i="2" s="1"/>
  <c r="CE33" i="2" s="1"/>
  <c r="DI33" i="2" s="1"/>
  <c r="AM33" i="2"/>
  <c r="AY33" i="2" s="1"/>
  <c r="CC33" i="2" s="1"/>
  <c r="EL33" i="2" s="1"/>
  <c r="AQ33" i="1"/>
  <c r="BC33" i="1" s="1"/>
  <c r="CG33" i="1" s="1"/>
  <c r="DK33" i="1" s="1"/>
  <c r="AO33" i="1"/>
  <c r="BA33" i="1" s="1"/>
  <c r="CE33" i="1" s="1"/>
  <c r="DI33" i="1" s="1"/>
  <c r="AM33" i="1"/>
  <c r="AY33" i="1" s="1"/>
  <c r="CC33" i="1" s="1"/>
  <c r="EL33" i="1" s="1"/>
  <c r="AQ32" i="3"/>
  <c r="BC32" i="3" s="1"/>
  <c r="CG32" i="3" s="1"/>
  <c r="DK32" i="3" s="1"/>
  <c r="AM32" i="3"/>
  <c r="AY32" i="3" s="1"/>
  <c r="CC32" i="3" s="1"/>
  <c r="EL32" i="3" s="1"/>
  <c r="AN32" i="2"/>
  <c r="AZ32" i="2" s="1"/>
  <c r="CD32" i="2" s="1"/>
  <c r="DH32" i="2" s="1"/>
  <c r="AQ32" i="2"/>
  <c r="BC32" i="2" s="1"/>
  <c r="CG32" i="2" s="1"/>
  <c r="DK32" i="2" s="1"/>
  <c r="AP32" i="2"/>
  <c r="BB32" i="2" s="1"/>
  <c r="CF32" i="2" s="1"/>
  <c r="DJ32" i="2" s="1"/>
  <c r="AM32" i="2"/>
  <c r="AY32" i="2" s="1"/>
  <c r="CC32" i="2" s="1"/>
  <c r="EL32" i="2" s="1"/>
  <c r="AO32" i="1"/>
  <c r="BA32" i="1" s="1"/>
  <c r="AN32" i="1"/>
  <c r="AZ32" i="1" s="1"/>
  <c r="CD32" i="1" s="1"/>
  <c r="DH32" i="1" s="1"/>
  <c r="AQ32" i="1"/>
  <c r="BC32" i="1" s="1"/>
  <c r="CG32" i="1" s="1"/>
  <c r="DK32" i="1" s="1"/>
  <c r="AP32" i="1"/>
  <c r="BB32" i="1" s="1"/>
  <c r="CF32" i="1" s="1"/>
  <c r="DJ32" i="1" s="1"/>
  <c r="AM32" i="1"/>
  <c r="AY32" i="1" s="1"/>
  <c r="CC32" i="1" s="1"/>
  <c r="EL32" i="1" s="1"/>
  <c r="AL32" i="1"/>
  <c r="AX32" i="1" s="1"/>
  <c r="CB32" i="1" s="1"/>
  <c r="EK32" i="1" s="1"/>
  <c r="AN31" i="3"/>
  <c r="AZ31" i="3" s="1"/>
  <c r="CD31" i="3" s="1"/>
  <c r="DH31" i="3" s="1"/>
  <c r="AM31" i="3"/>
  <c r="AY31" i="3" s="1"/>
  <c r="CC31" i="3" s="1"/>
  <c r="EL31" i="3" s="1"/>
  <c r="AP31" i="3"/>
  <c r="BB31" i="3" s="1"/>
  <c r="CF31" i="3" s="1"/>
  <c r="DJ31" i="3" s="1"/>
  <c r="AO31" i="3"/>
  <c r="BA31" i="3" s="1"/>
  <c r="CE31" i="3" s="1"/>
  <c r="DI31" i="3" s="1"/>
  <c r="AL31" i="3"/>
  <c r="AX31" i="3" s="1"/>
  <c r="CB31" i="3" s="1"/>
  <c r="EK31" i="3" s="1"/>
  <c r="AO31" i="2"/>
  <c r="BA31" i="2" s="1"/>
  <c r="CE31" i="2" s="1"/>
  <c r="DI31" i="2" s="1"/>
  <c r="AN31" i="2"/>
  <c r="AZ31" i="2" s="1"/>
  <c r="CD31" i="2" s="1"/>
  <c r="DH31" i="2" s="1"/>
  <c r="AP31" i="2"/>
  <c r="BB31" i="2" s="1"/>
  <c r="CF31" i="2" s="1"/>
  <c r="DJ31" i="2" s="1"/>
  <c r="AQ31" i="1"/>
  <c r="BC31" i="1" s="1"/>
  <c r="CG31" i="1" s="1"/>
  <c r="DK31" i="1" s="1"/>
  <c r="AN31" i="1"/>
  <c r="AZ31" i="1" s="1"/>
  <c r="CD31" i="1" s="1"/>
  <c r="DH31" i="1" s="1"/>
  <c r="AL31" i="1"/>
  <c r="AX31" i="1" s="1"/>
  <c r="CB31" i="1" s="1"/>
  <c r="EK31" i="1" s="1"/>
  <c r="AO31" i="1"/>
  <c r="BA31" i="1" s="1"/>
  <c r="CE31" i="1" s="1"/>
  <c r="DI31" i="1" s="1"/>
  <c r="AQ30" i="3"/>
  <c r="BC30" i="3" s="1"/>
  <c r="CG30" i="3" s="1"/>
  <c r="DK30" i="3" s="1"/>
  <c r="AN30" i="3"/>
  <c r="AZ30" i="3" s="1"/>
  <c r="CD30" i="3" s="1"/>
  <c r="DH30" i="3" s="1"/>
  <c r="AQ30" i="2"/>
  <c r="BC30" i="2" s="1"/>
  <c r="CG30" i="2" s="1"/>
  <c r="DK30" i="2" s="1"/>
  <c r="DF30" i="2"/>
  <c r="AP30" i="2"/>
  <c r="BB30" i="2" s="1"/>
  <c r="CF30" i="2" s="1"/>
  <c r="DJ30" i="2" s="1"/>
  <c r="AO30" i="2"/>
  <c r="BA30" i="2" s="1"/>
  <c r="CE30" i="2" s="1"/>
  <c r="DI30" i="2" s="1"/>
  <c r="AN30" i="2"/>
  <c r="AZ30" i="2" s="1"/>
  <c r="CD30" i="2" s="1"/>
  <c r="DH30" i="2" s="1"/>
  <c r="AM30" i="2"/>
  <c r="AY30" i="2" s="1"/>
  <c r="CC30" i="2" s="1"/>
  <c r="EL30" i="2" s="1"/>
  <c r="DK30" i="1"/>
  <c r="AO30" i="1"/>
  <c r="BA30" i="1" s="1"/>
  <c r="CE30" i="1" s="1"/>
  <c r="DI30" i="1" s="1"/>
  <c r="AM30" i="1"/>
  <c r="AY30" i="1" s="1"/>
  <c r="CC30" i="1" s="1"/>
  <c r="EL30" i="1" s="1"/>
  <c r="AP30" i="1"/>
  <c r="BB30" i="1" s="1"/>
  <c r="CF30" i="1" s="1"/>
  <c r="DJ30" i="1" s="1"/>
  <c r="AL30" i="1"/>
  <c r="AX30" i="1" s="1"/>
  <c r="CB30" i="1" s="1"/>
  <c r="EK30" i="1" s="1"/>
  <c r="AQ29" i="3"/>
  <c r="BC29" i="3" s="1"/>
  <c r="CG29" i="3" s="1"/>
  <c r="DK29" i="3" s="1"/>
  <c r="AM29" i="3"/>
  <c r="AY29" i="3" s="1"/>
  <c r="CC29" i="3" s="1"/>
  <c r="EL29" i="3" s="1"/>
  <c r="AL29" i="3"/>
  <c r="AX29" i="3" s="1"/>
  <c r="CB29" i="3" s="1"/>
  <c r="EK29" i="3" s="1"/>
  <c r="AN29" i="2"/>
  <c r="AZ29" i="2" s="1"/>
  <c r="CD29" i="2" s="1"/>
  <c r="DH29" i="2" s="1"/>
  <c r="AQ29" i="2"/>
  <c r="BC29" i="2" s="1"/>
  <c r="CG29" i="2" s="1"/>
  <c r="DK29" i="2" s="1"/>
  <c r="AO29" i="2"/>
  <c r="BA29" i="2" s="1"/>
  <c r="CE29" i="2" s="1"/>
  <c r="DI29" i="2" s="1"/>
  <c r="AO29" i="1"/>
  <c r="BA29" i="1" s="1"/>
  <c r="CE29" i="1" s="1"/>
  <c r="DI29" i="1" s="1"/>
  <c r="S45" i="1"/>
  <c r="AL29" i="1"/>
  <c r="AX29" i="1" s="1"/>
  <c r="CB29" i="1" s="1"/>
  <c r="AP28" i="3"/>
  <c r="BB28" i="3" s="1"/>
  <c r="CF28" i="3" s="1"/>
  <c r="DJ28" i="3" s="1"/>
  <c r="AO28" i="3"/>
  <c r="BA28" i="3" s="1"/>
  <c r="CE28" i="3" s="1"/>
  <c r="DI28" i="3" s="1"/>
  <c r="AL28" i="3"/>
  <c r="AX28" i="3" s="1"/>
  <c r="CB28" i="3" s="1"/>
  <c r="EK28" i="3" s="1"/>
  <c r="AQ28" i="3"/>
  <c r="BC28" i="3" s="1"/>
  <c r="CG28" i="3" s="1"/>
  <c r="DK28" i="3" s="1"/>
  <c r="AQ28" i="2"/>
  <c r="BC28" i="2" s="1"/>
  <c r="AP28" i="2"/>
  <c r="BB28" i="2" s="1"/>
  <c r="CF28" i="2" s="1"/>
  <c r="DJ28" i="2" s="1"/>
  <c r="AM28" i="2"/>
  <c r="AY28" i="2" s="1"/>
  <c r="CC28" i="2" s="1"/>
  <c r="EL28" i="2" s="1"/>
  <c r="AO28" i="1"/>
  <c r="BA28" i="1" s="1"/>
  <c r="CE28" i="1" s="1"/>
  <c r="DI28" i="1" s="1"/>
  <c r="AN28" i="1"/>
  <c r="AZ28" i="1" s="1"/>
  <c r="CD28" i="1" s="1"/>
  <c r="DH28" i="1" s="1"/>
  <c r="AM28" i="1"/>
  <c r="AY28" i="1" s="1"/>
  <c r="CC28" i="1" s="1"/>
  <c r="EL28" i="1" s="1"/>
  <c r="AO27" i="3"/>
  <c r="BA27" i="3" s="1"/>
  <c r="CE27" i="3" s="1"/>
  <c r="DI27" i="3" s="1"/>
  <c r="AQ27" i="3"/>
  <c r="BC27" i="3" s="1"/>
  <c r="CG27" i="3" s="1"/>
  <c r="DK27" i="3" s="1"/>
  <c r="AP27" i="3"/>
  <c r="BB27" i="3" s="1"/>
  <c r="CF27" i="3" s="1"/>
  <c r="DJ27" i="3" s="1"/>
  <c r="AM27" i="3"/>
  <c r="AY27" i="3" s="1"/>
  <c r="CC27" i="3" s="1"/>
  <c r="EL27" i="3" s="1"/>
  <c r="AM27" i="2"/>
  <c r="AY27" i="2" s="1"/>
  <c r="CC27" i="2" s="1"/>
  <c r="EL27" i="2" s="1"/>
  <c r="AQ27" i="2"/>
  <c r="BC27" i="2" s="1"/>
  <c r="CG27" i="2" s="1"/>
  <c r="DK27" i="2" s="1"/>
  <c r="AN27" i="2"/>
  <c r="AZ27" i="2" s="1"/>
  <c r="CD27" i="2" s="1"/>
  <c r="DH27" i="2" s="1"/>
  <c r="AP27" i="2"/>
  <c r="BB27" i="2" s="1"/>
  <c r="CF27" i="2" s="1"/>
  <c r="DJ27" i="2" s="1"/>
  <c r="AO27" i="2"/>
  <c r="BA27" i="2" s="1"/>
  <c r="CE27" i="2" s="1"/>
  <c r="DI27" i="2" s="1"/>
  <c r="AM27" i="1"/>
  <c r="AY27" i="1" s="1"/>
  <c r="CC27" i="1" s="1"/>
  <c r="AM26" i="3"/>
  <c r="AY26" i="3" s="1"/>
  <c r="CC26" i="3" s="1"/>
  <c r="AQ26" i="3"/>
  <c r="BC26" i="3" s="1"/>
  <c r="CG26" i="3" s="1"/>
  <c r="DK26" i="3" s="1"/>
  <c r="AP26" i="3"/>
  <c r="BB26" i="3" s="1"/>
  <c r="CF26" i="3" s="1"/>
  <c r="DJ26" i="3" s="1"/>
  <c r="AN26" i="3"/>
  <c r="AZ26" i="3" s="1"/>
  <c r="CD26" i="3" s="1"/>
  <c r="DH26" i="3" s="1"/>
  <c r="AN26" i="2"/>
  <c r="AZ26" i="2" s="1"/>
  <c r="CD26" i="2" s="1"/>
  <c r="DH26" i="2" s="1"/>
  <c r="AP26" i="2"/>
  <c r="BB26" i="2" s="1"/>
  <c r="CF26" i="2" s="1"/>
  <c r="DJ26" i="2" s="1"/>
  <c r="AM26" i="1"/>
  <c r="AY26" i="1" s="1"/>
  <c r="CC26" i="1" s="1"/>
  <c r="EL26" i="1" s="1"/>
  <c r="AQ26" i="1"/>
  <c r="BC26" i="1" s="1"/>
  <c r="CG26" i="1" s="1"/>
  <c r="DK26" i="1" s="1"/>
  <c r="AO26" i="1"/>
  <c r="BA26" i="1" s="1"/>
  <c r="CE26" i="1" s="1"/>
  <c r="DI26" i="1" s="1"/>
  <c r="AL26" i="1"/>
  <c r="AX26" i="1" s="1"/>
  <c r="CB26" i="1" s="1"/>
  <c r="EK26" i="1" s="1"/>
  <c r="AQ25" i="3"/>
  <c r="BC25" i="3" s="1"/>
  <c r="CG25" i="3" s="1"/>
  <c r="DK25" i="3" s="1"/>
  <c r="AN25" i="3"/>
  <c r="AZ25" i="3" s="1"/>
  <c r="CD25" i="3" s="1"/>
  <c r="DH25" i="3" s="1"/>
  <c r="AM25" i="3"/>
  <c r="AY25" i="3" s="1"/>
  <c r="CC25" i="3" s="1"/>
  <c r="EL25" i="3" s="1"/>
  <c r="AL25" i="3"/>
  <c r="AX25" i="3" s="1"/>
  <c r="CB25" i="3" s="1"/>
  <c r="EK25" i="3" s="1"/>
  <c r="AP25" i="3"/>
  <c r="BB25" i="3" s="1"/>
  <c r="CF25" i="3" s="1"/>
  <c r="DJ25" i="3" s="1"/>
  <c r="DD45" i="2"/>
  <c r="AQ25" i="2"/>
  <c r="BC25" i="2" s="1"/>
  <c r="AP25" i="2"/>
  <c r="BB25" i="2" s="1"/>
  <c r="CF25" i="2" s="1"/>
  <c r="DJ25" i="2" s="1"/>
  <c r="AO25" i="2"/>
  <c r="BA25" i="2" s="1"/>
  <c r="CE25" i="2" s="1"/>
  <c r="DI25" i="2" s="1"/>
  <c r="AN25" i="2"/>
  <c r="AZ25" i="2" s="1"/>
  <c r="CD25" i="2" s="1"/>
  <c r="DH25" i="2" s="1"/>
  <c r="AQ25" i="1"/>
  <c r="BC25" i="1" s="1"/>
  <c r="AP25" i="1"/>
  <c r="BB25" i="1" s="1"/>
  <c r="CF25" i="1" s="1"/>
  <c r="DJ25" i="1" s="1"/>
  <c r="AO25" i="1"/>
  <c r="BA25" i="1" s="1"/>
  <c r="CE25" i="1" s="1"/>
  <c r="DI25" i="1" s="1"/>
  <c r="AM25" i="1"/>
  <c r="AY25" i="1" s="1"/>
  <c r="CC25" i="1" s="1"/>
  <c r="EL25" i="1" s="1"/>
  <c r="AL25" i="1"/>
  <c r="AX25" i="1" s="1"/>
  <c r="CB25" i="1" s="1"/>
  <c r="EK25" i="1" s="1"/>
  <c r="AM24" i="3"/>
  <c r="AY24" i="3" s="1"/>
  <c r="CC24" i="3" s="1"/>
  <c r="EL24" i="3" s="1"/>
  <c r="AQ24" i="3"/>
  <c r="BC24" i="3" s="1"/>
  <c r="CG24" i="3" s="1"/>
  <c r="DK24" i="3" s="1"/>
  <c r="AP24" i="3"/>
  <c r="BB24" i="3" s="1"/>
  <c r="CF24" i="3" s="1"/>
  <c r="DJ24" i="3" s="1"/>
  <c r="AL24" i="3"/>
  <c r="AX24" i="3" s="1"/>
  <c r="CB24" i="3" s="1"/>
  <c r="EK24" i="3" s="1"/>
  <c r="AO24" i="2"/>
  <c r="BA24" i="2" s="1"/>
  <c r="CE24" i="2" s="1"/>
  <c r="DI24" i="2" s="1"/>
  <c r="AQ24" i="2"/>
  <c r="BC24" i="2" s="1"/>
  <c r="CG24" i="2" s="1"/>
  <c r="DK24" i="2" s="1"/>
  <c r="AP24" i="2"/>
  <c r="BB24" i="2" s="1"/>
  <c r="CF24" i="2" s="1"/>
  <c r="DJ24" i="2" s="1"/>
  <c r="AM24" i="2"/>
  <c r="AY24" i="2" s="1"/>
  <c r="CC24" i="2" s="1"/>
  <c r="EL24" i="2" s="1"/>
  <c r="AQ24" i="1"/>
  <c r="BC24" i="1" s="1"/>
  <c r="CG24" i="1" s="1"/>
  <c r="DK24" i="1" s="1"/>
  <c r="AO24" i="1"/>
  <c r="BA24" i="1" s="1"/>
  <c r="CE24" i="1" s="1"/>
  <c r="DI24" i="1" s="1"/>
  <c r="AM24" i="1"/>
  <c r="AY24" i="1" s="1"/>
  <c r="CC24" i="1" s="1"/>
  <c r="EL24" i="1" s="1"/>
  <c r="AL23" i="3"/>
  <c r="AX23" i="3" s="1"/>
  <c r="CB23" i="3" s="1"/>
  <c r="EK23" i="3" s="1"/>
  <c r="AQ23" i="3"/>
  <c r="BC23" i="3" s="1"/>
  <c r="CG23" i="3" s="1"/>
  <c r="DK23" i="3" s="1"/>
  <c r="AP23" i="3"/>
  <c r="BB23" i="3" s="1"/>
  <c r="CF23" i="3" s="1"/>
  <c r="DJ23" i="3" s="1"/>
  <c r="AO23" i="3"/>
  <c r="BA23" i="3" s="1"/>
  <c r="CE23" i="3" s="1"/>
  <c r="DI23" i="3" s="1"/>
  <c r="AM23" i="3"/>
  <c r="AY23" i="3" s="1"/>
  <c r="CC23" i="3" s="1"/>
  <c r="EL23" i="3" s="1"/>
  <c r="AN23" i="2"/>
  <c r="AZ23" i="2" s="1"/>
  <c r="CD23" i="2" s="1"/>
  <c r="DH23" i="2" s="1"/>
  <c r="AP23" i="2"/>
  <c r="BB23" i="2" s="1"/>
  <c r="CF23" i="2" s="1"/>
  <c r="DJ23" i="2" s="1"/>
  <c r="AM23" i="2"/>
  <c r="AY23" i="2" s="1"/>
  <c r="CC23" i="2" s="1"/>
  <c r="EL23" i="2" s="1"/>
  <c r="AN23" i="1"/>
  <c r="AZ23" i="1" s="1"/>
  <c r="CD23" i="1" s="1"/>
  <c r="DH23" i="1" s="1"/>
  <c r="AL23" i="1"/>
  <c r="AX23" i="1" s="1"/>
  <c r="CB23" i="1" s="1"/>
  <c r="EK23" i="1" s="1"/>
  <c r="AP23" i="1"/>
  <c r="BB23" i="1" s="1"/>
  <c r="CF23" i="1" s="1"/>
  <c r="DJ23" i="1" s="1"/>
  <c r="AO23" i="1"/>
  <c r="BA23" i="1" s="1"/>
  <c r="CE23" i="1" s="1"/>
  <c r="DI23" i="1" s="1"/>
  <c r="AP22" i="3"/>
  <c r="BB22" i="3" s="1"/>
  <c r="CF22" i="3" s="1"/>
  <c r="DJ22" i="3" s="1"/>
  <c r="AO22" i="3"/>
  <c r="BA22" i="3" s="1"/>
  <c r="CE22" i="3" s="1"/>
  <c r="DI22" i="3" s="1"/>
  <c r="AM22" i="2"/>
  <c r="AY22" i="2" s="1"/>
  <c r="CC22" i="2" s="1"/>
  <c r="EL22" i="2" s="1"/>
  <c r="AL22" i="2"/>
  <c r="AX22" i="2" s="1"/>
  <c r="CB22" i="2" s="1"/>
  <c r="EK22" i="2" s="1"/>
  <c r="AQ22" i="2"/>
  <c r="BC22" i="2" s="1"/>
  <c r="CG22" i="2" s="1"/>
  <c r="DK22" i="2" s="1"/>
  <c r="AP22" i="1"/>
  <c r="BB22" i="1" s="1"/>
  <c r="CF22" i="1" s="1"/>
  <c r="DJ22" i="1" s="1"/>
  <c r="AO22" i="1"/>
  <c r="BA22" i="1" s="1"/>
  <c r="CE22" i="1" s="1"/>
  <c r="DI22" i="1" s="1"/>
  <c r="AQ22" i="1"/>
  <c r="BC22" i="1" s="1"/>
  <c r="CG22" i="1" s="1"/>
  <c r="DK22" i="1" s="1"/>
  <c r="AM22" i="1"/>
  <c r="AY22" i="1" s="1"/>
  <c r="CC22" i="1" s="1"/>
  <c r="EL22" i="1" s="1"/>
  <c r="AO21" i="3"/>
  <c r="BA21" i="3" s="1"/>
  <c r="CE21" i="3" s="1"/>
  <c r="DI21" i="3" s="1"/>
  <c r="AP21" i="3"/>
  <c r="BB21" i="3" s="1"/>
  <c r="CF21" i="3" s="1"/>
  <c r="DJ21" i="3" s="1"/>
  <c r="AQ21" i="3"/>
  <c r="BC21" i="3" s="1"/>
  <c r="CG21" i="3" s="1"/>
  <c r="DK21" i="3" s="1"/>
  <c r="AM21" i="3"/>
  <c r="AY21" i="3" s="1"/>
  <c r="CC21" i="3" s="1"/>
  <c r="EL21" i="3" s="1"/>
  <c r="CC21" i="1"/>
  <c r="AP21" i="1"/>
  <c r="BB21" i="1" s="1"/>
  <c r="CF21" i="1" s="1"/>
  <c r="DJ21" i="1" s="1"/>
  <c r="AN21" i="1"/>
  <c r="AZ21" i="1" s="1"/>
  <c r="CD21" i="1" s="1"/>
  <c r="DH21" i="1" s="1"/>
  <c r="AL21" i="1"/>
  <c r="AX21" i="1" s="1"/>
  <c r="CB21" i="1" s="1"/>
  <c r="EK21" i="1" s="1"/>
  <c r="AQ20" i="3"/>
  <c r="BC20" i="3" s="1"/>
  <c r="CG20" i="3" s="1"/>
  <c r="DK20" i="3" s="1"/>
  <c r="AP20" i="3"/>
  <c r="BB20" i="3" s="1"/>
  <c r="CF20" i="3" s="1"/>
  <c r="DJ20" i="3" s="1"/>
  <c r="AM20" i="3"/>
  <c r="AY20" i="3" s="1"/>
  <c r="CC20" i="3" s="1"/>
  <c r="AL20" i="3"/>
  <c r="AX20" i="3" s="1"/>
  <c r="CB20" i="3" s="1"/>
  <c r="AO20" i="2"/>
  <c r="BA20" i="2" s="1"/>
  <c r="CE20" i="2" s="1"/>
  <c r="DI20" i="2" s="1"/>
  <c r="AN20" i="2"/>
  <c r="AZ20" i="2" s="1"/>
  <c r="CD20" i="2" s="1"/>
  <c r="DH20" i="2" s="1"/>
  <c r="AP20" i="1"/>
  <c r="BB20" i="1" s="1"/>
  <c r="CF20" i="1" s="1"/>
  <c r="DJ20" i="1" s="1"/>
  <c r="AN20" i="1"/>
  <c r="AZ20" i="1" s="1"/>
  <c r="CD20" i="1" s="1"/>
  <c r="DH20" i="1" s="1"/>
  <c r="AQ20" i="1"/>
  <c r="BC20" i="1" s="1"/>
  <c r="CG20" i="1" s="1"/>
  <c r="DK20" i="1" s="1"/>
  <c r="AO20" i="1"/>
  <c r="BA20" i="1" s="1"/>
  <c r="CE20" i="1" s="1"/>
  <c r="DI20" i="1" s="1"/>
  <c r="AO19" i="3"/>
  <c r="BA19" i="3" s="1"/>
  <c r="CE19" i="3" s="1"/>
  <c r="DI19" i="3" s="1"/>
  <c r="AQ19" i="2"/>
  <c r="BC19" i="2" s="1"/>
  <c r="AN19" i="2"/>
  <c r="AZ19" i="2" s="1"/>
  <c r="CD19" i="2" s="1"/>
  <c r="DH19" i="2" s="1"/>
  <c r="AO19" i="2"/>
  <c r="BA19" i="2" s="1"/>
  <c r="CE19" i="2" s="1"/>
  <c r="DI19" i="2" s="1"/>
  <c r="AM19" i="2"/>
  <c r="AY19" i="2" s="1"/>
  <c r="CC19" i="2" s="1"/>
  <c r="AM19" i="1"/>
  <c r="AY19" i="1" s="1"/>
  <c r="CC19" i="1" s="1"/>
  <c r="EL19" i="1" s="1"/>
  <c r="AL19" i="1"/>
  <c r="AX19" i="1" s="1"/>
  <c r="CB19" i="1" s="1"/>
  <c r="EK19" i="1" s="1"/>
  <c r="AN19" i="1"/>
  <c r="AZ19" i="1" s="1"/>
  <c r="CD19" i="1" s="1"/>
  <c r="DH19" i="1" s="1"/>
  <c r="AQ18" i="3"/>
  <c r="BC18" i="3" s="1"/>
  <c r="CG18" i="3" s="1"/>
  <c r="DK18" i="3" s="1"/>
  <c r="AP18" i="3"/>
  <c r="BB18" i="3" s="1"/>
  <c r="CF18" i="3" s="1"/>
  <c r="DJ18" i="3" s="1"/>
  <c r="AM18" i="3"/>
  <c r="AY18" i="3" s="1"/>
  <c r="CC18" i="3" s="1"/>
  <c r="EL18" i="3" s="1"/>
  <c r="AO18" i="3"/>
  <c r="BA18" i="3" s="1"/>
  <c r="CE18" i="3" s="1"/>
  <c r="DI18" i="3" s="1"/>
  <c r="AQ18" i="2"/>
  <c r="BC18" i="2" s="1"/>
  <c r="CG18" i="2" s="1"/>
  <c r="DK18" i="2" s="1"/>
  <c r="DF18" i="2"/>
  <c r="AN18" i="2"/>
  <c r="AZ18" i="2" s="1"/>
  <c r="CD18" i="2" s="1"/>
  <c r="DH18" i="2" s="1"/>
  <c r="AP18" i="2"/>
  <c r="BB18" i="2" s="1"/>
  <c r="CF18" i="2" s="1"/>
  <c r="DJ18" i="2" s="1"/>
  <c r="AO18" i="2"/>
  <c r="BA18" i="2" s="1"/>
  <c r="CE18" i="2" s="1"/>
  <c r="DI18" i="2" s="1"/>
  <c r="AM18" i="2"/>
  <c r="AY18" i="2" s="1"/>
  <c r="CC18" i="2" s="1"/>
  <c r="EL18" i="2" s="1"/>
  <c r="AN18" i="1"/>
  <c r="AZ18" i="1" s="1"/>
  <c r="CD18" i="1" s="1"/>
  <c r="DH18" i="1" s="1"/>
  <c r="AP18" i="1"/>
  <c r="BB18" i="1" s="1"/>
  <c r="CF18" i="1" s="1"/>
  <c r="DJ18" i="1" s="1"/>
  <c r="AO17" i="3"/>
  <c r="BA17" i="3" s="1"/>
  <c r="CE17" i="3" s="1"/>
  <c r="DI17" i="3" s="1"/>
  <c r="AN17" i="3"/>
  <c r="AZ17" i="3" s="1"/>
  <c r="CD17" i="3" s="1"/>
  <c r="DH17" i="3" s="1"/>
  <c r="AQ17" i="3"/>
  <c r="BC17" i="3" s="1"/>
  <c r="CG17" i="3" s="1"/>
  <c r="DK17" i="3" s="1"/>
  <c r="AL17" i="3"/>
  <c r="AX17" i="3" s="1"/>
  <c r="CB17" i="3" s="1"/>
  <c r="EK17" i="3" s="1"/>
  <c r="AP17" i="2"/>
  <c r="BB17" i="2" s="1"/>
  <c r="CF17" i="2" s="1"/>
  <c r="DJ17" i="2" s="1"/>
  <c r="AQ17" i="2"/>
  <c r="BC17" i="2" s="1"/>
  <c r="CG17" i="2" s="1"/>
  <c r="DK17" i="2" s="1"/>
  <c r="AN17" i="2"/>
  <c r="AZ17" i="2" s="1"/>
  <c r="CD17" i="2" s="1"/>
  <c r="DH17" i="2" s="1"/>
  <c r="DF17" i="1"/>
  <c r="AQ17" i="1"/>
  <c r="BC17" i="1" s="1"/>
  <c r="CG17" i="1" s="1"/>
  <c r="DK17" i="1" s="1"/>
  <c r="AO17" i="1"/>
  <c r="BA17" i="1" s="1"/>
  <c r="CE17" i="1" s="1"/>
  <c r="DI17" i="1" s="1"/>
  <c r="AM17" i="1"/>
  <c r="AY17" i="1" s="1"/>
  <c r="CC17" i="1" s="1"/>
  <c r="EL17" i="1" s="1"/>
  <c r="AP17" i="1"/>
  <c r="BB17" i="1" s="1"/>
  <c r="CF17" i="1" s="1"/>
  <c r="DJ17" i="1" s="1"/>
  <c r="AN17" i="1"/>
  <c r="AZ17" i="1" s="1"/>
  <c r="CD17" i="1" s="1"/>
  <c r="DH17" i="1" s="1"/>
  <c r="AP16" i="3"/>
  <c r="BB16" i="3" s="1"/>
  <c r="CF16" i="3" s="1"/>
  <c r="DJ16" i="3" s="1"/>
  <c r="AM16" i="3"/>
  <c r="AY16" i="3" s="1"/>
  <c r="CC16" i="3" s="1"/>
  <c r="EL16" i="3" s="1"/>
  <c r="AN16" i="2"/>
  <c r="AZ16" i="2" s="1"/>
  <c r="CD16" i="2" s="1"/>
  <c r="DH16" i="2" s="1"/>
  <c r="AP16" i="1"/>
  <c r="BB16" i="1" s="1"/>
  <c r="CF16" i="1" s="1"/>
  <c r="DJ16" i="1" s="1"/>
  <c r="AO16" i="1"/>
  <c r="BA16" i="1" s="1"/>
  <c r="CE16" i="1" s="1"/>
  <c r="DI16" i="1" s="1"/>
  <c r="AQ16" i="1"/>
  <c r="BC16" i="1" s="1"/>
  <c r="CG16" i="1" s="1"/>
  <c r="DK16" i="1" s="1"/>
  <c r="AM16" i="1"/>
  <c r="AY16" i="1" s="1"/>
  <c r="CC16" i="1" s="1"/>
  <c r="AO15" i="3"/>
  <c r="BA15" i="3" s="1"/>
  <c r="CE15" i="3" s="1"/>
  <c r="DI15" i="3" s="1"/>
  <c r="AN15" i="3"/>
  <c r="AZ15" i="3" s="1"/>
  <c r="CD15" i="3" s="1"/>
  <c r="DH15" i="3" s="1"/>
  <c r="AP15" i="3"/>
  <c r="BB15" i="3" s="1"/>
  <c r="CF15" i="3" s="1"/>
  <c r="DJ15" i="3" s="1"/>
  <c r="AO15" i="2"/>
  <c r="BA15" i="2" s="1"/>
  <c r="CE15" i="2" s="1"/>
  <c r="DI15" i="2" s="1"/>
  <c r="AN15" i="2"/>
  <c r="AZ15" i="2" s="1"/>
  <c r="CD15" i="2" s="1"/>
  <c r="DH15" i="2" s="1"/>
  <c r="AO15" i="1"/>
  <c r="BA15" i="1" s="1"/>
  <c r="CE15" i="1" s="1"/>
  <c r="DI15" i="1" s="1"/>
  <c r="AQ15" i="1"/>
  <c r="BC15" i="1" s="1"/>
  <c r="AP15" i="1"/>
  <c r="BB15" i="1" s="1"/>
  <c r="CF15" i="1" s="1"/>
  <c r="DJ15" i="1" s="1"/>
  <c r="AN14" i="3"/>
  <c r="AZ14" i="3" s="1"/>
  <c r="CD14" i="3" s="1"/>
  <c r="DH14" i="3" s="1"/>
  <c r="AO14" i="3"/>
  <c r="BA14" i="3" s="1"/>
  <c r="CE14" i="3" s="1"/>
  <c r="DI14" i="3" s="1"/>
  <c r="AL14" i="3"/>
  <c r="AX14" i="3" s="1"/>
  <c r="CB14" i="3" s="1"/>
  <c r="EK14" i="3" s="1"/>
  <c r="BP45" i="2"/>
  <c r="AP14" i="2"/>
  <c r="BB14" i="2" s="1"/>
  <c r="CF14" i="2" s="1"/>
  <c r="DJ14" i="2" s="1"/>
  <c r="AQ14" i="2"/>
  <c r="BC14" i="2" s="1"/>
  <c r="CG14" i="2" s="1"/>
  <c r="DK14" i="2" s="1"/>
  <c r="AO14" i="1"/>
  <c r="BA14" i="1" s="1"/>
  <c r="AL14" i="1"/>
  <c r="AX14" i="1" s="1"/>
  <c r="CB14" i="1" s="1"/>
  <c r="EK14" i="1" s="1"/>
  <c r="AQ14" i="1"/>
  <c r="BC14" i="1" s="1"/>
  <c r="CG14" i="1" s="1"/>
  <c r="DK14" i="1" s="1"/>
  <c r="AM14" i="1"/>
  <c r="AY14" i="1" s="1"/>
  <c r="CC14" i="1" s="1"/>
  <c r="EL14" i="1" s="1"/>
  <c r="CF13" i="3"/>
  <c r="DJ13" i="3" s="1"/>
  <c r="AO13" i="3"/>
  <c r="BA13" i="3" s="1"/>
  <c r="CE13" i="3" s="1"/>
  <c r="DI13" i="3" s="1"/>
  <c r="AL13" i="3"/>
  <c r="AX13" i="3" s="1"/>
  <c r="CB13" i="3" s="1"/>
  <c r="EK13" i="3" s="1"/>
  <c r="AP13" i="2"/>
  <c r="BB13" i="2" s="1"/>
  <c r="CF13" i="2" s="1"/>
  <c r="DJ13" i="2" s="1"/>
  <c r="DB45" i="1"/>
  <c r="AQ13" i="1"/>
  <c r="BC13" i="1" s="1"/>
  <c r="CG13" i="1" s="1"/>
  <c r="DK13" i="1" s="1"/>
  <c r="AP13" i="1"/>
  <c r="BB13" i="1" s="1"/>
  <c r="CF13" i="1" s="1"/>
  <c r="DJ13" i="1" s="1"/>
  <c r="AO13" i="1"/>
  <c r="BA13" i="1" s="1"/>
  <c r="CE13" i="1" s="1"/>
  <c r="DI13" i="1" s="1"/>
  <c r="AL13" i="1"/>
  <c r="AX13" i="1" s="1"/>
  <c r="CB13" i="1" s="1"/>
  <c r="EK13" i="1" s="1"/>
  <c r="R45" i="1"/>
  <c r="AN13" i="1"/>
  <c r="AZ13" i="1" s="1"/>
  <c r="CD13" i="1" s="1"/>
  <c r="DH13" i="1" s="1"/>
  <c r="AQ12" i="3"/>
  <c r="BC12" i="3" s="1"/>
  <c r="CG12" i="3" s="1"/>
  <c r="DK12" i="3" s="1"/>
  <c r="AP12" i="3"/>
  <c r="BB12" i="3" s="1"/>
  <c r="CF12" i="3" s="1"/>
  <c r="DJ12" i="3" s="1"/>
  <c r="AN12" i="3"/>
  <c r="AZ12" i="3" s="1"/>
  <c r="CD12" i="3" s="1"/>
  <c r="DH12" i="3" s="1"/>
  <c r="AL12" i="3"/>
  <c r="AX12" i="3" s="1"/>
  <c r="CB12" i="3" s="1"/>
  <c r="EK12" i="3" s="1"/>
  <c r="AP12" i="2"/>
  <c r="BB12" i="2" s="1"/>
  <c r="CF12" i="2" s="1"/>
  <c r="DJ12" i="2" s="1"/>
  <c r="AN12" i="2"/>
  <c r="AZ12" i="2" s="1"/>
  <c r="CD12" i="2" s="1"/>
  <c r="DH12" i="2" s="1"/>
  <c r="AM12" i="2"/>
  <c r="AY12" i="2" s="1"/>
  <c r="CC12" i="2" s="1"/>
  <c r="EL12" i="2" s="1"/>
  <c r="AQ12" i="1"/>
  <c r="BC12" i="1" s="1"/>
  <c r="CG12" i="1" s="1"/>
  <c r="DK12" i="1" s="1"/>
  <c r="AP12" i="1"/>
  <c r="BB12" i="1" s="1"/>
  <c r="CF12" i="1" s="1"/>
  <c r="DJ12" i="1" s="1"/>
  <c r="AO12" i="1"/>
  <c r="BA12" i="1" s="1"/>
  <c r="CE12" i="1" s="1"/>
  <c r="DI12" i="1" s="1"/>
  <c r="AN12" i="1"/>
  <c r="AZ12" i="1" s="1"/>
  <c r="CD12" i="1" s="1"/>
  <c r="DH12" i="1" s="1"/>
  <c r="AM12" i="1"/>
  <c r="AY12" i="1" s="1"/>
  <c r="CC12" i="1" s="1"/>
  <c r="AL12" i="1"/>
  <c r="AX12" i="1" s="1"/>
  <c r="CB12" i="1" s="1"/>
  <c r="EK12" i="1" s="1"/>
  <c r="CZ45" i="3"/>
  <c r="AQ11" i="3"/>
  <c r="BC11" i="3" s="1"/>
  <c r="CG11" i="3" s="1"/>
  <c r="DK11" i="3" s="1"/>
  <c r="AO11" i="3"/>
  <c r="BA11" i="3" s="1"/>
  <c r="CE11" i="3" s="1"/>
  <c r="DI11" i="3" s="1"/>
  <c r="AN11" i="3"/>
  <c r="AZ11" i="3" s="1"/>
  <c r="CD11" i="3" s="1"/>
  <c r="DH11" i="3" s="1"/>
  <c r="AM11" i="3"/>
  <c r="AY11" i="3" s="1"/>
  <c r="CC11" i="3" s="1"/>
  <c r="EL11" i="3" s="1"/>
  <c r="AO11" i="2"/>
  <c r="BA11" i="2" s="1"/>
  <c r="CE11" i="2" s="1"/>
  <c r="DI11" i="2" s="1"/>
  <c r="AP11" i="2"/>
  <c r="BB11" i="2" s="1"/>
  <c r="CF11" i="2" s="1"/>
  <c r="DJ11" i="2" s="1"/>
  <c r="AN11" i="1"/>
  <c r="AZ11" i="1" s="1"/>
  <c r="AL11" i="1"/>
  <c r="AX11" i="1" s="1"/>
  <c r="CB11" i="1" s="1"/>
  <c r="EK11" i="1" s="1"/>
  <c r="AP10" i="3"/>
  <c r="BB10" i="3" s="1"/>
  <c r="CF10" i="3" s="1"/>
  <c r="DJ10" i="3" s="1"/>
  <c r="AM10" i="3"/>
  <c r="AY10" i="3" s="1"/>
  <c r="CC10" i="3" s="1"/>
  <c r="EL10" i="3" s="1"/>
  <c r="AQ10" i="3"/>
  <c r="BC10" i="3" s="1"/>
  <c r="CG10" i="3" s="1"/>
  <c r="DK10" i="3" s="1"/>
  <c r="AN10" i="3"/>
  <c r="AZ10" i="3" s="1"/>
  <c r="CD10" i="3" s="1"/>
  <c r="DH10" i="3" s="1"/>
  <c r="AP10" i="2"/>
  <c r="BB10" i="2" s="1"/>
  <c r="CF10" i="2" s="1"/>
  <c r="DJ10" i="2" s="1"/>
  <c r="Q45" i="2"/>
  <c r="AQ10" i="2"/>
  <c r="BC10" i="2" s="1"/>
  <c r="CG10" i="2" s="1"/>
  <c r="DK10" i="2" s="1"/>
  <c r="AN10" i="2"/>
  <c r="AZ10" i="2" s="1"/>
  <c r="CD10" i="2" s="1"/>
  <c r="DH10" i="2" s="1"/>
  <c r="AN10" i="1"/>
  <c r="AZ10" i="1" s="1"/>
  <c r="CD10" i="1" s="1"/>
  <c r="DH10" i="1" s="1"/>
  <c r="AQ10" i="1"/>
  <c r="BC10" i="1" s="1"/>
  <c r="CG10" i="1" s="1"/>
  <c r="DK10" i="1" s="1"/>
  <c r="AO10" i="1"/>
  <c r="BA10" i="1" s="1"/>
  <c r="CE10" i="1" s="1"/>
  <c r="DI10" i="1" s="1"/>
  <c r="AQ9" i="3"/>
  <c r="BC9" i="3" s="1"/>
  <c r="CG9" i="3" s="1"/>
  <c r="DK9" i="3" s="1"/>
  <c r="AO9" i="3"/>
  <c r="BA9" i="3" s="1"/>
  <c r="CE9" i="3" s="1"/>
  <c r="DI9" i="3" s="1"/>
  <c r="AM9" i="3"/>
  <c r="AY9" i="3" s="1"/>
  <c r="CC9" i="3" s="1"/>
  <c r="EL9" i="3" s="1"/>
  <c r="AL9" i="3"/>
  <c r="AX9" i="3" s="1"/>
  <c r="CB9" i="3" s="1"/>
  <c r="EK9" i="3" s="1"/>
  <c r="AP9" i="2"/>
  <c r="BB9" i="2" s="1"/>
  <c r="CF9" i="2" s="1"/>
  <c r="DJ9" i="2" s="1"/>
  <c r="AQ9" i="2"/>
  <c r="BC9" i="2" s="1"/>
  <c r="CG9" i="2" s="1"/>
  <c r="DK9" i="2" s="1"/>
  <c r="AQ9" i="1"/>
  <c r="BC9" i="1" s="1"/>
  <c r="CG9" i="1" s="1"/>
  <c r="DK9" i="1" s="1"/>
  <c r="AO9" i="1"/>
  <c r="BA9" i="1" s="1"/>
  <c r="AN9" i="1"/>
  <c r="AZ9" i="1" s="1"/>
  <c r="CD9" i="1" s="1"/>
  <c r="DH9" i="1" s="1"/>
  <c r="AM9" i="1"/>
  <c r="AY9" i="1" s="1"/>
  <c r="CC9" i="1" s="1"/>
  <c r="EL9" i="1" s="1"/>
  <c r="AP9" i="1"/>
  <c r="BB9" i="1" s="1"/>
  <c r="CF9" i="1" s="1"/>
  <c r="DJ9" i="1" s="1"/>
  <c r="N45" i="1"/>
  <c r="AP8" i="3"/>
  <c r="BB8" i="3" s="1"/>
  <c r="CF8" i="3" s="1"/>
  <c r="DJ8" i="3" s="1"/>
  <c r="AQ8" i="3"/>
  <c r="BC8" i="3" s="1"/>
  <c r="CG8" i="3" s="1"/>
  <c r="DK8" i="3" s="1"/>
  <c r="AN8" i="3"/>
  <c r="AZ8" i="3" s="1"/>
  <c r="CD8" i="3" s="1"/>
  <c r="DH8" i="3" s="1"/>
  <c r="AO8" i="3"/>
  <c r="BA8" i="3" s="1"/>
  <c r="CE8" i="3" s="1"/>
  <c r="DI8" i="3" s="1"/>
  <c r="CZ45" i="2"/>
  <c r="AK45" i="2"/>
  <c r="AQ8" i="2"/>
  <c r="BC8" i="2" s="1"/>
  <c r="CG8" i="2" s="1"/>
  <c r="DK8" i="2" s="1"/>
  <c r="AO8" i="2"/>
  <c r="BA8" i="2" s="1"/>
  <c r="CE8" i="2" s="1"/>
  <c r="DI8" i="2" s="1"/>
  <c r="AP8" i="2"/>
  <c r="BB8" i="2" s="1"/>
  <c r="CF8" i="2" s="1"/>
  <c r="DJ8" i="2" s="1"/>
  <c r="AN8" i="2"/>
  <c r="AZ8" i="2" s="1"/>
  <c r="CD8" i="2" s="1"/>
  <c r="DH8" i="2" s="1"/>
  <c r="AM8" i="1"/>
  <c r="AY8" i="1" s="1"/>
  <c r="CC8" i="1" s="1"/>
  <c r="EL8" i="1" s="1"/>
  <c r="AQ8" i="1"/>
  <c r="BC8" i="1" s="1"/>
  <c r="CG8" i="1" s="1"/>
  <c r="DK8" i="1" s="1"/>
  <c r="O45" i="1"/>
  <c r="AQ7" i="3"/>
  <c r="BC7" i="3" s="1"/>
  <c r="CG7" i="3" s="1"/>
  <c r="DK7" i="3" s="1"/>
  <c r="AN7" i="3"/>
  <c r="AZ7" i="3" s="1"/>
  <c r="CD7" i="3" s="1"/>
  <c r="DH7" i="3" s="1"/>
  <c r="AL7" i="3"/>
  <c r="AX7" i="3" s="1"/>
  <c r="CB7" i="3" s="1"/>
  <c r="EK7" i="3" s="1"/>
  <c r="AP7" i="3"/>
  <c r="BB7" i="3" s="1"/>
  <c r="CF7" i="3" s="1"/>
  <c r="DJ7" i="3" s="1"/>
  <c r="AP7" i="2"/>
  <c r="BB7" i="2" s="1"/>
  <c r="CF7" i="2" s="1"/>
  <c r="DJ7" i="2" s="1"/>
  <c r="AN7" i="2"/>
  <c r="AZ7" i="2" s="1"/>
  <c r="CD7" i="2" s="1"/>
  <c r="DH7" i="2" s="1"/>
  <c r="AL7" i="2"/>
  <c r="AX7" i="2" s="1"/>
  <c r="CB7" i="2" s="1"/>
  <c r="AQ7" i="2"/>
  <c r="BC7" i="2" s="1"/>
  <c r="CG7" i="2" s="1"/>
  <c r="DK7" i="2" s="1"/>
  <c r="AO7" i="2"/>
  <c r="BA7" i="2" s="1"/>
  <c r="CE7" i="2" s="1"/>
  <c r="DI7" i="2" s="1"/>
  <c r="P45" i="2"/>
  <c r="AN7" i="1"/>
  <c r="AZ7" i="1" s="1"/>
  <c r="CD7" i="1" s="1"/>
  <c r="DH7" i="1" s="1"/>
  <c r="AM7" i="1"/>
  <c r="AY7" i="1" s="1"/>
  <c r="CC7" i="1" s="1"/>
  <c r="EL7" i="1" s="1"/>
  <c r="AQ7" i="1"/>
  <c r="BC7" i="1" s="1"/>
  <c r="CG7" i="1" s="1"/>
  <c r="DK7" i="1" s="1"/>
  <c r="AP7" i="1"/>
  <c r="BB7" i="1" s="1"/>
  <c r="CF7" i="1" s="1"/>
  <c r="DJ7" i="1" s="1"/>
  <c r="AO7" i="1"/>
  <c r="BA7" i="1" s="1"/>
  <c r="CE7" i="1" s="1"/>
  <c r="DI7" i="1" s="1"/>
  <c r="AM6" i="3"/>
  <c r="AY6" i="3" s="1"/>
  <c r="CC6" i="3" s="1"/>
  <c r="DF6" i="2"/>
  <c r="AM6" i="2"/>
  <c r="AY6" i="2" s="1"/>
  <c r="CC6" i="2" s="1"/>
  <c r="EL6" i="2" s="1"/>
  <c r="AQ6" i="2"/>
  <c r="BC6" i="2" s="1"/>
  <c r="CG6" i="2" s="1"/>
  <c r="DK6" i="2" s="1"/>
  <c r="AO6" i="2"/>
  <c r="BA6" i="2" s="1"/>
  <c r="CE6" i="2" s="1"/>
  <c r="AN6" i="2"/>
  <c r="AZ6" i="2" s="1"/>
  <c r="CD6" i="2" s="1"/>
  <c r="DH6" i="2" s="1"/>
  <c r="DG6" i="1"/>
  <c r="CE6" i="1"/>
  <c r="DI6" i="1" s="1"/>
  <c r="AN6" i="1"/>
  <c r="AZ6" i="1" s="1"/>
  <c r="CD6" i="1" s="1"/>
  <c r="DH6" i="1" s="1"/>
  <c r="AQ6" i="1"/>
  <c r="BC6" i="1" s="1"/>
  <c r="CG6" i="1" s="1"/>
  <c r="DK6" i="1" s="1"/>
  <c r="AQ5" i="3"/>
  <c r="BC5" i="3" s="1"/>
  <c r="CG5" i="3" s="1"/>
  <c r="DK5" i="3" s="1"/>
  <c r="AP5" i="3"/>
  <c r="BB5" i="3" s="1"/>
  <c r="CF5" i="3" s="1"/>
  <c r="DJ5" i="3" s="1"/>
  <c r="AO5" i="3"/>
  <c r="BA5" i="3" s="1"/>
  <c r="CE5" i="3" s="1"/>
  <c r="DI5" i="3" s="1"/>
  <c r="P45" i="3"/>
  <c r="AN5" i="3"/>
  <c r="AZ5" i="3" s="1"/>
  <c r="CD5" i="3" s="1"/>
  <c r="DH5" i="3" s="1"/>
  <c r="AL5" i="3"/>
  <c r="AX5" i="3" s="1"/>
  <c r="CB5" i="3" s="1"/>
  <c r="EK5" i="3" s="1"/>
  <c r="AO5" i="2"/>
  <c r="BA5" i="2" s="1"/>
  <c r="CE5" i="2" s="1"/>
  <c r="DI5" i="2" s="1"/>
  <c r="AN5" i="2"/>
  <c r="AZ5" i="2" s="1"/>
  <c r="CD5" i="2" s="1"/>
  <c r="DH5" i="2" s="1"/>
  <c r="AP5" i="2"/>
  <c r="BB5" i="2" s="1"/>
  <c r="CF5" i="2" s="1"/>
  <c r="DJ5" i="2" s="1"/>
  <c r="AM5" i="2"/>
  <c r="AY5" i="2" s="1"/>
  <c r="CC5" i="2" s="1"/>
  <c r="AQ5" i="1"/>
  <c r="BC5" i="1" s="1"/>
  <c r="CG5" i="1" s="1"/>
  <c r="DK5" i="1" s="1"/>
  <c r="AP5" i="1"/>
  <c r="BB5" i="1" s="1"/>
  <c r="CF5" i="1" s="1"/>
  <c r="DJ5" i="1" s="1"/>
  <c r="AL5" i="1"/>
  <c r="AX5" i="1" s="1"/>
  <c r="CB5" i="1" s="1"/>
  <c r="AO5" i="1"/>
  <c r="BA5" i="1" s="1"/>
  <c r="CE5" i="1" s="1"/>
  <c r="DI5" i="1" s="1"/>
  <c r="AP4" i="3"/>
  <c r="BB4" i="3" s="1"/>
  <c r="AN4" i="3"/>
  <c r="AZ4" i="3" s="1"/>
  <c r="CD4" i="3" s="1"/>
  <c r="DH4" i="3" s="1"/>
  <c r="BU45" i="2"/>
  <c r="AO4" i="2"/>
  <c r="BA4" i="2" s="1"/>
  <c r="CE4" i="2" s="1"/>
  <c r="DI4" i="2" s="1"/>
  <c r="AP4" i="1"/>
  <c r="BB4" i="1" s="1"/>
  <c r="CF4" i="1" s="1"/>
  <c r="DJ4" i="1" s="1"/>
  <c r="AM4" i="1"/>
  <c r="AY4" i="1" s="1"/>
  <c r="CC4" i="1" s="1"/>
  <c r="AQ4" i="1"/>
  <c r="BC4" i="1" s="1"/>
  <c r="CG4" i="1" s="1"/>
  <c r="DK4" i="1" s="1"/>
  <c r="AN44" i="3"/>
  <c r="AZ44" i="3" s="1"/>
  <c r="CD44" i="3" s="1"/>
  <c r="DH44" i="3" s="1"/>
  <c r="AL43" i="3"/>
  <c r="AX43" i="3" s="1"/>
  <c r="CB43" i="3" s="1"/>
  <c r="EK43" i="3" s="1"/>
  <c r="AN40" i="3"/>
  <c r="AZ40" i="3" s="1"/>
  <c r="CD40" i="3" s="1"/>
  <c r="DH40" i="3" s="1"/>
  <c r="AQ39" i="3"/>
  <c r="BC39" i="3" s="1"/>
  <c r="CG39" i="3" s="1"/>
  <c r="DK39" i="3" s="1"/>
  <c r="AM39" i="3"/>
  <c r="AY39" i="3" s="1"/>
  <c r="CC39" i="3" s="1"/>
  <c r="DB45" i="3"/>
  <c r="AQ37" i="3"/>
  <c r="BC37" i="3" s="1"/>
  <c r="CG37" i="3" s="1"/>
  <c r="DK37" i="3" s="1"/>
  <c r="AL36" i="3"/>
  <c r="AX36" i="3" s="1"/>
  <c r="CB36" i="3" s="1"/>
  <c r="EK36" i="3" s="1"/>
  <c r="AO32" i="3"/>
  <c r="BA32" i="3" s="1"/>
  <c r="CE32" i="3" s="1"/>
  <c r="DI32" i="3" s="1"/>
  <c r="AL27" i="3"/>
  <c r="AX27" i="3" s="1"/>
  <c r="CB27" i="3" s="1"/>
  <c r="EK27" i="3" s="1"/>
  <c r="AL22" i="3"/>
  <c r="AX22" i="3" s="1"/>
  <c r="CB22" i="3" s="1"/>
  <c r="EK22" i="3" s="1"/>
  <c r="AN22" i="3"/>
  <c r="AZ22" i="3" s="1"/>
  <c r="CD22" i="3" s="1"/>
  <c r="DH22" i="3" s="1"/>
  <c r="AL21" i="3"/>
  <c r="AX21" i="3" s="1"/>
  <c r="CB21" i="3" s="1"/>
  <c r="EK21" i="3" s="1"/>
  <c r="AN21" i="3"/>
  <c r="AZ21" i="3" s="1"/>
  <c r="CD21" i="3" s="1"/>
  <c r="DH21" i="3" s="1"/>
  <c r="AN19" i="3"/>
  <c r="AZ19" i="3" s="1"/>
  <c r="CD19" i="3" s="1"/>
  <c r="DH19" i="3" s="1"/>
  <c r="AN18" i="3"/>
  <c r="AZ18" i="3" s="1"/>
  <c r="CD18" i="3" s="1"/>
  <c r="DH18" i="3" s="1"/>
  <c r="BR45" i="3"/>
  <c r="AM17" i="3"/>
  <c r="AY17" i="3" s="1"/>
  <c r="CC17" i="3" s="1"/>
  <c r="EL17" i="3" s="1"/>
  <c r="AQ16" i="3"/>
  <c r="BC16" i="3" s="1"/>
  <c r="CG16" i="3" s="1"/>
  <c r="DK16" i="3" s="1"/>
  <c r="AL15" i="3"/>
  <c r="AX15" i="3" s="1"/>
  <c r="CB15" i="3" s="1"/>
  <c r="EK15" i="3" s="1"/>
  <c r="AQ14" i="3"/>
  <c r="BC14" i="3" s="1"/>
  <c r="CG14" i="3" s="1"/>
  <c r="DK14" i="3" s="1"/>
  <c r="AM14" i="3"/>
  <c r="AY14" i="3" s="1"/>
  <c r="CC14" i="3" s="1"/>
  <c r="EL14" i="3" s="1"/>
  <c r="AQ13" i="3"/>
  <c r="BC13" i="3" s="1"/>
  <c r="CG13" i="3" s="1"/>
  <c r="DK13" i="3" s="1"/>
  <c r="AP11" i="3"/>
  <c r="BB11" i="3" s="1"/>
  <c r="CF11" i="3" s="1"/>
  <c r="DJ11" i="3" s="1"/>
  <c r="AN9" i="3"/>
  <c r="AZ9" i="3" s="1"/>
  <c r="CD9" i="3" s="1"/>
  <c r="DH9" i="3" s="1"/>
  <c r="AP9" i="3"/>
  <c r="BB9" i="3" s="1"/>
  <c r="CF9" i="3" s="1"/>
  <c r="DJ9" i="3" s="1"/>
  <c r="AM7" i="3"/>
  <c r="AY7" i="3" s="1"/>
  <c r="CC7" i="3" s="1"/>
  <c r="EL7" i="3" s="1"/>
  <c r="AQ6" i="3"/>
  <c r="BC6" i="3" s="1"/>
  <c r="CG6" i="3" s="1"/>
  <c r="DK6" i="3" s="1"/>
  <c r="AO43" i="3"/>
  <c r="BA43" i="3" s="1"/>
  <c r="CE43" i="3" s="1"/>
  <c r="DI43" i="3" s="1"/>
  <c r="AQ43" i="3"/>
  <c r="BC43" i="3" s="1"/>
  <c r="CG43" i="3" s="1"/>
  <c r="DK43" i="3" s="1"/>
  <c r="AQ42" i="3"/>
  <c r="BC42" i="3" s="1"/>
  <c r="CG42" i="3" s="1"/>
  <c r="DK42" i="3" s="1"/>
  <c r="AM42" i="3"/>
  <c r="AY42" i="3" s="1"/>
  <c r="CC42" i="3" s="1"/>
  <c r="EL42" i="3" s="1"/>
  <c r="AP39" i="3"/>
  <c r="BB39" i="3" s="1"/>
  <c r="CF39" i="3" s="1"/>
  <c r="DJ39" i="3" s="1"/>
  <c r="AO39" i="3"/>
  <c r="BA39" i="3" s="1"/>
  <c r="CE39" i="3" s="1"/>
  <c r="DI39" i="3" s="1"/>
  <c r="AN38" i="3"/>
  <c r="AZ38" i="3" s="1"/>
  <c r="CD38" i="3" s="1"/>
  <c r="DH38" i="3" s="1"/>
  <c r="AP37" i="3"/>
  <c r="BB37" i="3" s="1"/>
  <c r="CF37" i="3" s="1"/>
  <c r="DJ37" i="3" s="1"/>
  <c r="AL37" i="3"/>
  <c r="AX37" i="3" s="1"/>
  <c r="CB37" i="3" s="1"/>
  <c r="EK37" i="3" s="1"/>
  <c r="AP36" i="3"/>
  <c r="BB36" i="3" s="1"/>
  <c r="CF36" i="3" s="1"/>
  <c r="DJ36" i="3" s="1"/>
  <c r="AM36" i="3"/>
  <c r="AY36" i="3" s="1"/>
  <c r="CC36" i="3" s="1"/>
  <c r="AO36" i="3"/>
  <c r="BA36" i="3" s="1"/>
  <c r="CE36" i="3" s="1"/>
  <c r="DI36" i="3" s="1"/>
  <c r="AP35" i="3"/>
  <c r="BB35" i="3" s="1"/>
  <c r="CF35" i="3" s="1"/>
  <c r="DJ35" i="3" s="1"/>
  <c r="AN32" i="3"/>
  <c r="AZ32" i="3" s="1"/>
  <c r="CD32" i="3" s="1"/>
  <c r="DH32" i="3" s="1"/>
  <c r="AL30" i="3"/>
  <c r="AX30" i="3" s="1"/>
  <c r="CB30" i="3" s="1"/>
  <c r="EK30" i="3" s="1"/>
  <c r="AN29" i="3"/>
  <c r="AZ29" i="3" s="1"/>
  <c r="CD29" i="3" s="1"/>
  <c r="DH29" i="3" s="1"/>
  <c r="AL26" i="3"/>
  <c r="AX26" i="3" s="1"/>
  <c r="CB26" i="3" s="1"/>
  <c r="EK26" i="3" s="1"/>
  <c r="AO25" i="3"/>
  <c r="BA25" i="3" s="1"/>
  <c r="CE25" i="3" s="1"/>
  <c r="DI25" i="3" s="1"/>
  <c r="AN23" i="3"/>
  <c r="AZ23" i="3" s="1"/>
  <c r="CD23" i="3" s="1"/>
  <c r="DH23" i="3" s="1"/>
  <c r="AQ22" i="3"/>
  <c r="BC22" i="3" s="1"/>
  <c r="CG22" i="3" s="1"/>
  <c r="DK22" i="3" s="1"/>
  <c r="AM22" i="3"/>
  <c r="AY22" i="3" s="1"/>
  <c r="CC22" i="3" s="1"/>
  <c r="EL22" i="3" s="1"/>
  <c r="AN20" i="3"/>
  <c r="AZ20" i="3" s="1"/>
  <c r="CD20" i="3" s="1"/>
  <c r="DH20" i="3" s="1"/>
  <c r="AQ19" i="3"/>
  <c r="BC19" i="3" s="1"/>
  <c r="CG19" i="3" s="1"/>
  <c r="DK19" i="3" s="1"/>
  <c r="AM19" i="3"/>
  <c r="AY19" i="3" s="1"/>
  <c r="CC19" i="3" s="1"/>
  <c r="EL19" i="3" s="1"/>
  <c r="AP14" i="3"/>
  <c r="BB14" i="3" s="1"/>
  <c r="CF14" i="3" s="1"/>
  <c r="DJ14" i="3" s="1"/>
  <c r="AO10" i="3"/>
  <c r="BA10" i="3" s="1"/>
  <c r="CE10" i="3" s="1"/>
  <c r="DI10" i="3" s="1"/>
  <c r="AL8" i="3"/>
  <c r="AX8" i="3" s="1"/>
  <c r="CB8" i="3" s="1"/>
  <c r="EK8" i="3" s="1"/>
  <c r="AO7" i="3"/>
  <c r="BA7" i="3" s="1"/>
  <c r="CE7" i="3" s="1"/>
  <c r="DI7" i="3" s="1"/>
  <c r="AP6" i="3"/>
  <c r="BB6" i="3" s="1"/>
  <c r="CF6" i="3" s="1"/>
  <c r="DJ6" i="3" s="1"/>
  <c r="AO4" i="3"/>
  <c r="BA4" i="3" s="1"/>
  <c r="CE4" i="3" s="1"/>
  <c r="DI4" i="3" s="1"/>
  <c r="AQ38" i="3"/>
  <c r="BC38" i="3" s="1"/>
  <c r="CG38" i="3" s="1"/>
  <c r="DK38" i="3" s="1"/>
  <c r="AO29" i="3"/>
  <c r="BA29" i="3" s="1"/>
  <c r="CE29" i="3" s="1"/>
  <c r="DI29" i="3" s="1"/>
  <c r="AN28" i="3"/>
  <c r="AZ28" i="3" s="1"/>
  <c r="CD28" i="3" s="1"/>
  <c r="DH28" i="3" s="1"/>
  <c r="AP42" i="3"/>
  <c r="BB42" i="3" s="1"/>
  <c r="CF42" i="3" s="1"/>
  <c r="DJ42" i="3" s="1"/>
  <c r="AN35" i="3"/>
  <c r="AZ35" i="3" s="1"/>
  <c r="CD35" i="3" s="1"/>
  <c r="DH35" i="3" s="1"/>
  <c r="AP32" i="3"/>
  <c r="BB32" i="3" s="1"/>
  <c r="CF32" i="3" s="1"/>
  <c r="DJ32" i="3" s="1"/>
  <c r="AL32" i="3"/>
  <c r="AX32" i="3" s="1"/>
  <c r="CB32" i="3" s="1"/>
  <c r="EK32" i="3" s="1"/>
  <c r="AQ31" i="3"/>
  <c r="BC31" i="3" s="1"/>
  <c r="CG31" i="3" s="1"/>
  <c r="DK31" i="3" s="1"/>
  <c r="AM28" i="3"/>
  <c r="AY28" i="3" s="1"/>
  <c r="CC28" i="3" s="1"/>
  <c r="EL28" i="3" s="1"/>
  <c r="AO26" i="3"/>
  <c r="BA26" i="3" s="1"/>
  <c r="CE26" i="3" s="1"/>
  <c r="DI26" i="3" s="1"/>
  <c r="AN24" i="3"/>
  <c r="AZ24" i="3" s="1"/>
  <c r="CD24" i="3" s="1"/>
  <c r="DH24" i="3" s="1"/>
  <c r="AP19" i="3"/>
  <c r="BB19" i="3" s="1"/>
  <c r="CF19" i="3" s="1"/>
  <c r="DJ19" i="3" s="1"/>
  <c r="CD16" i="3"/>
  <c r="DH16" i="3" s="1"/>
  <c r="AN44" i="2"/>
  <c r="AZ44" i="2" s="1"/>
  <c r="CD44" i="2" s="1"/>
  <c r="DH44" i="2" s="1"/>
  <c r="AM8" i="3"/>
  <c r="AY8" i="3" s="1"/>
  <c r="CC8" i="3" s="1"/>
  <c r="EL8" i="3" s="1"/>
  <c r="AO6" i="3"/>
  <c r="BA6" i="3" s="1"/>
  <c r="CE6" i="3" s="1"/>
  <c r="DI6" i="3" s="1"/>
  <c r="AN43" i="2"/>
  <c r="AZ43" i="2" s="1"/>
  <c r="CD43" i="2" s="1"/>
  <c r="DH43" i="2" s="1"/>
  <c r="AQ42" i="2"/>
  <c r="BC42" i="2" s="1"/>
  <c r="CG42" i="2" s="1"/>
  <c r="DK42" i="2" s="1"/>
  <c r="AM42" i="2"/>
  <c r="AY42" i="2" s="1"/>
  <c r="CC42" i="2" s="1"/>
  <c r="AO42" i="2"/>
  <c r="BA42" i="2" s="1"/>
  <c r="CE42" i="2" s="1"/>
  <c r="DI42" i="2" s="1"/>
  <c r="AQ39" i="2"/>
  <c r="BC39" i="2" s="1"/>
  <c r="CG39" i="2" s="1"/>
  <c r="DK39" i="2" s="1"/>
  <c r="AM39" i="2"/>
  <c r="AY39" i="2" s="1"/>
  <c r="CC39" i="2" s="1"/>
  <c r="AQ38" i="2"/>
  <c r="BC38" i="2" s="1"/>
  <c r="CG38" i="2" s="1"/>
  <c r="DK38" i="2" s="1"/>
  <c r="AM38" i="2"/>
  <c r="AY38" i="2" s="1"/>
  <c r="CC38" i="2" s="1"/>
  <c r="EL38" i="2" s="1"/>
  <c r="AM37" i="2"/>
  <c r="AY37" i="2" s="1"/>
  <c r="CC37" i="2" s="1"/>
  <c r="EL37" i="2" s="1"/>
  <c r="AO36" i="2"/>
  <c r="BA36" i="2" s="1"/>
  <c r="CE36" i="2" s="1"/>
  <c r="DI36" i="2" s="1"/>
  <c r="AO32" i="2"/>
  <c r="BA32" i="2" s="1"/>
  <c r="CE32" i="2" s="1"/>
  <c r="DI32" i="2" s="1"/>
  <c r="AQ31" i="2"/>
  <c r="BC31" i="2" s="1"/>
  <c r="CG31" i="2" s="1"/>
  <c r="DK31" i="2" s="1"/>
  <c r="AM31" i="2"/>
  <c r="AY31" i="2" s="1"/>
  <c r="CC31" i="2" s="1"/>
  <c r="EL31" i="2" s="1"/>
  <c r="AO23" i="2"/>
  <c r="BA23" i="2" s="1"/>
  <c r="CE23" i="2" s="1"/>
  <c r="DI23" i="2" s="1"/>
  <c r="AO22" i="2"/>
  <c r="BA22" i="2" s="1"/>
  <c r="CE22" i="2" s="1"/>
  <c r="DI22" i="2" s="1"/>
  <c r="AN21" i="2"/>
  <c r="AZ21" i="2" s="1"/>
  <c r="CD21" i="2" s="1"/>
  <c r="DH21" i="2" s="1"/>
  <c r="CG19" i="2"/>
  <c r="DK19" i="2" s="1"/>
  <c r="AP15" i="2"/>
  <c r="BB15" i="2" s="1"/>
  <c r="CF15" i="2" s="1"/>
  <c r="DJ15" i="2" s="1"/>
  <c r="AO14" i="2"/>
  <c r="BA14" i="2" s="1"/>
  <c r="CE14" i="2" s="1"/>
  <c r="DI14" i="2" s="1"/>
  <c r="AM14" i="2"/>
  <c r="AY14" i="2" s="1"/>
  <c r="CC14" i="2" s="1"/>
  <c r="EL14" i="2" s="1"/>
  <c r="AN13" i="2"/>
  <c r="AZ13" i="2" s="1"/>
  <c r="CD13" i="2" s="1"/>
  <c r="DH13" i="2" s="1"/>
  <c r="AQ11" i="2"/>
  <c r="BC11" i="2" s="1"/>
  <c r="CG11" i="2" s="1"/>
  <c r="DK11" i="2" s="1"/>
  <c r="AM11" i="2"/>
  <c r="AY11" i="2" s="1"/>
  <c r="CC11" i="2" s="1"/>
  <c r="AM10" i="2"/>
  <c r="AY10" i="2" s="1"/>
  <c r="CC10" i="2" s="1"/>
  <c r="EL10" i="2" s="1"/>
  <c r="AN9" i="2"/>
  <c r="AZ9" i="2" s="1"/>
  <c r="CD9" i="2" s="1"/>
  <c r="DH9" i="2" s="1"/>
  <c r="AP6" i="2"/>
  <c r="BB6" i="2" s="1"/>
  <c r="CF6" i="2" s="1"/>
  <c r="DJ6" i="2" s="1"/>
  <c r="AL43" i="1"/>
  <c r="AX43" i="1" s="1"/>
  <c r="CB43" i="1" s="1"/>
  <c r="EK43" i="1" s="1"/>
  <c r="AM42" i="1"/>
  <c r="AY42" i="1" s="1"/>
  <c r="CC42" i="1" s="1"/>
  <c r="EL42" i="1" s="1"/>
  <c r="AM36" i="1"/>
  <c r="AY36" i="1" s="1"/>
  <c r="CC36" i="1" s="1"/>
  <c r="EL36" i="1" s="1"/>
  <c r="AL6" i="3"/>
  <c r="AX6" i="3" s="1"/>
  <c r="CB6" i="3" s="1"/>
  <c r="EK6" i="3" s="1"/>
  <c r="AQ43" i="2"/>
  <c r="BC43" i="2" s="1"/>
  <c r="CG43" i="2" s="1"/>
  <c r="DK43" i="2" s="1"/>
  <c r="AP41" i="2"/>
  <c r="BB41" i="2" s="1"/>
  <c r="CF41" i="2" s="1"/>
  <c r="DJ41" i="2" s="1"/>
  <c r="AQ40" i="2"/>
  <c r="BC40" i="2" s="1"/>
  <c r="CG40" i="2" s="1"/>
  <c r="DK40" i="2" s="1"/>
  <c r="AP37" i="2"/>
  <c r="BB37" i="2" s="1"/>
  <c r="CF37" i="2" s="1"/>
  <c r="DJ37" i="2" s="1"/>
  <c r="AN37" i="2"/>
  <c r="AZ37" i="2" s="1"/>
  <c r="CD37" i="2" s="1"/>
  <c r="DH37" i="2" s="1"/>
  <c r="AQ26" i="2"/>
  <c r="BC26" i="2" s="1"/>
  <c r="CG26" i="2" s="1"/>
  <c r="DK26" i="2" s="1"/>
  <c r="AM26" i="2"/>
  <c r="AY26" i="2" s="1"/>
  <c r="CC26" i="2" s="1"/>
  <c r="AP21" i="2"/>
  <c r="BB21" i="2" s="1"/>
  <c r="CF21" i="2" s="1"/>
  <c r="DJ21" i="2" s="1"/>
  <c r="AO10" i="2"/>
  <c r="BA10" i="2" s="1"/>
  <c r="CE10" i="2" s="1"/>
  <c r="DI10" i="2" s="1"/>
  <c r="O45" i="2"/>
  <c r="BT45" i="2"/>
  <c r="CG43" i="1"/>
  <c r="DK43" i="1" s="1"/>
  <c r="CG25" i="2"/>
  <c r="DK25" i="2" s="1"/>
  <c r="AN24" i="2"/>
  <c r="AZ24" i="2" s="1"/>
  <c r="CD24" i="2" s="1"/>
  <c r="DH24" i="2" s="1"/>
  <c r="DF5" i="2"/>
  <c r="CF42" i="1"/>
  <c r="DJ42" i="1" s="1"/>
  <c r="AQ36" i="1"/>
  <c r="BC36" i="1" s="1"/>
  <c r="CG36" i="1" s="1"/>
  <c r="DK36" i="1" s="1"/>
  <c r="AN39" i="2"/>
  <c r="AZ39" i="2" s="1"/>
  <c r="CD39" i="2" s="1"/>
  <c r="DH39" i="2" s="1"/>
  <c r="CF36" i="2"/>
  <c r="DJ36" i="2" s="1"/>
  <c r="AP34" i="2"/>
  <c r="BB34" i="2" s="1"/>
  <c r="CF34" i="2" s="1"/>
  <c r="DJ34" i="2" s="1"/>
  <c r="CG28" i="2"/>
  <c r="DK28" i="2" s="1"/>
  <c r="AM25" i="2"/>
  <c r="AY25" i="2" s="1"/>
  <c r="CC25" i="2" s="1"/>
  <c r="EL25" i="2" s="1"/>
  <c r="AQ23" i="2"/>
  <c r="BC23" i="2" s="1"/>
  <c r="CG23" i="2" s="1"/>
  <c r="DK23" i="2" s="1"/>
  <c r="AQ16" i="2"/>
  <c r="BC16" i="2" s="1"/>
  <c r="CG16" i="2" s="1"/>
  <c r="DK16" i="2" s="1"/>
  <c r="AM16" i="2"/>
  <c r="AY16" i="2" s="1"/>
  <c r="CC16" i="2" s="1"/>
  <c r="EL16" i="2" s="1"/>
  <c r="AO16" i="2"/>
  <c r="BA16" i="2" s="1"/>
  <c r="CE16" i="2" s="1"/>
  <c r="DI16" i="2" s="1"/>
  <c r="AM15" i="2"/>
  <c r="AY15" i="2" s="1"/>
  <c r="CC15" i="2" s="1"/>
  <c r="EL15" i="2" s="1"/>
  <c r="AM9" i="2"/>
  <c r="AY9" i="2" s="1"/>
  <c r="CC9" i="2" s="1"/>
  <c r="EL9" i="2" s="1"/>
  <c r="AO9" i="2"/>
  <c r="BA9" i="2" s="1"/>
  <c r="CE9" i="2" s="1"/>
  <c r="DI9" i="2" s="1"/>
  <c r="AM7" i="2"/>
  <c r="AY7" i="2" s="1"/>
  <c r="CC7" i="2" s="1"/>
  <c r="EL7" i="2" s="1"/>
  <c r="AO39" i="1"/>
  <c r="BA39" i="1" s="1"/>
  <c r="CE39" i="1" s="1"/>
  <c r="DI39" i="1" s="1"/>
  <c r="DC45" i="1"/>
  <c r="AO37" i="1"/>
  <c r="BA37" i="1" s="1"/>
  <c r="CE37" i="1" s="1"/>
  <c r="DI37" i="1" s="1"/>
  <c r="AO34" i="1"/>
  <c r="BA34" i="1" s="1"/>
  <c r="CE34" i="1" s="1"/>
  <c r="DI34" i="1" s="1"/>
  <c r="AP33" i="1"/>
  <c r="BB33" i="1" s="1"/>
  <c r="CF33" i="1" s="1"/>
  <c r="DJ33" i="1" s="1"/>
  <c r="CE32" i="1"/>
  <c r="DI32" i="1" s="1"/>
  <c r="AP29" i="1"/>
  <c r="BB29" i="1" s="1"/>
  <c r="CF29" i="1" s="1"/>
  <c r="DJ29" i="1" s="1"/>
  <c r="AP28" i="1"/>
  <c r="BB28" i="1" s="1"/>
  <c r="CF28" i="1" s="1"/>
  <c r="DJ28" i="1" s="1"/>
  <c r="AP27" i="1"/>
  <c r="BB27" i="1" s="1"/>
  <c r="CF27" i="1" s="1"/>
  <c r="DJ27" i="1" s="1"/>
  <c r="AL27" i="1"/>
  <c r="AX27" i="1" s="1"/>
  <c r="CB27" i="1" s="1"/>
  <c r="EK27" i="1" s="1"/>
  <c r="P45" i="1"/>
  <c r="AN26" i="1"/>
  <c r="AZ26" i="1" s="1"/>
  <c r="CD26" i="1" s="1"/>
  <c r="DH26" i="1" s="1"/>
  <c r="AL24" i="1"/>
  <c r="AX24" i="1" s="1"/>
  <c r="CB24" i="1" s="1"/>
  <c r="EK24" i="1" s="1"/>
  <c r="AM20" i="1"/>
  <c r="AY20" i="1" s="1"/>
  <c r="CC20" i="1" s="1"/>
  <c r="AO19" i="1"/>
  <c r="BA19" i="1" s="1"/>
  <c r="CE19" i="1" s="1"/>
  <c r="DI19" i="1" s="1"/>
  <c r="AO18" i="1"/>
  <c r="BA18" i="1" s="1"/>
  <c r="CE18" i="1" s="1"/>
  <c r="DI18" i="1" s="1"/>
  <c r="AL16" i="1"/>
  <c r="AX16" i="1" s="1"/>
  <c r="CB16" i="1" s="1"/>
  <c r="EK16" i="1" s="1"/>
  <c r="AM15" i="1"/>
  <c r="AY15" i="1" s="1"/>
  <c r="CC15" i="1" s="1"/>
  <c r="EL15" i="1" s="1"/>
  <c r="AP14" i="1"/>
  <c r="BB14" i="1" s="1"/>
  <c r="CF14" i="1" s="1"/>
  <c r="DJ14" i="1" s="1"/>
  <c r="AP8" i="1"/>
  <c r="BB8" i="1" s="1"/>
  <c r="CF8" i="1" s="1"/>
  <c r="DJ8" i="1" s="1"/>
  <c r="AL7" i="1"/>
  <c r="AX7" i="1" s="1"/>
  <c r="CB7" i="1" s="1"/>
  <c r="EK7" i="1" s="1"/>
  <c r="AN5" i="1"/>
  <c r="AZ5" i="1" s="1"/>
  <c r="CD5" i="1" s="1"/>
  <c r="DH5" i="1" s="1"/>
  <c r="AQ34" i="1"/>
  <c r="BC34" i="1" s="1"/>
  <c r="CG34" i="1" s="1"/>
  <c r="DK34" i="1" s="1"/>
  <c r="AM34" i="1"/>
  <c r="AY34" i="1" s="1"/>
  <c r="CC34" i="1" s="1"/>
  <c r="EL34" i="1" s="1"/>
  <c r="AL33" i="1"/>
  <c r="AX33" i="1" s="1"/>
  <c r="CB33" i="1" s="1"/>
  <c r="EK33" i="1" s="1"/>
  <c r="AN33" i="1"/>
  <c r="AZ33" i="1" s="1"/>
  <c r="CD33" i="1" s="1"/>
  <c r="DH33" i="1" s="1"/>
  <c r="AM31" i="1"/>
  <c r="AY31" i="1" s="1"/>
  <c r="CC31" i="1" s="1"/>
  <c r="EL31" i="1" s="1"/>
  <c r="AL28" i="1"/>
  <c r="AX28" i="1" s="1"/>
  <c r="CB28" i="1" s="1"/>
  <c r="EK28" i="1" s="1"/>
  <c r="AO27" i="1"/>
  <c r="BA27" i="1" s="1"/>
  <c r="CE27" i="1" s="1"/>
  <c r="DI27" i="1" s="1"/>
  <c r="AN25" i="1"/>
  <c r="AZ25" i="1" s="1"/>
  <c r="CD25" i="1" s="1"/>
  <c r="DH25" i="1" s="1"/>
  <c r="AN24" i="1"/>
  <c r="AZ24" i="1" s="1"/>
  <c r="CD24" i="1" s="1"/>
  <c r="DH24" i="1" s="1"/>
  <c r="AQ23" i="1"/>
  <c r="BC23" i="1" s="1"/>
  <c r="CG23" i="1" s="1"/>
  <c r="DK23" i="1" s="1"/>
  <c r="AL20" i="1"/>
  <c r="AX20" i="1" s="1"/>
  <c r="CB20" i="1" s="1"/>
  <c r="EK20" i="1" s="1"/>
  <c r="AN15" i="1"/>
  <c r="AZ15" i="1" s="1"/>
  <c r="CD15" i="1" s="1"/>
  <c r="DH15" i="1" s="1"/>
  <c r="AL15" i="1"/>
  <c r="AX15" i="1" s="1"/>
  <c r="CB15" i="1" s="1"/>
  <c r="EK15" i="1" s="1"/>
  <c r="AM13" i="1"/>
  <c r="AY13" i="1" s="1"/>
  <c r="CC13" i="1" s="1"/>
  <c r="EL13" i="1" s="1"/>
  <c r="AM11" i="1"/>
  <c r="AY11" i="1" s="1"/>
  <c r="CC11" i="1" s="1"/>
  <c r="EL11" i="1" s="1"/>
  <c r="AO11" i="1"/>
  <c r="BA11" i="1" s="1"/>
  <c r="CE11" i="1" s="1"/>
  <c r="DI11" i="1" s="1"/>
  <c r="AM10" i="1"/>
  <c r="AY10" i="1" s="1"/>
  <c r="CC10" i="1" s="1"/>
  <c r="EL10" i="1" s="1"/>
  <c r="AM5" i="1"/>
  <c r="AY5" i="1" s="1"/>
  <c r="CC5" i="1" s="1"/>
  <c r="EL5" i="1" s="1"/>
  <c r="AL44" i="2"/>
  <c r="AX44" i="2" s="1"/>
  <c r="CB44" i="2" s="1"/>
  <c r="AL36" i="2"/>
  <c r="AX36" i="2" s="1"/>
  <c r="CB36" i="2" s="1"/>
  <c r="EK36" i="2" s="1"/>
  <c r="AL20" i="2"/>
  <c r="AX20" i="2" s="1"/>
  <c r="CB20" i="2" s="1"/>
  <c r="EK20" i="2" s="1"/>
  <c r="AL8" i="2"/>
  <c r="AX8" i="2" s="1"/>
  <c r="CB8" i="2" s="1"/>
  <c r="AL22" i="1"/>
  <c r="AX22" i="1" s="1"/>
  <c r="CB22" i="1" s="1"/>
  <c r="EK22" i="1" s="1"/>
  <c r="AQ18" i="1"/>
  <c r="BC18" i="1" s="1"/>
  <c r="CG18" i="1" s="1"/>
  <c r="DK18" i="1" s="1"/>
  <c r="CE14" i="1"/>
  <c r="DI14" i="1" s="1"/>
  <c r="AN4" i="1"/>
  <c r="AZ4" i="1" s="1"/>
  <c r="CD4" i="1" s="1"/>
  <c r="DH4" i="1" s="1"/>
  <c r="AL27" i="2"/>
  <c r="AX27" i="2" s="1"/>
  <c r="CB27" i="2" s="1"/>
  <c r="EK27" i="2" s="1"/>
  <c r="AL19" i="2"/>
  <c r="AX19" i="2" s="1"/>
  <c r="CB19" i="2" s="1"/>
  <c r="EK19" i="2" s="1"/>
  <c r="AL15" i="2"/>
  <c r="AX15" i="2" s="1"/>
  <c r="CB15" i="2" s="1"/>
  <c r="EK15" i="2" s="1"/>
  <c r="AL11" i="2"/>
  <c r="AX11" i="2" s="1"/>
  <c r="CB11" i="2" s="1"/>
  <c r="EK11" i="2" s="1"/>
  <c r="AM29" i="1"/>
  <c r="AY29" i="1" s="1"/>
  <c r="CC29" i="1" s="1"/>
  <c r="EL29" i="1" s="1"/>
  <c r="AQ28" i="1"/>
  <c r="BC28" i="1" s="1"/>
  <c r="CG28" i="1" s="1"/>
  <c r="DK28" i="1" s="1"/>
  <c r="AN16" i="1"/>
  <c r="AZ16" i="1" s="1"/>
  <c r="CD16" i="1" s="1"/>
  <c r="DH16" i="1" s="1"/>
  <c r="AN14" i="1"/>
  <c r="AZ14" i="1" s="1"/>
  <c r="CD14" i="1" s="1"/>
  <c r="DH14" i="1" s="1"/>
  <c r="CE9" i="1"/>
  <c r="DI9" i="1" s="1"/>
  <c r="AO8" i="1"/>
  <c r="BA8" i="1" s="1"/>
  <c r="CE8" i="1" s="1"/>
  <c r="DI8" i="1" s="1"/>
  <c r="DC45" i="3"/>
  <c r="O45" i="3"/>
  <c r="DF32" i="2"/>
  <c r="AJ45" i="3"/>
  <c r="AN28" i="2"/>
  <c r="AZ28" i="2" s="1"/>
  <c r="CD28" i="2" s="1"/>
  <c r="DH28" i="2" s="1"/>
  <c r="AL24" i="2"/>
  <c r="AX24" i="2" s="1"/>
  <c r="CB24" i="2" s="1"/>
  <c r="EK24" i="2" s="1"/>
  <c r="AF45" i="2"/>
  <c r="AG45" i="2"/>
  <c r="S45" i="3"/>
  <c r="BT45" i="3"/>
  <c r="BP45" i="3"/>
  <c r="R45" i="2"/>
  <c r="AG45" i="3"/>
  <c r="AM12" i="3"/>
  <c r="AY12" i="3" s="1"/>
  <c r="CC12" i="3" s="1"/>
  <c r="EL12" i="3" s="1"/>
  <c r="BS45" i="3"/>
  <c r="AO35" i="2"/>
  <c r="BA35" i="2" s="1"/>
  <c r="CE35" i="2" s="1"/>
  <c r="DI35" i="2" s="1"/>
  <c r="AI45" i="2"/>
  <c r="AH45" i="3"/>
  <c r="AL19" i="3"/>
  <c r="AX19" i="3" s="1"/>
  <c r="CB19" i="3" s="1"/>
  <c r="EK19" i="3" s="1"/>
  <c r="AF45" i="3"/>
  <c r="DD45" i="3"/>
  <c r="DF14" i="2"/>
  <c r="AI45" i="3"/>
  <c r="AO20" i="3"/>
  <c r="BA20" i="3" s="1"/>
  <c r="CE20" i="3" s="1"/>
  <c r="DI20" i="3" s="1"/>
  <c r="DE45" i="3"/>
  <c r="DF17" i="2"/>
  <c r="S45" i="2"/>
  <c r="AQ5" i="2"/>
  <c r="DC45" i="2"/>
  <c r="BQ45" i="2"/>
  <c r="AP30" i="3"/>
  <c r="BB30" i="3" s="1"/>
  <c r="CF30" i="3" s="1"/>
  <c r="DJ30" i="3" s="1"/>
  <c r="R45" i="3"/>
  <c r="AL10" i="3"/>
  <c r="AX10" i="3" s="1"/>
  <c r="CB10" i="3" s="1"/>
  <c r="EK10" i="3" s="1"/>
  <c r="N45" i="3"/>
  <c r="BU45" i="3"/>
  <c r="BQ45" i="3"/>
  <c r="DB45" i="2"/>
  <c r="AQ11" i="1"/>
  <c r="AO4" i="1"/>
  <c r="Q45" i="1"/>
  <c r="N45" i="2"/>
  <c r="DF23" i="2"/>
  <c r="AK45" i="3"/>
  <c r="AO30" i="3"/>
  <c r="BA30" i="3" s="1"/>
  <c r="CE30" i="3" s="1"/>
  <c r="DI30" i="3" s="1"/>
  <c r="AN27" i="3"/>
  <c r="AZ27" i="3" s="1"/>
  <c r="CD27" i="3" s="1"/>
  <c r="DH27" i="3" s="1"/>
  <c r="AQ15" i="3"/>
  <c r="BC15" i="3" s="1"/>
  <c r="CG15" i="3" s="1"/>
  <c r="DK15" i="3" s="1"/>
  <c r="AN13" i="3"/>
  <c r="AZ13" i="3" s="1"/>
  <c r="CD13" i="3" s="1"/>
  <c r="DH13" i="3" s="1"/>
  <c r="AM4" i="3"/>
  <c r="Q45" i="3"/>
  <c r="DE45" i="2"/>
  <c r="BR45" i="2"/>
  <c r="AQ36" i="3"/>
  <c r="BC36" i="3" s="1"/>
  <c r="CG36" i="3" s="1"/>
  <c r="DK36" i="3" s="1"/>
  <c r="AP34" i="3"/>
  <c r="BB34" i="3" s="1"/>
  <c r="CF34" i="3" s="1"/>
  <c r="DJ34" i="3" s="1"/>
  <c r="DA45" i="2"/>
  <c r="BS45" i="2"/>
  <c r="AM15" i="3"/>
  <c r="AY15" i="3" s="1"/>
  <c r="CC15" i="3" s="1"/>
  <c r="EL15" i="3" s="1"/>
  <c r="AN6" i="3"/>
  <c r="AP19" i="2"/>
  <c r="BB19" i="2" s="1"/>
  <c r="CF19" i="2" s="1"/>
  <c r="DJ19" i="2" s="1"/>
  <c r="AM13" i="2"/>
  <c r="AY13" i="2" s="1"/>
  <c r="CC13" i="2" s="1"/>
  <c r="EL13" i="2" s="1"/>
  <c r="AP4" i="2"/>
  <c r="AJ45" i="2"/>
  <c r="AP37" i="1"/>
  <c r="BB37" i="1" s="1"/>
  <c r="CF37" i="1" s="1"/>
  <c r="DJ37" i="1" s="1"/>
  <c r="DA45" i="1"/>
  <c r="DG17" i="1"/>
  <c r="DD45" i="1"/>
  <c r="CD11" i="1"/>
  <c r="DH11" i="1" s="1"/>
  <c r="AM13" i="3"/>
  <c r="AY13" i="3" s="1"/>
  <c r="CC13" i="3" s="1"/>
  <c r="EL13" i="3" s="1"/>
  <c r="AO12" i="3"/>
  <c r="BA12" i="3" s="1"/>
  <c r="CE12" i="3" s="1"/>
  <c r="DI12" i="3" s="1"/>
  <c r="DA45" i="3"/>
  <c r="AM23" i="1"/>
  <c r="AY23" i="1" s="1"/>
  <c r="CC23" i="1" s="1"/>
  <c r="EL23" i="1" s="1"/>
  <c r="AQ4" i="3"/>
  <c r="AP40" i="2"/>
  <c r="BB40" i="2" s="1"/>
  <c r="CF40" i="2" s="1"/>
  <c r="DJ40" i="2" s="1"/>
  <c r="AO26" i="2"/>
  <c r="BA26" i="2" s="1"/>
  <c r="CE26" i="2" s="1"/>
  <c r="DI26" i="2" s="1"/>
  <c r="AQ20" i="2"/>
  <c r="BC20" i="2" s="1"/>
  <c r="CG20" i="2" s="1"/>
  <c r="DK20" i="2" s="1"/>
  <c r="AP16" i="2"/>
  <c r="BB16" i="2" s="1"/>
  <c r="CF16" i="2" s="1"/>
  <c r="DJ16" i="2" s="1"/>
  <c r="AL16" i="2"/>
  <c r="AX16" i="2" s="1"/>
  <c r="CB16" i="2" s="1"/>
  <c r="EK16" i="2" s="1"/>
  <c r="CD44" i="1"/>
  <c r="DH44" i="1" s="1"/>
  <c r="AL4" i="3"/>
  <c r="AP44" i="2"/>
  <c r="BB44" i="2" s="1"/>
  <c r="CF44" i="2" s="1"/>
  <c r="DJ44" i="2" s="1"/>
  <c r="AM41" i="2"/>
  <c r="AY41" i="2" s="1"/>
  <c r="CC41" i="2" s="1"/>
  <c r="EL41" i="2" s="1"/>
  <c r="AO39" i="2"/>
  <c r="BA39" i="2" s="1"/>
  <c r="CE39" i="2" s="1"/>
  <c r="DI39" i="2" s="1"/>
  <c r="AP29" i="2"/>
  <c r="BB29" i="2" s="1"/>
  <c r="CF29" i="2" s="1"/>
  <c r="DJ29" i="2" s="1"/>
  <c r="AL28" i="2"/>
  <c r="AX28" i="2" s="1"/>
  <c r="CB28" i="2" s="1"/>
  <c r="EK28" i="2" s="1"/>
  <c r="AP20" i="2"/>
  <c r="BB20" i="2" s="1"/>
  <c r="CF20" i="2" s="1"/>
  <c r="DJ20" i="2" s="1"/>
  <c r="AM20" i="2"/>
  <c r="AY20" i="2" s="1"/>
  <c r="CC20" i="2" s="1"/>
  <c r="EL20" i="2" s="1"/>
  <c r="AO13" i="2"/>
  <c r="BA13" i="2" s="1"/>
  <c r="CG4" i="2"/>
  <c r="AN4" i="2"/>
  <c r="AH45" i="2"/>
  <c r="CE43" i="1"/>
  <c r="DI43" i="1" s="1"/>
  <c r="AQ15" i="2"/>
  <c r="BC15" i="2" s="1"/>
  <c r="CG15" i="2" s="1"/>
  <c r="DK15" i="2" s="1"/>
  <c r="AL4" i="2"/>
  <c r="AP44" i="1"/>
  <c r="BB44" i="1" s="1"/>
  <c r="CF44" i="1" s="1"/>
  <c r="DJ44" i="1" s="1"/>
  <c r="AM43" i="1"/>
  <c r="AY43" i="1" s="1"/>
  <c r="CC43" i="1" s="1"/>
  <c r="EL43" i="1" s="1"/>
  <c r="CG15" i="1"/>
  <c r="DK15" i="1" s="1"/>
  <c r="AL12" i="2"/>
  <c r="AX12" i="2" s="1"/>
  <c r="CB12" i="2" s="1"/>
  <c r="EK12" i="2" s="1"/>
  <c r="AM8" i="2"/>
  <c r="AY8" i="2" s="1"/>
  <c r="CC8" i="2" s="1"/>
  <c r="EL8" i="2" s="1"/>
  <c r="CC44" i="1"/>
  <c r="EL44" i="1" s="1"/>
  <c r="AQ29" i="1"/>
  <c r="BC29" i="1" s="1"/>
  <c r="CG29" i="1" s="1"/>
  <c r="DK29" i="1" s="1"/>
  <c r="AN29" i="1"/>
  <c r="AZ29" i="1" s="1"/>
  <c r="CD29" i="1" s="1"/>
  <c r="DH29" i="1" s="1"/>
  <c r="AP26" i="1"/>
  <c r="BB26" i="1" s="1"/>
  <c r="CF26" i="1" s="1"/>
  <c r="DJ26" i="1" s="1"/>
  <c r="CG25" i="1"/>
  <c r="DK25" i="1" s="1"/>
  <c r="AP24" i="1"/>
  <c r="BB24" i="1" s="1"/>
  <c r="CF24" i="1" s="1"/>
  <c r="DJ24" i="1" s="1"/>
  <c r="AQ21" i="1"/>
  <c r="BC21" i="1" s="1"/>
  <c r="CG21" i="1" s="1"/>
  <c r="DK21" i="1" s="1"/>
  <c r="DE45" i="1"/>
  <c r="CZ45" i="1"/>
  <c r="AL39" i="1"/>
  <c r="AX39" i="1" s="1"/>
  <c r="CB39" i="1" s="1"/>
  <c r="EK39" i="1" s="1"/>
  <c r="AM38" i="1"/>
  <c r="AY38" i="1" s="1"/>
  <c r="CC38" i="1" s="1"/>
  <c r="EL38" i="1" s="1"/>
  <c r="AL38" i="1"/>
  <c r="AX38" i="1" s="1"/>
  <c r="CB38" i="1" s="1"/>
  <c r="EK38" i="1" s="1"/>
  <c r="AN30" i="1"/>
  <c r="AZ30" i="1" s="1"/>
  <c r="CD30" i="1" s="1"/>
  <c r="DH30" i="1" s="1"/>
  <c r="AN27" i="1"/>
  <c r="AP19" i="1"/>
  <c r="AQ19" i="1"/>
  <c r="BC19" i="1" s="1"/>
  <c r="CG19" i="1" s="1"/>
  <c r="DK19" i="1" s="1"/>
  <c r="AM18" i="1"/>
  <c r="AL9" i="1"/>
  <c r="AX9" i="1" s="1"/>
  <c r="CB9" i="1" s="1"/>
  <c r="EK9" i="1" s="1"/>
  <c r="AL8" i="1"/>
  <c r="DF21" i="1" l="1"/>
  <c r="DF25" i="1"/>
  <c r="DF23" i="1"/>
  <c r="DG41" i="1"/>
  <c r="DF13" i="2"/>
  <c r="DF25" i="2"/>
  <c r="DG30" i="2"/>
  <c r="DF33" i="2"/>
  <c r="DF39" i="2"/>
  <c r="DF35" i="2"/>
  <c r="DF18" i="3"/>
  <c r="DF18" i="1"/>
  <c r="DG12" i="1"/>
  <c r="EL12" i="1"/>
  <c r="ER12" i="1" s="1"/>
  <c r="DF29" i="1"/>
  <c r="EK29" i="1"/>
  <c r="DF5" i="1"/>
  <c r="EK5" i="1"/>
  <c r="DG21" i="1"/>
  <c r="EL21" i="1"/>
  <c r="DG27" i="1"/>
  <c r="EL27" i="1"/>
  <c r="DG16" i="1"/>
  <c r="EL16" i="1"/>
  <c r="ER16" i="1" s="1"/>
  <c r="DF6" i="1"/>
  <c r="EK6" i="1"/>
  <c r="DG20" i="1"/>
  <c r="EL20" i="1"/>
  <c r="EN20" i="1" s="1"/>
  <c r="DG8" i="1"/>
  <c r="DF44" i="1"/>
  <c r="EK44" i="1"/>
  <c r="DG22" i="2"/>
  <c r="DF42" i="2"/>
  <c r="DG27" i="2"/>
  <c r="DG43" i="2"/>
  <c r="EL43" i="2"/>
  <c r="EN43" i="2" s="1"/>
  <c r="DF44" i="2"/>
  <c r="EK44" i="2"/>
  <c r="EL21" i="2"/>
  <c r="ER21" i="2" s="1"/>
  <c r="DG42" i="2"/>
  <c r="EL42" i="2"/>
  <c r="DF29" i="2"/>
  <c r="DF10" i="2"/>
  <c r="DF22" i="2"/>
  <c r="DF7" i="2"/>
  <c r="EK7" i="2"/>
  <c r="DG19" i="2"/>
  <c r="EL19" i="2"/>
  <c r="DF41" i="2"/>
  <c r="DG26" i="2"/>
  <c r="EL26" i="2"/>
  <c r="ER26" i="2" s="1"/>
  <c r="DG11" i="2"/>
  <c r="EL11" i="2"/>
  <c r="DG5" i="2"/>
  <c r="EL5" i="2"/>
  <c r="DG21" i="2"/>
  <c r="DG40" i="2"/>
  <c r="DF8" i="2"/>
  <c r="EK8" i="2"/>
  <c r="DG39" i="2"/>
  <c r="EL39" i="2"/>
  <c r="EQ47" i="3"/>
  <c r="EU45" i="3"/>
  <c r="EV10" i="3" s="1"/>
  <c r="DG30" i="3"/>
  <c r="DF38" i="3"/>
  <c r="DG16" i="3"/>
  <c r="DG38" i="3"/>
  <c r="DF40" i="3"/>
  <c r="DG34" i="3"/>
  <c r="EL34" i="3"/>
  <c r="DG35" i="3"/>
  <c r="EL35" i="3"/>
  <c r="DG36" i="3"/>
  <c r="EL36" i="3"/>
  <c r="ER36" i="3" s="1"/>
  <c r="DF11" i="3"/>
  <c r="DF20" i="3"/>
  <c r="EK20" i="3"/>
  <c r="DG26" i="3"/>
  <c r="EL26" i="3"/>
  <c r="DF41" i="3"/>
  <c r="EK41" i="3"/>
  <c r="DF44" i="3"/>
  <c r="EK44" i="3"/>
  <c r="DG20" i="3"/>
  <c r="EL20" i="3"/>
  <c r="DF39" i="3"/>
  <c r="EK39" i="3"/>
  <c r="DG39" i="3"/>
  <c r="EL39" i="3"/>
  <c r="DG6" i="3"/>
  <c r="EL6" i="3"/>
  <c r="DF42" i="3"/>
  <c r="EK42" i="3"/>
  <c r="ES45" i="3"/>
  <c r="EP47" i="3"/>
  <c r="EP47" i="2"/>
  <c r="DF41" i="1"/>
  <c r="AF35" i="1"/>
  <c r="AF45" i="1" s="1"/>
  <c r="EU45" i="2"/>
  <c r="EQ47" i="2"/>
  <c r="DF43" i="2"/>
  <c r="ET45" i="2"/>
  <c r="ET24" i="2"/>
  <c r="ET11" i="2"/>
  <c r="ET40" i="2"/>
  <c r="ET14" i="2"/>
  <c r="ET13" i="2"/>
  <c r="ET33" i="2"/>
  <c r="ET18" i="2"/>
  <c r="ET43" i="2"/>
  <c r="ET22" i="2"/>
  <c r="ET36" i="2"/>
  <c r="ET21" i="2"/>
  <c r="ET7" i="2"/>
  <c r="ET30" i="2"/>
  <c r="ET8" i="2"/>
  <c r="ET34" i="2"/>
  <c r="ET38" i="2"/>
  <c r="ET42" i="2"/>
  <c r="ET5" i="2"/>
  <c r="ET23" i="2"/>
  <c r="ET44" i="2"/>
  <c r="ET15" i="2"/>
  <c r="ET16" i="2"/>
  <c r="ET12" i="2"/>
  <c r="ET35" i="2"/>
  <c r="ET10" i="2"/>
  <c r="ET27" i="2"/>
  <c r="ET25" i="2"/>
  <c r="ET20" i="2"/>
  <c r="ET17" i="2"/>
  <c r="ET31" i="2"/>
  <c r="ET32" i="2"/>
  <c r="ET6" i="2"/>
  <c r="ET28" i="2"/>
  <c r="ET4" i="2"/>
  <c r="ET37" i="2"/>
  <c r="ET41" i="2"/>
  <c r="ET26" i="2"/>
  <c r="ET9" i="2"/>
  <c r="ET39" i="2"/>
  <c r="ET19" i="2"/>
  <c r="ET29" i="2"/>
  <c r="AB45" i="1"/>
  <c r="EQ35" i="1"/>
  <c r="AA45" i="1"/>
  <c r="EQ45" i="1" s="1"/>
  <c r="EU45" i="1" s="1"/>
  <c r="X45" i="1"/>
  <c r="AQ35" i="1"/>
  <c r="AE45" i="1"/>
  <c r="AH35" i="1"/>
  <c r="AH45" i="1" s="1"/>
  <c r="V45" i="1"/>
  <c r="AL35" i="1"/>
  <c r="AL45" i="1" s="1"/>
  <c r="W45" i="1"/>
  <c r="AI35" i="1"/>
  <c r="AG35" i="1"/>
  <c r="EP35" i="1"/>
  <c r="U45" i="1"/>
  <c r="EP45" i="1" s="1"/>
  <c r="ES45" i="1" s="1"/>
  <c r="ER8" i="1"/>
  <c r="EN8" i="1"/>
  <c r="EN37" i="1"/>
  <c r="ER37" i="1"/>
  <c r="EN41" i="1"/>
  <c r="ER41" i="1"/>
  <c r="EN6" i="1"/>
  <c r="ER6" i="1"/>
  <c r="EN17" i="1"/>
  <c r="ER17" i="1"/>
  <c r="ER40" i="2"/>
  <c r="EN40" i="2"/>
  <c r="ER23" i="3"/>
  <c r="EN23" i="3"/>
  <c r="ER30" i="2"/>
  <c r="EN30" i="2"/>
  <c r="ER28" i="3"/>
  <c r="EN28" i="3"/>
  <c r="EN19" i="3"/>
  <c r="ER19" i="3"/>
  <c r="EN28" i="2"/>
  <c r="ER28" i="2"/>
  <c r="ER29" i="3"/>
  <c r="EN29" i="3"/>
  <c r="EN10" i="3"/>
  <c r="ER10" i="3"/>
  <c r="EN11" i="3"/>
  <c r="ER11" i="3"/>
  <c r="ER36" i="2"/>
  <c r="EN36" i="2"/>
  <c r="EN17" i="2"/>
  <c r="ER17" i="2"/>
  <c r="EN31" i="2"/>
  <c r="ER31" i="2"/>
  <c r="EN14" i="3"/>
  <c r="ER14" i="3"/>
  <c r="EN30" i="3"/>
  <c r="ER30" i="3"/>
  <c r="EN5" i="3"/>
  <c r="ER5" i="3"/>
  <c r="ER16" i="3"/>
  <c r="EN16" i="3"/>
  <c r="EN27" i="2"/>
  <c r="ER27" i="2"/>
  <c r="ER22" i="2"/>
  <c r="EN22" i="2"/>
  <c r="EN25" i="3"/>
  <c r="ER25" i="3"/>
  <c r="ER31" i="3"/>
  <c r="EN31" i="3"/>
  <c r="EN38" i="3"/>
  <c r="ER38" i="3"/>
  <c r="EN43" i="3"/>
  <c r="ER43" i="3"/>
  <c r="EN7" i="2"/>
  <c r="ER7" i="2"/>
  <c r="EN9" i="3"/>
  <c r="ER9" i="3"/>
  <c r="EN35" i="2"/>
  <c r="ER35" i="2"/>
  <c r="ER37" i="3"/>
  <c r="EN37" i="3"/>
  <c r="EN44" i="3"/>
  <c r="ER44" i="3"/>
  <c r="EN25" i="2"/>
  <c r="ER25" i="2"/>
  <c r="EN18" i="3"/>
  <c r="ER18" i="3"/>
  <c r="EN33" i="3"/>
  <c r="ER33" i="3"/>
  <c r="ER40" i="3"/>
  <c r="EN40" i="3"/>
  <c r="DG29" i="2"/>
  <c r="DG35" i="2"/>
  <c r="DF34" i="2"/>
  <c r="DG17" i="2"/>
  <c r="DF26" i="2"/>
  <c r="DF9" i="2"/>
  <c r="DF26" i="3"/>
  <c r="DF37" i="3"/>
  <c r="DF43" i="3"/>
  <c r="DG27" i="3"/>
  <c r="DG41" i="3"/>
  <c r="DG40" i="3"/>
  <c r="DG10" i="3"/>
  <c r="DG11" i="3"/>
  <c r="DG33" i="3"/>
  <c r="DF14" i="1"/>
  <c r="DF4" i="1"/>
  <c r="DF10" i="1"/>
  <c r="DF7" i="3"/>
  <c r="DF5" i="3"/>
  <c r="DG5" i="3"/>
  <c r="DF16" i="3"/>
  <c r="DG43" i="3"/>
  <c r="DG37" i="3"/>
  <c r="DG31" i="3"/>
  <c r="DG18" i="3"/>
  <c r="DF28" i="3"/>
  <c r="DF12" i="3"/>
  <c r="DF35" i="3"/>
  <c r="DG44" i="3"/>
  <c r="DF21" i="2"/>
  <c r="DG23" i="3"/>
  <c r="DF32" i="3"/>
  <c r="DF14" i="3"/>
  <c r="DF34" i="3"/>
  <c r="DF23" i="3"/>
  <c r="DF26" i="1"/>
  <c r="DF37" i="2"/>
  <c r="DG31" i="2"/>
  <c r="DF24" i="3"/>
  <c r="DG25" i="3"/>
  <c r="DG44" i="2"/>
  <c r="DF42" i="1"/>
  <c r="DF40" i="1"/>
  <c r="DG39" i="1"/>
  <c r="DG37" i="1"/>
  <c r="DF37" i="1"/>
  <c r="DF36" i="3"/>
  <c r="DG36" i="2"/>
  <c r="DF36" i="2"/>
  <c r="DF36" i="1"/>
  <c r="DG34" i="2"/>
  <c r="DF34" i="1"/>
  <c r="DF33" i="3"/>
  <c r="DG33" i="2"/>
  <c r="DG33" i="1"/>
  <c r="DG32" i="3"/>
  <c r="DG32" i="2"/>
  <c r="DG32" i="1"/>
  <c r="DF32" i="1"/>
  <c r="DF31" i="3"/>
  <c r="DF31" i="1"/>
  <c r="DG30" i="1"/>
  <c r="DF30" i="1"/>
  <c r="DG29" i="3"/>
  <c r="DF29" i="3"/>
  <c r="DG28" i="3"/>
  <c r="DG28" i="2"/>
  <c r="DG28" i="1"/>
  <c r="DF27" i="1"/>
  <c r="DG26" i="1"/>
  <c r="DF25" i="3"/>
  <c r="DG25" i="2"/>
  <c r="DG25" i="1"/>
  <c r="DG24" i="3"/>
  <c r="DG24" i="2"/>
  <c r="DG23" i="2"/>
  <c r="DF22" i="1"/>
  <c r="DG21" i="3"/>
  <c r="DG19" i="1"/>
  <c r="DF19" i="1"/>
  <c r="DG18" i="2"/>
  <c r="DF17" i="3"/>
  <c r="DF15" i="3"/>
  <c r="DG14" i="3"/>
  <c r="DF13" i="3"/>
  <c r="DF13" i="1"/>
  <c r="DG12" i="2"/>
  <c r="DF12" i="1"/>
  <c r="DF11" i="1"/>
  <c r="DG9" i="3"/>
  <c r="DF9" i="3"/>
  <c r="DG9" i="1"/>
  <c r="DG7" i="2"/>
  <c r="DG29" i="1"/>
  <c r="DF15" i="2"/>
  <c r="DG13" i="1"/>
  <c r="DF20" i="1"/>
  <c r="DG31" i="1"/>
  <c r="DG4" i="1"/>
  <c r="DF24" i="1"/>
  <c r="DG15" i="2"/>
  <c r="DG40" i="1"/>
  <c r="DG22" i="3"/>
  <c r="DG42" i="3"/>
  <c r="DG17" i="3"/>
  <c r="DF22" i="3"/>
  <c r="DF27" i="3"/>
  <c r="DI45" i="3"/>
  <c r="DF19" i="2"/>
  <c r="DG10" i="1"/>
  <c r="DF15" i="1"/>
  <c r="DG9" i="2"/>
  <c r="DG42" i="1"/>
  <c r="DG14" i="2"/>
  <c r="DF8" i="3"/>
  <c r="DF27" i="2"/>
  <c r="DG5" i="1"/>
  <c r="DG22" i="1"/>
  <c r="DF33" i="1"/>
  <c r="DF7" i="1"/>
  <c r="DG6" i="2"/>
  <c r="DG10" i="2"/>
  <c r="DG16" i="2"/>
  <c r="DF43" i="1"/>
  <c r="DF30" i="3"/>
  <c r="DG7" i="3"/>
  <c r="DF21" i="3"/>
  <c r="DF11" i="2"/>
  <c r="DF20" i="2"/>
  <c r="DG11" i="1"/>
  <c r="DF28" i="1"/>
  <c r="DF16" i="1"/>
  <c r="DF6" i="3"/>
  <c r="DG38" i="2"/>
  <c r="DG8" i="3"/>
  <c r="DG19" i="3"/>
  <c r="DG20" i="2"/>
  <c r="DG24" i="1"/>
  <c r="AM45" i="2"/>
  <c r="AO45" i="3"/>
  <c r="DF9" i="1"/>
  <c r="DG15" i="1"/>
  <c r="DK4" i="2"/>
  <c r="DF16" i="2"/>
  <c r="AQ45" i="3"/>
  <c r="BC4" i="3"/>
  <c r="DG13" i="3"/>
  <c r="AP45" i="2"/>
  <c r="BB4" i="2"/>
  <c r="AZ6" i="3"/>
  <c r="AN45" i="3"/>
  <c r="DF10" i="3"/>
  <c r="BC5" i="2"/>
  <c r="AQ45" i="2"/>
  <c r="CF4" i="3"/>
  <c r="BB45" i="3"/>
  <c r="AY18" i="1"/>
  <c r="BB19" i="1"/>
  <c r="DG38" i="1"/>
  <c r="DG8" i="2"/>
  <c r="DG41" i="2"/>
  <c r="DG34" i="1"/>
  <c r="DG13" i="2"/>
  <c r="DG36" i="1"/>
  <c r="BC11" i="1"/>
  <c r="AQ45" i="1"/>
  <c r="DF24" i="2"/>
  <c r="AX8" i="1"/>
  <c r="AZ4" i="2"/>
  <c r="AN45" i="2"/>
  <c r="AX4" i="3"/>
  <c r="AL45" i="3"/>
  <c r="DI6" i="2"/>
  <c r="DG37" i="2"/>
  <c r="BA4" i="1"/>
  <c r="AP45" i="3"/>
  <c r="CE45" i="3"/>
  <c r="DG14" i="1"/>
  <c r="DF38" i="1"/>
  <c r="DG44" i="1"/>
  <c r="DG43" i="1"/>
  <c r="CC4" i="2"/>
  <c r="EL4" i="2" s="1"/>
  <c r="AY45" i="2"/>
  <c r="DF19" i="3"/>
  <c r="DG7" i="1"/>
  <c r="AZ27" i="1"/>
  <c r="DF39" i="1"/>
  <c r="DF12" i="2"/>
  <c r="AX4" i="2"/>
  <c r="AL45" i="2"/>
  <c r="CE13" i="2"/>
  <c r="DI13" i="2" s="1"/>
  <c r="BA45" i="2"/>
  <c r="DF28" i="2"/>
  <c r="DG23" i="1"/>
  <c r="DG15" i="3"/>
  <c r="AY4" i="3"/>
  <c r="AM45" i="3"/>
  <c r="BA45" i="3"/>
  <c r="AO45" i="2"/>
  <c r="DG12" i="3"/>
  <c r="EN12" i="1" l="1"/>
  <c r="EN16" i="1"/>
  <c r="ER43" i="2"/>
  <c r="EN26" i="2"/>
  <c r="EN36" i="3"/>
  <c r="EV30" i="3"/>
  <c r="EV17" i="3"/>
  <c r="EV22" i="3"/>
  <c r="EV40" i="3"/>
  <c r="EV4" i="3"/>
  <c r="EV31" i="3"/>
  <c r="EV21" i="3"/>
  <c r="EV37" i="3"/>
  <c r="EV26" i="3"/>
  <c r="EV36" i="3"/>
  <c r="EV6" i="3"/>
  <c r="EV23" i="3"/>
  <c r="EV41" i="3"/>
  <c r="EV18" i="3"/>
  <c r="EV20" i="3"/>
  <c r="EV12" i="3"/>
  <c r="EV42" i="3"/>
  <c r="ER20" i="1"/>
  <c r="EN21" i="2"/>
  <c r="EV9" i="3"/>
  <c r="EV7" i="3"/>
  <c r="EV34" i="3"/>
  <c r="EV28" i="3"/>
  <c r="EV16" i="3"/>
  <c r="EV14" i="3"/>
  <c r="EV32" i="3"/>
  <c r="EV39" i="3"/>
  <c r="EV5" i="3"/>
  <c r="EV33" i="3"/>
  <c r="EV35" i="3"/>
  <c r="EV11" i="3"/>
  <c r="EV27" i="3"/>
  <c r="EV19" i="3"/>
  <c r="EV38" i="3"/>
  <c r="EV44" i="3"/>
  <c r="EV8" i="3"/>
  <c r="EV25" i="3"/>
  <c r="EV13" i="3"/>
  <c r="EV29" i="3"/>
  <c r="EV45" i="3"/>
  <c r="EV15" i="3"/>
  <c r="EV43" i="3"/>
  <c r="EV24" i="3"/>
  <c r="EN6" i="3"/>
  <c r="ER6" i="3"/>
  <c r="ET5" i="3"/>
  <c r="ET12" i="3"/>
  <c r="ET31" i="3"/>
  <c r="ET22" i="3"/>
  <c r="ET15" i="3"/>
  <c r="ET21" i="3"/>
  <c r="ET20" i="3"/>
  <c r="ET11" i="3"/>
  <c r="ET19" i="3"/>
  <c r="ET27" i="3"/>
  <c r="ET26" i="3"/>
  <c r="ET35" i="3"/>
  <c r="ET23" i="3"/>
  <c r="ET13" i="3"/>
  <c r="ET41" i="3"/>
  <c r="ET39" i="3"/>
  <c r="ET33" i="3"/>
  <c r="ET42" i="3"/>
  <c r="ET7" i="3"/>
  <c r="ET9" i="3"/>
  <c r="ET43" i="3"/>
  <c r="ET16" i="3"/>
  <c r="ET34" i="3"/>
  <c r="ET6" i="3"/>
  <c r="ET38" i="3"/>
  <c r="ET4" i="3"/>
  <c r="ET29" i="3"/>
  <c r="ET45" i="3"/>
  <c r="ET32" i="3"/>
  <c r="ET10" i="3"/>
  <c r="ET14" i="3"/>
  <c r="ET44" i="3"/>
  <c r="ET40" i="3"/>
  <c r="ET24" i="3"/>
  <c r="ET30" i="3"/>
  <c r="ET25" i="3"/>
  <c r="ET8" i="3"/>
  <c r="ET36" i="3"/>
  <c r="ET28" i="3"/>
  <c r="ET18" i="3"/>
  <c r="ET37" i="3"/>
  <c r="ET17" i="3"/>
  <c r="AR45" i="1"/>
  <c r="EV45" i="2"/>
  <c r="EV41" i="2"/>
  <c r="EV19" i="2"/>
  <c r="EV39" i="2"/>
  <c r="EV44" i="2"/>
  <c r="EV24" i="2"/>
  <c r="EV11" i="2"/>
  <c r="EV23" i="2"/>
  <c r="EV16" i="2"/>
  <c r="EV9" i="2"/>
  <c r="EV29" i="2"/>
  <c r="EV31" i="2"/>
  <c r="EV22" i="2"/>
  <c r="EV4" i="2"/>
  <c r="EV13" i="2"/>
  <c r="EV38" i="2"/>
  <c r="EV43" i="2"/>
  <c r="EV10" i="2"/>
  <c r="EV5" i="2"/>
  <c r="EV14" i="2"/>
  <c r="EV33" i="2"/>
  <c r="EV18" i="2"/>
  <c r="EV30" i="2"/>
  <c r="EV34" i="2"/>
  <c r="EV15" i="2"/>
  <c r="EV25" i="2"/>
  <c r="EV6" i="2"/>
  <c r="EV20" i="2"/>
  <c r="EV32" i="2"/>
  <c r="EV28" i="2"/>
  <c r="EV12" i="2"/>
  <c r="EV35" i="2"/>
  <c r="EV17" i="2"/>
  <c r="EV37" i="2"/>
  <c r="EV8" i="2"/>
  <c r="EV27" i="2"/>
  <c r="EV7" i="2"/>
  <c r="EV26" i="2"/>
  <c r="EV36" i="2"/>
  <c r="EV42" i="2"/>
  <c r="EV40" i="2"/>
  <c r="EV21" i="2"/>
  <c r="AI45" i="1"/>
  <c r="AD45" i="1"/>
  <c r="AJ35" i="1"/>
  <c r="AP35" i="1" s="1"/>
  <c r="ES35" i="1"/>
  <c r="EP46" i="1"/>
  <c r="EP47" i="1" s="1"/>
  <c r="AG45" i="1"/>
  <c r="EU35" i="1"/>
  <c r="EQ46" i="1"/>
  <c r="EQ47" i="1" s="1"/>
  <c r="AO35" i="1"/>
  <c r="AC45" i="1"/>
  <c r="AM35" i="1"/>
  <c r="BC35" i="1"/>
  <c r="BC45" i="1" s="1"/>
  <c r="AN35" i="1"/>
  <c r="EN11" i="1"/>
  <c r="ER11" i="1"/>
  <c r="ER31" i="1"/>
  <c r="EN31" i="1"/>
  <c r="EN38" i="1"/>
  <c r="ER38" i="1"/>
  <c r="EN33" i="1"/>
  <c r="ER33" i="1"/>
  <c r="EN23" i="1"/>
  <c r="ER23" i="1"/>
  <c r="EN25" i="1"/>
  <c r="ER25" i="1"/>
  <c r="EN28" i="1"/>
  <c r="ER28" i="1"/>
  <c r="EN34" i="1"/>
  <c r="ER34" i="1"/>
  <c r="EN13" i="1"/>
  <c r="ER13" i="1"/>
  <c r="ER32" i="1"/>
  <c r="EN32" i="1"/>
  <c r="EN39" i="1"/>
  <c r="ER39" i="1"/>
  <c r="ER14" i="1"/>
  <c r="EN14" i="1"/>
  <c r="EN43" i="1"/>
  <c r="ER43" i="1"/>
  <c r="ER40" i="1"/>
  <c r="EN40" i="1"/>
  <c r="EN19" i="1"/>
  <c r="ER19" i="1"/>
  <c r="EN30" i="1"/>
  <c r="ER30" i="1"/>
  <c r="ER21" i="1"/>
  <c r="EN21" i="1"/>
  <c r="EN9" i="1"/>
  <c r="ER9" i="1"/>
  <c r="ER24" i="1"/>
  <c r="EN24" i="1"/>
  <c r="EN10" i="1"/>
  <c r="ER10" i="1"/>
  <c r="EN4" i="1"/>
  <c r="ER4" i="1"/>
  <c r="EN26" i="1"/>
  <c r="ER26" i="1"/>
  <c r="EN7" i="1"/>
  <c r="ER7" i="1"/>
  <c r="EN44" i="1"/>
  <c r="ER44" i="1"/>
  <c r="ER15" i="1"/>
  <c r="EN15" i="1"/>
  <c r="ER5" i="1"/>
  <c r="EN5" i="1"/>
  <c r="EN42" i="1"/>
  <c r="ER42" i="1"/>
  <c r="ER29" i="1"/>
  <c r="EN29" i="1"/>
  <c r="EN27" i="1"/>
  <c r="ER27" i="1"/>
  <c r="EN36" i="1"/>
  <c r="ER36" i="1"/>
  <c r="ER22" i="1"/>
  <c r="EN22" i="1"/>
  <c r="EN33" i="2"/>
  <c r="ER33" i="2"/>
  <c r="EN19" i="2"/>
  <c r="ER19" i="2"/>
  <c r="ER39" i="2"/>
  <c r="EN39" i="2"/>
  <c r="EN41" i="2"/>
  <c r="ER41" i="2"/>
  <c r="EN38" i="2"/>
  <c r="ER38" i="2"/>
  <c r="ER16" i="2"/>
  <c r="EN16" i="2"/>
  <c r="ER24" i="2"/>
  <c r="EN24" i="2"/>
  <c r="ER32" i="2"/>
  <c r="EN32" i="2"/>
  <c r="EN39" i="3"/>
  <c r="ER39" i="3"/>
  <c r="EN44" i="2"/>
  <c r="ER44" i="2"/>
  <c r="ER37" i="2"/>
  <c r="EN37" i="2"/>
  <c r="EN42" i="2"/>
  <c r="ER42" i="2"/>
  <c r="EN8" i="3"/>
  <c r="ER8" i="3"/>
  <c r="EN22" i="3"/>
  <c r="ER22" i="3"/>
  <c r="EN11" i="2"/>
  <c r="ER11" i="2"/>
  <c r="EN41" i="3"/>
  <c r="ER41" i="3"/>
  <c r="ER29" i="2"/>
  <c r="EN29" i="2"/>
  <c r="ER8" i="2"/>
  <c r="EN8" i="2"/>
  <c r="EN7" i="3"/>
  <c r="ER7" i="3"/>
  <c r="EN15" i="3"/>
  <c r="ER15" i="3"/>
  <c r="EN10" i="2"/>
  <c r="ER10" i="2"/>
  <c r="ER14" i="2"/>
  <c r="EN14" i="2"/>
  <c r="EN15" i="2"/>
  <c r="ER15" i="2"/>
  <c r="ER20" i="3"/>
  <c r="EN20" i="3"/>
  <c r="EN24" i="3"/>
  <c r="ER24" i="3"/>
  <c r="EN26" i="3"/>
  <c r="ER26" i="3"/>
  <c r="EN9" i="2"/>
  <c r="ER9" i="2"/>
  <c r="EN23" i="2"/>
  <c r="ER23" i="2"/>
  <c r="EN12" i="2"/>
  <c r="ER12" i="2"/>
  <c r="EN32" i="3"/>
  <c r="ER32" i="3"/>
  <c r="EN27" i="3"/>
  <c r="ER27" i="3"/>
  <c r="ER13" i="2"/>
  <c r="EN13" i="2"/>
  <c r="ER20" i="2"/>
  <c r="EN20" i="2"/>
  <c r="EN17" i="3"/>
  <c r="ER17" i="3"/>
  <c r="EN34" i="2"/>
  <c r="ER34" i="2"/>
  <c r="ER13" i="3"/>
  <c r="EN13" i="3"/>
  <c r="EN6" i="2"/>
  <c r="ER6" i="2"/>
  <c r="EN42" i="3"/>
  <c r="ER42" i="3"/>
  <c r="EN5" i="2"/>
  <c r="ER5" i="2"/>
  <c r="EN18" i="2"/>
  <c r="ER18" i="2"/>
  <c r="EN21" i="3"/>
  <c r="ER21" i="3"/>
  <c r="EN35" i="3"/>
  <c r="ER35" i="3"/>
  <c r="EN34" i="3"/>
  <c r="ER34" i="3"/>
  <c r="ER12" i="3"/>
  <c r="EN12" i="3"/>
  <c r="DI45" i="2"/>
  <c r="CE4" i="1"/>
  <c r="CD4" i="2"/>
  <c r="AZ45" i="2"/>
  <c r="CG4" i="3"/>
  <c r="BC45" i="3"/>
  <c r="CF19" i="1"/>
  <c r="DJ4" i="3"/>
  <c r="DJ45" i="3" s="1"/>
  <c r="CF45" i="3"/>
  <c r="CB4" i="2"/>
  <c r="EK4" i="2" s="1"/>
  <c r="AX45" i="2"/>
  <c r="AX45" i="3"/>
  <c r="CB4" i="3"/>
  <c r="CD27" i="1"/>
  <c r="CF4" i="2"/>
  <c r="BB45" i="2"/>
  <c r="CC4" i="3"/>
  <c r="EL4" i="3" s="1"/>
  <c r="AY45" i="3"/>
  <c r="CC45" i="2"/>
  <c r="DG4" i="2"/>
  <c r="DG45" i="2" s="1"/>
  <c r="CE45" i="2"/>
  <c r="CB8" i="1"/>
  <c r="EK8" i="1" s="1"/>
  <c r="CG11" i="1"/>
  <c r="CC18" i="1"/>
  <c r="EL18" i="1" s="1"/>
  <c r="CG5" i="2"/>
  <c r="BC45" i="2"/>
  <c r="CD6" i="3"/>
  <c r="AZ45" i="3"/>
  <c r="Q13" i="4" l="1"/>
  <c r="Q29" i="4"/>
  <c r="Q8" i="4"/>
  <c r="Q24" i="4"/>
  <c r="Q40" i="4"/>
  <c r="Q27" i="4"/>
  <c r="Q6" i="4"/>
  <c r="Q10" i="4"/>
  <c r="Q26" i="4"/>
  <c r="Q42" i="4"/>
  <c r="Q15" i="4"/>
  <c r="Q33" i="4"/>
  <c r="Q31" i="4"/>
  <c r="Q12" i="4"/>
  <c r="Q28" i="4"/>
  <c r="Q44" i="4"/>
  <c r="Q17" i="4"/>
  <c r="Q35" i="4"/>
  <c r="Q14" i="4"/>
  <c r="Q30" i="4"/>
  <c r="Q46" i="4"/>
  <c r="Q19" i="4"/>
  <c r="Q37" i="4"/>
  <c r="Q45" i="4"/>
  <c r="Q16" i="4"/>
  <c r="Q32" i="4"/>
  <c r="Q5" i="4"/>
  <c r="Q21" i="4"/>
  <c r="Q39" i="4"/>
  <c r="Q18" i="4"/>
  <c r="Q34" i="4"/>
  <c r="Q7" i="4"/>
  <c r="Q23" i="4"/>
  <c r="Q41" i="4"/>
  <c r="Q20" i="4"/>
  <c r="Q36" i="4"/>
  <c r="Q9" i="4"/>
  <c r="Q25" i="4"/>
  <c r="Q43" i="4"/>
  <c r="Q22" i="4"/>
  <c r="Q38" i="4"/>
  <c r="Q11" i="4"/>
  <c r="EN4" i="3"/>
  <c r="ER4" i="3"/>
  <c r="K38" i="4"/>
  <c r="K32" i="4"/>
  <c r="K20" i="4"/>
  <c r="K12" i="4"/>
  <c r="K44" i="4"/>
  <c r="K34" i="4"/>
  <c r="K24" i="4"/>
  <c r="K14" i="4"/>
  <c r="K40" i="4"/>
  <c r="K22" i="4"/>
  <c r="K10" i="4"/>
  <c r="K45" i="4"/>
  <c r="K43" i="4"/>
  <c r="K41" i="4"/>
  <c r="K39" i="4"/>
  <c r="K37" i="4"/>
  <c r="K35" i="4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42" i="4"/>
  <c r="K30" i="4"/>
  <c r="K18" i="4"/>
  <c r="K6" i="4"/>
  <c r="K28" i="4"/>
  <c r="K8" i="4"/>
  <c r="K46" i="4"/>
  <c r="K36" i="4"/>
  <c r="K26" i="4"/>
  <c r="K16" i="4"/>
  <c r="DF4" i="3"/>
  <c r="DF45" i="3" s="1"/>
  <c r="AX35" i="1"/>
  <c r="AX45" i="1" s="1"/>
  <c r="AS45" i="1"/>
  <c r="AU45" i="1"/>
  <c r="AZ35" i="1"/>
  <c r="AN45" i="1"/>
  <c r="AW45" i="1"/>
  <c r="AP45" i="1"/>
  <c r="EV18" i="1"/>
  <c r="EV43" i="1"/>
  <c r="EV22" i="1"/>
  <c r="EV16" i="1"/>
  <c r="EV39" i="1"/>
  <c r="EV25" i="1"/>
  <c r="EV41" i="1"/>
  <c r="EV20" i="1"/>
  <c r="EV8" i="1"/>
  <c r="EV10" i="1"/>
  <c r="EV44" i="1"/>
  <c r="EV37" i="1"/>
  <c r="EV32" i="1"/>
  <c r="EV26" i="1"/>
  <c r="EV7" i="1"/>
  <c r="EV12" i="1"/>
  <c r="EV17" i="1"/>
  <c r="EV23" i="1"/>
  <c r="EV35" i="1"/>
  <c r="EV21" i="1"/>
  <c r="EV36" i="1"/>
  <c r="EV4" i="1"/>
  <c r="EV31" i="1"/>
  <c r="EV11" i="1"/>
  <c r="EV19" i="1"/>
  <c r="EV34" i="1"/>
  <c r="EV30" i="1"/>
  <c r="EV24" i="1"/>
  <c r="EV14" i="1"/>
  <c r="EV13" i="1"/>
  <c r="EV42" i="1"/>
  <c r="EV9" i="1"/>
  <c r="EV6" i="1"/>
  <c r="EV33" i="1"/>
  <c r="EV15" i="1"/>
  <c r="EV40" i="1"/>
  <c r="EV28" i="1"/>
  <c r="EV29" i="1"/>
  <c r="EV38" i="1"/>
  <c r="EV5" i="1"/>
  <c r="EV27" i="1"/>
  <c r="AY35" i="1"/>
  <c r="AM45" i="1"/>
  <c r="ET12" i="1"/>
  <c r="ET20" i="1"/>
  <c r="ET33" i="1"/>
  <c r="ET10" i="1"/>
  <c r="ET22" i="1"/>
  <c r="ET16" i="1"/>
  <c r="ET11" i="1"/>
  <c r="ET26" i="1"/>
  <c r="ET40" i="1"/>
  <c r="ET32" i="1"/>
  <c r="ET21" i="1"/>
  <c r="ET15" i="1"/>
  <c r="ET41" i="1"/>
  <c r="ET29" i="1"/>
  <c r="ET30" i="1"/>
  <c r="ET42" i="1"/>
  <c r="ET18" i="1"/>
  <c r="ET23" i="1"/>
  <c r="ET28" i="1"/>
  <c r="ET13" i="1"/>
  <c r="ET38" i="1"/>
  <c r="ET4" i="1"/>
  <c r="ET17" i="1"/>
  <c r="ET27" i="1"/>
  <c r="ET39" i="1"/>
  <c r="ET44" i="1"/>
  <c r="ET8" i="1"/>
  <c r="ET37" i="1"/>
  <c r="ET14" i="1"/>
  <c r="ET31" i="1"/>
  <c r="ET35" i="1"/>
  <c r="ET5" i="1"/>
  <c r="ET24" i="1"/>
  <c r="ET34" i="1"/>
  <c r="ET43" i="1"/>
  <c r="ET9" i="1"/>
  <c r="ET19" i="1"/>
  <c r="ET6" i="1"/>
  <c r="ET36" i="1"/>
  <c r="ET25" i="1"/>
  <c r="ET7" i="1"/>
  <c r="BB35" i="1"/>
  <c r="AJ45" i="1"/>
  <c r="ET45" i="1"/>
  <c r="BA35" i="1"/>
  <c r="AO45" i="1"/>
  <c r="CB35" i="1"/>
  <c r="EV45" i="1"/>
  <c r="EL45" i="2"/>
  <c r="EN4" i="2"/>
  <c r="ER4" i="2"/>
  <c r="ER46" i="2" s="1"/>
  <c r="DG18" i="1"/>
  <c r="DF8" i="1"/>
  <c r="DJ19" i="1"/>
  <c r="DK5" i="2"/>
  <c r="DK45" i="2" s="1"/>
  <c r="CG45" i="2"/>
  <c r="DK11" i="1"/>
  <c r="DH6" i="3"/>
  <c r="DH45" i="3" s="1"/>
  <c r="CD45" i="3"/>
  <c r="CB45" i="3"/>
  <c r="CB45" i="2"/>
  <c r="EK45" i="2"/>
  <c r="DF4" i="2"/>
  <c r="DF45" i="2" s="1"/>
  <c r="DJ4" i="2"/>
  <c r="DJ45" i="2" s="1"/>
  <c r="CF45" i="2"/>
  <c r="DH4" i="2"/>
  <c r="DH45" i="2" s="1"/>
  <c r="CD45" i="2"/>
  <c r="CC45" i="3"/>
  <c r="DG4" i="3"/>
  <c r="DG45" i="3" s="1"/>
  <c r="DH27" i="1"/>
  <c r="DK4" i="3"/>
  <c r="DK45" i="3" s="1"/>
  <c r="CG45" i="3"/>
  <c r="DI4" i="1"/>
  <c r="CB45" i="1" l="1"/>
  <c r="EK35" i="1"/>
  <c r="BB45" i="1"/>
  <c r="BO45" i="1"/>
  <c r="BI45" i="1"/>
  <c r="BU35" i="1"/>
  <c r="EK45" i="1"/>
  <c r="DF35" i="1"/>
  <c r="DF45" i="1" s="1"/>
  <c r="AY45" i="1"/>
  <c r="AZ45" i="1"/>
  <c r="AT45" i="1"/>
  <c r="BA45" i="1"/>
  <c r="BM45" i="1"/>
  <c r="AV45" i="1"/>
  <c r="EN18" i="1"/>
  <c r="ER18" i="1"/>
  <c r="EN45" i="2"/>
  <c r="EO45" i="2" s="1"/>
  <c r="ER45" i="2"/>
  <c r="ER47" i="2" s="1"/>
  <c r="EL45" i="3"/>
  <c r="ER46" i="3"/>
  <c r="BD45" i="1" l="1"/>
  <c r="BU45" i="1"/>
  <c r="CG35" i="1"/>
  <c r="BH45" i="1"/>
  <c r="BL45" i="1"/>
  <c r="BF45" i="1"/>
  <c r="BE45" i="1"/>
  <c r="BK45" i="1"/>
  <c r="BS35" i="1"/>
  <c r="BG45" i="1"/>
  <c r="BN45" i="1"/>
  <c r="EO19" i="2"/>
  <c r="EO39" i="2"/>
  <c r="EO26" i="2"/>
  <c r="EO17" i="2"/>
  <c r="EO20" i="2"/>
  <c r="EO9" i="2"/>
  <c r="EO34" i="2"/>
  <c r="EO13" i="2"/>
  <c r="EO43" i="2"/>
  <c r="EO31" i="2"/>
  <c r="EO41" i="2"/>
  <c r="EO18" i="2"/>
  <c r="EO38" i="2"/>
  <c r="EO30" i="2"/>
  <c r="EO21" i="2"/>
  <c r="EO23" i="2"/>
  <c r="EO32" i="2"/>
  <c r="EO22" i="2"/>
  <c r="EO4" i="2"/>
  <c r="EO37" i="2"/>
  <c r="EO12" i="2"/>
  <c r="EO5" i="2"/>
  <c r="EO33" i="2"/>
  <c r="EO35" i="2"/>
  <c r="EO42" i="2"/>
  <c r="EO44" i="2"/>
  <c r="EO15" i="2"/>
  <c r="EO28" i="2"/>
  <c r="EO7" i="2"/>
  <c r="EO29" i="2"/>
  <c r="EO6" i="2"/>
  <c r="EO16" i="2"/>
  <c r="EO25" i="2"/>
  <c r="EO36" i="2"/>
  <c r="EO24" i="2"/>
  <c r="EO14" i="2"/>
  <c r="EO8" i="2"/>
  <c r="EN45" i="3"/>
  <c r="ER45" i="3"/>
  <c r="ER47" i="3" s="1"/>
  <c r="EO40" i="2"/>
  <c r="EO27" i="2"/>
  <c r="EO11" i="2"/>
  <c r="EO10" i="2"/>
  <c r="EO45" i="3" l="1"/>
  <c r="EK4" i="3"/>
  <c r="EK45" i="3" s="1"/>
  <c r="BP35" i="1"/>
  <c r="BP45" i="1" s="1"/>
  <c r="BJ45" i="1"/>
  <c r="BQ35" i="1"/>
  <c r="BQ45" i="1" s="1"/>
  <c r="BR35" i="1"/>
  <c r="CD35" i="1" s="1"/>
  <c r="BR45" i="1"/>
  <c r="BS45" i="1"/>
  <c r="CE35" i="1"/>
  <c r="BT35" i="1"/>
  <c r="DK35" i="1"/>
  <c r="DK45" i="1" s="1"/>
  <c r="CG45" i="1"/>
  <c r="EO35" i="3"/>
  <c r="EO12" i="3"/>
  <c r="EO38" i="3"/>
  <c r="EO16" i="3"/>
  <c r="EO6" i="3"/>
  <c r="EO20" i="3"/>
  <c r="EO27" i="3"/>
  <c r="EO9" i="3"/>
  <c r="EO25" i="3"/>
  <c r="EO5" i="3"/>
  <c r="EO24" i="3"/>
  <c r="EO21" i="3"/>
  <c r="EO23" i="3"/>
  <c r="EO37" i="3"/>
  <c r="EO28" i="3"/>
  <c r="EO17" i="3"/>
  <c r="EO26" i="3"/>
  <c r="EO19" i="3"/>
  <c r="EO11" i="3"/>
  <c r="EO40" i="3"/>
  <c r="EO7" i="3"/>
  <c r="EO34" i="3"/>
  <c r="EO30" i="3"/>
  <c r="EO18" i="3"/>
  <c r="EO36" i="3"/>
  <c r="EO39" i="3"/>
  <c r="EO32" i="3"/>
  <c r="EO13" i="3"/>
  <c r="EO29" i="3"/>
  <c r="EO44" i="3"/>
  <c r="EO4" i="3"/>
  <c r="EO41" i="3"/>
  <c r="EO8" i="3"/>
  <c r="EO42" i="3"/>
  <c r="EO10" i="3"/>
  <c r="EO33" i="3"/>
  <c r="EO22" i="3"/>
  <c r="EO15" i="3"/>
  <c r="EO43" i="3"/>
  <c r="EO14" i="3"/>
  <c r="EO31" i="3"/>
  <c r="CC35" i="1" l="1"/>
  <c r="EL35" i="1" s="1"/>
  <c r="BT45" i="1"/>
  <c r="CF35" i="1"/>
  <c r="DI35" i="1"/>
  <c r="DI45" i="1" s="1"/>
  <c r="CE45" i="1"/>
  <c r="DH35" i="1"/>
  <c r="DH45" i="1" s="1"/>
  <c r="CD45" i="1"/>
  <c r="DG35" i="1"/>
  <c r="DG45" i="1" s="1"/>
  <c r="CC45" i="1"/>
  <c r="H46" i="4"/>
  <c r="B42" i="4"/>
  <c r="C42" i="4" s="1"/>
  <c r="D41" i="4"/>
  <c r="E40" i="4"/>
  <c r="F39" i="4"/>
  <c r="H38" i="4"/>
  <c r="B34" i="4"/>
  <c r="C34" i="4" s="1"/>
  <c r="D33" i="4"/>
  <c r="E32" i="4"/>
  <c r="F31" i="4"/>
  <c r="H30" i="4"/>
  <c r="B26" i="4"/>
  <c r="C26" i="4" s="1"/>
  <c r="D25" i="4"/>
  <c r="E24" i="4"/>
  <c r="F23" i="4"/>
  <c r="H22" i="4"/>
  <c r="B18" i="4"/>
  <c r="C18" i="4" s="1"/>
  <c r="D17" i="4"/>
  <c r="E16" i="4"/>
  <c r="F15" i="4"/>
  <c r="H14" i="4"/>
  <c r="B10" i="4"/>
  <c r="C10" i="4" s="1"/>
  <c r="D9" i="4"/>
  <c r="E8" i="4"/>
  <c r="F7" i="4"/>
  <c r="H6" i="4"/>
  <c r="F46" i="4"/>
  <c r="H45" i="4"/>
  <c r="B41" i="4"/>
  <c r="C41" i="4" s="1"/>
  <c r="D40" i="4"/>
  <c r="E39" i="4"/>
  <c r="F38" i="4"/>
  <c r="H37" i="4"/>
  <c r="B33" i="4"/>
  <c r="C33" i="4" s="1"/>
  <c r="D32" i="4"/>
  <c r="E31" i="4"/>
  <c r="F30" i="4"/>
  <c r="H29" i="4"/>
  <c r="B25" i="4"/>
  <c r="C25" i="4" s="1"/>
  <c r="D24" i="4"/>
  <c r="E23" i="4"/>
  <c r="F22" i="4"/>
  <c r="H21" i="4"/>
  <c r="B17" i="4"/>
  <c r="C17" i="4" s="1"/>
  <c r="D16" i="4"/>
  <c r="E15" i="4"/>
  <c r="F14" i="4"/>
  <c r="H13" i="4"/>
  <c r="B9" i="4"/>
  <c r="C9" i="4" s="1"/>
  <c r="D8" i="4"/>
  <c r="E7" i="4"/>
  <c r="F6" i="4"/>
  <c r="H5" i="4"/>
  <c r="E46" i="4"/>
  <c r="F45" i="4"/>
  <c r="H44" i="4"/>
  <c r="B40" i="4"/>
  <c r="C40" i="4" s="1"/>
  <c r="D39" i="4"/>
  <c r="E38" i="4"/>
  <c r="F37" i="4"/>
  <c r="H36" i="4"/>
  <c r="B32" i="4"/>
  <c r="C32" i="4" s="1"/>
  <c r="D31" i="4"/>
  <c r="E30" i="4"/>
  <c r="F29" i="4"/>
  <c r="H28" i="4"/>
  <c r="B24" i="4"/>
  <c r="C24" i="4" s="1"/>
  <c r="D23" i="4"/>
  <c r="E22" i="4"/>
  <c r="F21" i="4"/>
  <c r="H20" i="4"/>
  <c r="B16" i="4"/>
  <c r="C16" i="4" s="1"/>
  <c r="D15" i="4"/>
  <c r="E14" i="4"/>
  <c r="F13" i="4"/>
  <c r="H12" i="4"/>
  <c r="B8" i="4"/>
  <c r="C8" i="4" s="1"/>
  <c r="D7" i="4"/>
  <c r="E6" i="4"/>
  <c r="F5" i="4"/>
  <c r="D46" i="4"/>
  <c r="E45" i="4"/>
  <c r="F44" i="4"/>
  <c r="H43" i="4"/>
  <c r="B39" i="4"/>
  <c r="C39" i="4" s="1"/>
  <c r="D38" i="4"/>
  <c r="E37" i="4"/>
  <c r="F36" i="4"/>
  <c r="H35" i="4"/>
  <c r="B31" i="4"/>
  <c r="C31" i="4" s="1"/>
  <c r="D30" i="4"/>
  <c r="E29" i="4"/>
  <c r="F28" i="4"/>
  <c r="H27" i="4"/>
  <c r="B23" i="4"/>
  <c r="C23" i="4" s="1"/>
  <c r="D22" i="4"/>
  <c r="E21" i="4"/>
  <c r="F20" i="4"/>
  <c r="H19" i="4"/>
  <c r="B15" i="4"/>
  <c r="C15" i="4" s="1"/>
  <c r="D14" i="4"/>
  <c r="E13" i="4"/>
  <c r="F12" i="4"/>
  <c r="H11" i="4"/>
  <c r="B7" i="4"/>
  <c r="C7" i="4" s="1"/>
  <c r="D6" i="4"/>
  <c r="E5" i="4"/>
  <c r="B46" i="4"/>
  <c r="C46" i="4" s="1"/>
  <c r="D45" i="4"/>
  <c r="E44" i="4"/>
  <c r="F43" i="4"/>
  <c r="H42" i="4"/>
  <c r="B38" i="4"/>
  <c r="C38" i="4" s="1"/>
  <c r="D37" i="4"/>
  <c r="E36" i="4"/>
  <c r="F35" i="4"/>
  <c r="H34" i="4"/>
  <c r="B30" i="4"/>
  <c r="C30" i="4" s="1"/>
  <c r="D29" i="4"/>
  <c r="E28" i="4"/>
  <c r="F27" i="4"/>
  <c r="H26" i="4"/>
  <c r="B22" i="4"/>
  <c r="C22" i="4" s="1"/>
  <c r="D21" i="4"/>
  <c r="E20" i="4"/>
  <c r="F19" i="4"/>
  <c r="H18" i="4"/>
  <c r="B14" i="4"/>
  <c r="C14" i="4" s="1"/>
  <c r="D13" i="4"/>
  <c r="E12" i="4"/>
  <c r="F11" i="4"/>
  <c r="H10" i="4"/>
  <c r="B6" i="4"/>
  <c r="C6" i="4" s="1"/>
  <c r="D5" i="4"/>
  <c r="B45" i="4"/>
  <c r="C45" i="4" s="1"/>
  <c r="D44" i="4"/>
  <c r="E43" i="4"/>
  <c r="F42" i="4"/>
  <c r="H41" i="4"/>
  <c r="B37" i="4"/>
  <c r="C37" i="4" s="1"/>
  <c r="D36" i="4"/>
  <c r="E35" i="4"/>
  <c r="F34" i="4"/>
  <c r="H33" i="4"/>
  <c r="B29" i="4"/>
  <c r="C29" i="4" s="1"/>
  <c r="D28" i="4"/>
  <c r="E27" i="4"/>
  <c r="F26" i="4"/>
  <c r="H25" i="4"/>
  <c r="B21" i="4"/>
  <c r="C21" i="4" s="1"/>
  <c r="D20" i="4"/>
  <c r="E19" i="4"/>
  <c r="F18" i="4"/>
  <c r="H17" i="4"/>
  <c r="B13" i="4"/>
  <c r="C13" i="4" s="1"/>
  <c r="D12" i="4"/>
  <c r="E11" i="4"/>
  <c r="F10" i="4"/>
  <c r="H9" i="4"/>
  <c r="B5" i="4"/>
  <c r="C5" i="4" s="1"/>
  <c r="B44" i="4"/>
  <c r="C44" i="4" s="1"/>
  <c r="D43" i="4"/>
  <c r="E42" i="4"/>
  <c r="F41" i="4"/>
  <c r="H40" i="4"/>
  <c r="B36" i="4"/>
  <c r="C36" i="4" s="1"/>
  <c r="D35" i="4"/>
  <c r="E34" i="4"/>
  <c r="F33" i="4"/>
  <c r="H32" i="4"/>
  <c r="B28" i="4"/>
  <c r="C28" i="4" s="1"/>
  <c r="D27" i="4"/>
  <c r="E26" i="4"/>
  <c r="F25" i="4"/>
  <c r="H24" i="4"/>
  <c r="B20" i="4"/>
  <c r="C20" i="4" s="1"/>
  <c r="D19" i="4"/>
  <c r="E18" i="4"/>
  <c r="F17" i="4"/>
  <c r="H16" i="4"/>
  <c r="B12" i="4"/>
  <c r="C12" i="4" s="1"/>
  <c r="D11" i="4"/>
  <c r="E10" i="4"/>
  <c r="F9" i="4"/>
  <c r="H8" i="4"/>
  <c r="B43" i="4"/>
  <c r="C43" i="4" s="1"/>
  <c r="D42" i="4"/>
  <c r="E41" i="4"/>
  <c r="F40" i="4"/>
  <c r="H39" i="4"/>
  <c r="B35" i="4"/>
  <c r="C35" i="4" s="1"/>
  <c r="D34" i="4"/>
  <c r="E33" i="4"/>
  <c r="F32" i="4"/>
  <c r="H31" i="4"/>
  <c r="B27" i="4"/>
  <c r="C27" i="4" s="1"/>
  <c r="D26" i="4"/>
  <c r="E25" i="4"/>
  <c r="F24" i="4"/>
  <c r="H23" i="4"/>
  <c r="B19" i="4"/>
  <c r="C19" i="4" s="1"/>
  <c r="D18" i="4"/>
  <c r="E17" i="4"/>
  <c r="F16" i="4"/>
  <c r="H15" i="4"/>
  <c r="B11" i="4"/>
  <c r="C11" i="4" s="1"/>
  <c r="D10" i="4"/>
  <c r="E9" i="4"/>
  <c r="F8" i="4"/>
  <c r="H7" i="4"/>
  <c r="G38" i="4" l="1"/>
  <c r="G7" i="4"/>
  <c r="G5" i="4"/>
  <c r="G30" i="4"/>
  <c r="G28" i="4"/>
  <c r="G29" i="4"/>
  <c r="G26" i="4"/>
  <c r="G42" i="4"/>
  <c r="G22" i="4"/>
  <c r="G20" i="4"/>
  <c r="G31" i="4"/>
  <c r="G10" i="4"/>
  <c r="G35" i="4"/>
  <c r="EN35" i="1"/>
  <c r="ER35" i="1"/>
  <c r="ER46" i="1" s="1"/>
  <c r="EL45" i="1"/>
  <c r="G36" i="4"/>
  <c r="G27" i="4"/>
  <c r="G21" i="4"/>
  <c r="G13" i="4"/>
  <c r="G46" i="4"/>
  <c r="G15" i="4"/>
  <c r="DJ35" i="1"/>
  <c r="DJ45" i="1" s="1"/>
  <c r="CF45" i="1"/>
  <c r="G19" i="4"/>
  <c r="G44" i="4"/>
  <c r="G9" i="4"/>
  <c r="G18" i="4"/>
  <c r="G34" i="4"/>
  <c r="L29" i="4"/>
  <c r="S27" i="4"/>
  <c r="S21" i="4"/>
  <c r="M24" i="4"/>
  <c r="S23" i="4"/>
  <c r="M19" i="4"/>
  <c r="S26" i="4"/>
  <c r="R45" i="4"/>
  <c r="L14" i="4"/>
  <c r="L46" i="4"/>
  <c r="L21" i="4"/>
  <c r="L12" i="4"/>
  <c r="L28" i="4"/>
  <c r="L44" i="4"/>
  <c r="S16" i="4"/>
  <c r="M36" i="4"/>
  <c r="S44" i="4"/>
  <c r="S31" i="4"/>
  <c r="S6" i="4"/>
  <c r="L25" i="4"/>
  <c r="L41" i="4"/>
  <c r="M9" i="4"/>
  <c r="M38" i="4"/>
  <c r="S35" i="4"/>
  <c r="M27" i="4"/>
  <c r="M18" i="4"/>
  <c r="L7" i="4"/>
  <c r="S29" i="4"/>
  <c r="L24" i="4"/>
  <c r="M8" i="4"/>
  <c r="R18" i="4"/>
  <c r="M16" i="4"/>
  <c r="L45" i="4"/>
  <c r="M13" i="4"/>
  <c r="M29" i="4"/>
  <c r="R27" i="4"/>
  <c r="L19" i="4"/>
  <c r="S40" i="4"/>
  <c r="R6" i="4"/>
  <c r="L34" i="4"/>
  <c r="L9" i="4"/>
  <c r="M26" i="4"/>
  <c r="M6" i="4"/>
  <c r="R44" i="4"/>
  <c r="M31" i="4"/>
  <c r="R31" i="4"/>
  <c r="M23" i="4"/>
  <c r="M33" i="4"/>
  <c r="R39" i="4"/>
  <c r="L15" i="4"/>
  <c r="L22" i="4"/>
  <c r="S20" i="4"/>
  <c r="R11" i="4"/>
  <c r="R16" i="4"/>
  <c r="R32" i="4"/>
  <c r="R43" i="4"/>
  <c r="M20" i="4"/>
  <c r="L43" i="4"/>
  <c r="L10" i="4"/>
  <c r="M35" i="4"/>
  <c r="M10" i="4"/>
  <c r="R29" i="4"/>
  <c r="S37" i="4"/>
  <c r="S34" i="4"/>
  <c r="S42" i="4"/>
  <c r="S45" i="4"/>
  <c r="S7" i="4"/>
  <c r="L35" i="4"/>
  <c r="M15" i="4"/>
  <c r="S19" i="4"/>
  <c r="M45" i="4"/>
  <c r="L32" i="4"/>
  <c r="S28" i="4"/>
  <c r="R26" i="4"/>
  <c r="S36" i="4"/>
  <c r="L31" i="4"/>
  <c r="S17" i="4"/>
  <c r="S33" i="4"/>
  <c r="R7" i="4"/>
  <c r="R23" i="4"/>
  <c r="M44" i="4"/>
  <c r="R14" i="4"/>
  <c r="R38" i="4"/>
  <c r="R13" i="4"/>
  <c r="S30" i="4"/>
  <c r="M41" i="4"/>
  <c r="R20" i="4"/>
  <c r="R28" i="4"/>
  <c r="M43" i="4"/>
  <c r="M39" i="4"/>
  <c r="M25" i="4"/>
  <c r="R25" i="4"/>
  <c r="M7" i="4"/>
  <c r="L37" i="4"/>
  <c r="M32" i="4"/>
  <c r="L30" i="4"/>
  <c r="L5" i="4"/>
  <c r="R35" i="4"/>
  <c r="L20" i="4"/>
  <c r="L36" i="4"/>
  <c r="S8" i="4"/>
  <c r="S24" i="4"/>
  <c r="S12" i="4"/>
  <c r="L18" i="4"/>
  <c r="S39" i="4"/>
  <c r="T39" i="4" s="1"/>
  <c r="S14" i="4"/>
  <c r="L33" i="4"/>
  <c r="M42" i="4"/>
  <c r="M14" i="4"/>
  <c r="M11" i="4"/>
  <c r="S46" i="4"/>
  <c r="S43" i="4"/>
  <c r="T43" i="4" s="1"/>
  <c r="L40" i="4"/>
  <c r="R41" i="4"/>
  <c r="L6" i="4"/>
  <c r="R34" i="4"/>
  <c r="R9" i="4"/>
  <c r="M40" i="4"/>
  <c r="M21" i="4"/>
  <c r="M37" i="4"/>
  <c r="L11" i="4"/>
  <c r="L27" i="4"/>
  <c r="R19" i="4"/>
  <c r="R22" i="4"/>
  <c r="L42" i="4"/>
  <c r="L17" i="4"/>
  <c r="M34" i="4"/>
  <c r="S5" i="4"/>
  <c r="M30" i="4"/>
  <c r="M22" i="4"/>
  <c r="S15" i="4"/>
  <c r="M5" i="4"/>
  <c r="S11" i="4"/>
  <c r="T11" i="4" s="1"/>
  <c r="R12" i="4"/>
  <c r="L8" i="4"/>
  <c r="L38" i="4"/>
  <c r="L13" i="4"/>
  <c r="R8" i="4"/>
  <c r="R24" i="4"/>
  <c r="R40" i="4"/>
  <c r="M12" i="4"/>
  <c r="N12" i="4" s="1"/>
  <c r="M28" i="4"/>
  <c r="L23" i="4"/>
  <c r="L26" i="4"/>
  <c r="R46" i="4"/>
  <c r="R21" i="4"/>
  <c r="R37" i="4"/>
  <c r="R36" i="4"/>
  <c r="M46" i="4"/>
  <c r="S13" i="4"/>
  <c r="L16" i="4"/>
  <c r="M17" i="4"/>
  <c r="S10" i="4"/>
  <c r="S18" i="4"/>
  <c r="R33" i="4"/>
  <c r="R10" i="4"/>
  <c r="R42" i="4"/>
  <c r="R17" i="4"/>
  <c r="S9" i="4"/>
  <c r="S25" i="4"/>
  <c r="S41" i="4"/>
  <c r="R15" i="4"/>
  <c r="S32" i="4"/>
  <c r="L39" i="4"/>
  <c r="R30" i="4"/>
  <c r="R5" i="4"/>
  <c r="S22" i="4"/>
  <c r="S38" i="4"/>
  <c r="G24" i="4"/>
  <c r="G33" i="4"/>
  <c r="G11" i="4"/>
  <c r="G40" i="4"/>
  <c r="G45" i="4"/>
  <c r="G14" i="4"/>
  <c r="G16" i="4"/>
  <c r="G25" i="4"/>
  <c r="G12" i="4"/>
  <c r="G23" i="4"/>
  <c r="G32" i="4"/>
  <c r="G41" i="4"/>
  <c r="G43" i="4"/>
  <c r="G37" i="4"/>
  <c r="G6" i="4"/>
  <c r="G39" i="4"/>
  <c r="G8" i="4"/>
  <c r="G17" i="4"/>
  <c r="T18" i="4" l="1"/>
  <c r="N46" i="4"/>
  <c r="T14" i="4"/>
  <c r="T32" i="4"/>
  <c r="T10" i="4"/>
  <c r="N30" i="4"/>
  <c r="T45" i="4"/>
  <c r="T13" i="4"/>
  <c r="N25" i="4"/>
  <c r="N44" i="4"/>
  <c r="T25" i="4"/>
  <c r="N34" i="4"/>
  <c r="N29" i="4"/>
  <c r="N17" i="4"/>
  <c r="N37" i="4"/>
  <c r="N15" i="4"/>
  <c r="N45" i="4"/>
  <c r="T22" i="4"/>
  <c r="N14" i="4"/>
  <c r="N43" i="4"/>
  <c r="T9" i="4"/>
  <c r="N32" i="4"/>
  <c r="T41" i="4"/>
  <c r="N28" i="4"/>
  <c r="N41" i="4"/>
  <c r="N22" i="4"/>
  <c r="N21" i="4"/>
  <c r="T38" i="4"/>
  <c r="N7" i="4"/>
  <c r="N10" i="4"/>
  <c r="T15" i="4"/>
  <c r="T36" i="4"/>
  <c r="T7" i="4"/>
  <c r="N6" i="4"/>
  <c r="T6" i="4"/>
  <c r="T21" i="4"/>
  <c r="N39" i="4"/>
  <c r="N26" i="4"/>
  <c r="N13" i="4"/>
  <c r="N18" i="4"/>
  <c r="T31" i="4"/>
  <c r="T27" i="4"/>
  <c r="T28" i="4"/>
  <c r="T42" i="4"/>
  <c r="N20" i="4"/>
  <c r="N27" i="4"/>
  <c r="T44" i="4"/>
  <c r="T5" i="4"/>
  <c r="T34" i="4"/>
  <c r="N33" i="4"/>
  <c r="N16" i="4"/>
  <c r="T35" i="4"/>
  <c r="N36" i="4"/>
  <c r="T46" i="4"/>
  <c r="T12" i="4"/>
  <c r="T37" i="4"/>
  <c r="N23" i="4"/>
  <c r="N38" i="4"/>
  <c r="T16" i="4"/>
  <c r="T26" i="4"/>
  <c r="N40" i="4"/>
  <c r="N11" i="4"/>
  <c r="T24" i="4"/>
  <c r="T33" i="4"/>
  <c r="T19" i="4"/>
  <c r="T40" i="4"/>
  <c r="N8" i="4"/>
  <c r="N9" i="4"/>
  <c r="N19" i="4"/>
  <c r="T8" i="4"/>
  <c r="T30" i="4"/>
  <c r="T17" i="4"/>
  <c r="N31" i="4"/>
  <c r="T23" i="4"/>
  <c r="N5" i="4"/>
  <c r="N42" i="4"/>
  <c r="N35" i="4"/>
  <c r="T20" i="4"/>
  <c r="T29" i="4"/>
  <c r="N24" i="4"/>
  <c r="ER45" i="1"/>
  <c r="ER47" i="1" s="1"/>
  <c r="EN45" i="1"/>
  <c r="EO45" i="1" s="1"/>
  <c r="EO16" i="1" l="1"/>
  <c r="EO9" i="1"/>
  <c r="EO33" i="1"/>
  <c r="EO37" i="1"/>
  <c r="EO18" i="1"/>
  <c r="EO41" i="1"/>
  <c r="EO23" i="1"/>
  <c r="EO14" i="1"/>
  <c r="EO24" i="1"/>
  <c r="EO11" i="1"/>
  <c r="EO35" i="1"/>
  <c r="EO17" i="1"/>
  <c r="EO29" i="1"/>
  <c r="EO4" i="1"/>
  <c r="EO27" i="1"/>
  <c r="EO32" i="1"/>
  <c r="EO10" i="1"/>
  <c r="EO43" i="1"/>
  <c r="EO31" i="1"/>
  <c r="EO19" i="1"/>
  <c r="EO36" i="1"/>
  <c r="EO26" i="1"/>
  <c r="EO6" i="1"/>
  <c r="EO34" i="1"/>
  <c r="EO13" i="1"/>
  <c r="EO7" i="1"/>
  <c r="EO44" i="1"/>
  <c r="EO42" i="1"/>
  <c r="EO30" i="1"/>
  <c r="EO8" i="1"/>
  <c r="EO5" i="1"/>
  <c r="EO40" i="1"/>
  <c r="EO21" i="1"/>
  <c r="EO25" i="1"/>
  <c r="EO38" i="1"/>
  <c r="EO28" i="1"/>
  <c r="EO22" i="1"/>
  <c r="EO20" i="1"/>
  <c r="EO39" i="1"/>
  <c r="EO15" i="1"/>
  <c r="EO12" i="1"/>
</calcChain>
</file>

<file path=xl/sharedStrings.xml><?xml version="1.0" encoding="utf-8"?>
<sst xmlns="http://schemas.openxmlformats.org/spreadsheetml/2006/main" count="1193" uniqueCount="193">
  <si>
    <t>医科</t>
    <rPh sb="0" eb="2">
      <t>イカ</t>
    </rPh>
    <phoneticPr fontId="4"/>
  </si>
  <si>
    <t>歯科</t>
    <rPh sb="0" eb="2">
      <t>シカ</t>
    </rPh>
    <phoneticPr fontId="4"/>
  </si>
  <si>
    <t>小計</t>
    <rPh sb="0" eb="1">
      <t>ショウ</t>
    </rPh>
    <rPh sb="1" eb="2">
      <t>ケイ</t>
    </rPh>
    <phoneticPr fontId="4"/>
  </si>
  <si>
    <t>調剤報酬</t>
    <rPh sb="0" eb="2">
      <t>チョウザイ</t>
    </rPh>
    <rPh sb="2" eb="4">
      <t>ホウシュウ</t>
    </rPh>
    <phoneticPr fontId="4"/>
  </si>
  <si>
    <t>合計</t>
    <rPh sb="0" eb="1">
      <t>ゴウ</t>
    </rPh>
    <rPh sb="1" eb="2">
      <t>ケイ</t>
    </rPh>
    <phoneticPr fontId="4"/>
  </si>
  <si>
    <t>食事・生活療養費</t>
    <rPh sb="0" eb="2">
      <t>ショクジ</t>
    </rPh>
    <rPh sb="3" eb="5">
      <t>セイカツ</t>
    </rPh>
    <rPh sb="5" eb="8">
      <t>リョウヨウヒ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</si>
  <si>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</si>
  <si>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療養の給付計</t>
    <rPh sb="0" eb="2">
      <t>リョウヨウ</t>
    </rPh>
    <rPh sb="3" eb="5">
      <t>キュウフ</t>
    </rPh>
    <rPh sb="5" eb="6">
      <t>ケイ</t>
    </rPh>
    <phoneticPr fontId="4"/>
  </si>
  <si>
    <t>療養費支給分</t>
    <rPh sb="0" eb="3">
      <t>リョウヨウヒ</t>
    </rPh>
    <rPh sb="3" eb="5">
      <t>シキュウ</t>
    </rPh>
    <rPh sb="5" eb="6">
      <t>ブン</t>
    </rPh>
    <phoneticPr fontId="4"/>
  </si>
  <si>
    <t>特別療養費</t>
    <rPh sb="0" eb="2">
      <t>トクベツ</t>
    </rPh>
    <rPh sb="2" eb="5">
      <t>リョウヨウヒ</t>
    </rPh>
    <phoneticPr fontId="4"/>
  </si>
  <si>
    <t>療養費計</t>
    <rPh sb="0" eb="3">
      <t>リョウヨウヒ</t>
    </rPh>
    <rPh sb="3" eb="4">
      <t>ケイ</t>
    </rPh>
    <phoneticPr fontId="4"/>
  </si>
  <si>
    <t>総合計</t>
    <rPh sb="0" eb="1">
      <t>ソウ</t>
    </rPh>
    <rPh sb="1" eb="3">
      <t>ゴウケイ</t>
    </rPh>
    <phoneticPr fontId="4"/>
  </si>
  <si>
    <t>高額件数欄</t>
    <rPh sb="0" eb="2">
      <t>コウガク</t>
    </rPh>
    <rPh sb="2" eb="4">
      <t>ケンスウ</t>
    </rPh>
    <rPh sb="4" eb="5">
      <t>ラン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</si>
  <si>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</si>
  <si>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</si>
  <si>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計</t>
    <rPh sb="0" eb="1">
      <t>ケイ</t>
    </rPh>
    <phoneticPr fontId="4"/>
  </si>
  <si>
    <t>柔道整復</t>
    <rPh sb="0" eb="2">
      <t>ジュウドウ</t>
    </rPh>
    <rPh sb="2" eb="4">
      <t>セイフク</t>
    </rPh>
    <phoneticPr fontId="4"/>
  </si>
  <si>
    <t>その他療養費</t>
    <rPh sb="2" eb="3">
      <t>タ</t>
    </rPh>
    <rPh sb="3" eb="6">
      <t>リョウヨウヒ</t>
    </rPh>
    <phoneticPr fontId="4"/>
  </si>
  <si>
    <t>市町村</t>
    <rPh sb="0" eb="3">
      <t>シチョウソン</t>
    </rPh>
    <phoneticPr fontId="4"/>
  </si>
  <si>
    <t>件数</t>
    <rPh sb="0" eb="2">
      <t>ケンスウ</t>
    </rPh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</si>
  <si>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</si>
  <si>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6">
      <t>フタン</t>
    </rPh>
    <rPh sb="6" eb="7">
      <t>ガク</t>
    </rPh>
    <phoneticPr fontId="4"/>
  </si>
  <si>
    <t>高額</t>
    <rPh sb="0" eb="2">
      <t>コウガク</t>
    </rPh>
    <phoneticPr fontId="4"/>
  </si>
  <si>
    <t>長期高額
（再掲）</t>
    <rPh sb="0" eb="2">
      <t>チョウキ</t>
    </rPh>
    <rPh sb="2" eb="4">
      <t>コウガク</t>
    </rPh>
    <rPh sb="6" eb="8">
      <t>サイケイ</t>
    </rPh>
    <phoneticPr fontId="4"/>
  </si>
  <si>
    <t>多数該当
（再掲）</t>
    <rPh sb="0" eb="2">
      <t>タスウ</t>
    </rPh>
    <rPh sb="2" eb="4">
      <t>ガイトウ</t>
    </rPh>
    <rPh sb="6" eb="8">
      <t>サイケイ</t>
    </rPh>
    <phoneticPr fontId="4"/>
  </si>
  <si>
    <t>高額療養費</t>
    <rPh sb="0" eb="2">
      <t>コウガク</t>
    </rPh>
    <rPh sb="2" eb="5">
      <t>リョウヨウヒ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</si>
  <si>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</si>
  <si>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</si>
  <si>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</si>
  <si>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</si>
  <si>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</si>
  <si>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</si>
  <si>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</si>
  <si>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</si>
  <si>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</si>
  <si>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</si>
  <si>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</si>
  <si>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</si>
  <si>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</si>
  <si>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</si>
  <si>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</si>
  <si>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</si>
  <si>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</si>
  <si>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</si>
  <si>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</si>
  <si>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</si>
  <si>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</si>
  <si>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</si>
  <si>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</si>
  <si>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</si>
  <si>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</si>
  <si>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</si>
  <si>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</si>
  <si>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</si>
  <si>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</si>
  <si>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</si>
  <si>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</si>
  <si>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</si>
  <si>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</si>
  <si>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4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</si>
  <si>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</si>
  <si>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</si>
  <si>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</si>
  <si>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</si>
  <si>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</si>
  <si>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</si>
  <si>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</si>
  <si>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</si>
  <si>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4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</si>
  <si>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4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</si>
  <si>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4"/>
  </si>
  <si>
    <t>一般診療</t>
    <rPh sb="0" eb="2">
      <t>イッパン</t>
    </rPh>
    <rPh sb="2" eb="4">
      <t>シンリョウ</t>
    </rPh>
    <phoneticPr fontId="4"/>
  </si>
  <si>
    <t>補装具</t>
    <rPh sb="0" eb="3">
      <t>ホソウグ</t>
    </rPh>
    <phoneticPr fontId="4"/>
  </si>
  <si>
    <t>あんま・マッサージ</t>
    <phoneticPr fontId="4"/>
  </si>
  <si>
    <t>はり・きゅう</t>
    <phoneticPr fontId="4"/>
  </si>
  <si>
    <t>その他</t>
    <rPh sb="2" eb="3">
      <t>タ</t>
    </rPh>
    <phoneticPr fontId="4"/>
  </si>
  <si>
    <t>他法負担分</t>
    <rPh sb="0" eb="2">
      <t>タホウ</t>
    </rPh>
    <rPh sb="2" eb="5">
      <t>フタンブン</t>
    </rPh>
    <phoneticPr fontId="4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</si>
  <si>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4"/>
  </si>
  <si>
    <t>海外診療</t>
    <rPh sb="0" eb="2">
      <t>カイガイ</t>
    </rPh>
    <rPh sb="2" eb="4">
      <t>シンリョウ</t>
    </rPh>
    <phoneticPr fontId="4"/>
  </si>
  <si>
    <t>移送費</t>
    <rPh sb="0" eb="3">
      <t>イソウヒ</t>
    </rPh>
    <phoneticPr fontId="4"/>
  </si>
  <si>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</si>
  <si>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</si>
  <si>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</si>
  <si>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</si>
  <si>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</si>
  <si>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</si>
  <si>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</si>
  <si>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１人当たり
　医療費
　　　　（円）</t>
    <rPh sb="0" eb="2">
      <t>ヒトリ</t>
    </rPh>
    <rPh sb="2" eb="3">
      <t>ア</t>
    </rPh>
    <rPh sb="7" eb="10">
      <t>イリョウヒ</t>
    </rPh>
    <rPh sb="16" eb="17">
      <t>エン</t>
    </rPh>
    <phoneticPr fontId="4"/>
  </si>
  <si>
    <t>市町村名</t>
    <rPh sb="0" eb="3">
      <t>シチョウソン</t>
    </rPh>
    <rPh sb="3" eb="4">
      <t>メイ</t>
    </rPh>
    <phoneticPr fontId="12"/>
  </si>
  <si>
    <t>3月</t>
  </si>
  <si>
    <t>4月</t>
    <rPh sb="1" eb="2">
      <t>ガツ</t>
    </rPh>
    <phoneticPr fontId="12"/>
  </si>
  <si>
    <t>5月</t>
    <rPh sb="1" eb="2">
      <t>ガツ</t>
    </rPh>
    <phoneticPr fontId="1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</si>
  <si>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</si>
  <si>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</si>
  <si>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</si>
  <si>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</si>
  <si>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</si>
  <si>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</si>
  <si>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</si>
  <si>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</si>
  <si>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</si>
  <si>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計</t>
    <rPh sb="0" eb="1">
      <t>ケイ</t>
    </rPh>
    <phoneticPr fontId="12"/>
  </si>
  <si>
    <t>平均</t>
    <rPh sb="0" eb="2">
      <t>ヘイキン</t>
    </rPh>
    <phoneticPr fontId="12"/>
  </si>
  <si>
    <t>カ月の平均値</t>
    <rPh sb="1" eb="2">
      <t>ゲツ</t>
    </rPh>
    <rPh sb="3" eb="6">
      <t>ヘイキンチ</t>
    </rPh>
    <phoneticPr fontId="12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</si>
  <si>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</si>
  <si>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</si>
  <si>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</si>
  <si>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</si>
  <si>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</si>
  <si>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</si>
  <si>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2">
      <t>オキナワ</t>
    </rPh>
    <rPh sb="2" eb="3">
      <t>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</si>
  <si>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</si>
  <si>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</si>
  <si>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1">
      <t>ミヤ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</si>
  <si>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</si>
  <si>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</si>
  <si>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大宜味村</t>
    <rPh sb="0" eb="3">
      <t>オオギミ</t>
    </rPh>
    <rPh sb="3" eb="4">
      <t>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</si>
  <si>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</si>
  <si>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3">
      <t>ナキジン</t>
    </rPh>
    <rPh sb="3" eb="4">
      <t>ソン</t>
    </rPh>
    <phoneticPr fontId="4"/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</si>
  <si>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</si>
  <si>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</si>
  <si>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</si>
  <si>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  <rPh sb="0" eb="2">
      <t>キン</t>
    </rPh>
    <rPh sb="2" eb="3">
      <t>チョウ</t>
    </rPh>
    <phoneticPr fontId="4"/>
  </si>
  <si>
    <t>伊江村</t>
    <rPh sb="0" eb="2">
      <t>イエ</t>
    </rPh>
    <rPh sb="2" eb="3">
      <t>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</si>
  <si>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</si>
  <si>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</si>
  <si>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</si>
  <si>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1">
      <t>キタ</t>
    </rPh>
    <rPh sb="1" eb="3">
      <t>ナカグスク</t>
    </rPh>
    <rPh sb="3" eb="4">
      <t>ソン</t>
    </rPh>
    <phoneticPr fontId="4"/>
  </si>
  <si>
    <t>中城村</t>
    <rPh sb="0" eb="2">
      <t>ナカグスク</t>
    </rPh>
    <rPh sb="2" eb="3">
      <t>ソン</t>
    </rPh>
    <phoneticPr fontId="4"/>
  </si>
  <si>
    <t>西原町</t>
    <rPh sb="0" eb="2">
      <t>ニシハラ</t>
    </rPh>
    <rPh sb="2" eb="3">
      <t>マチ</t>
    </rPh>
    <phoneticPr fontId="4"/>
  </si>
  <si>
    <t>与那原町</t>
    <rPh sb="0" eb="3">
      <t>ヨナバル</t>
    </rPh>
    <rPh sb="3" eb="4">
      <t>チョウ</t>
    </rPh>
    <phoneticPr fontId="4"/>
  </si>
  <si>
    <t>南風原町</t>
    <rPh sb="0" eb="3">
      <t>ハエバル</t>
    </rPh>
    <rPh sb="3" eb="4">
      <t>チョウ</t>
    </rPh>
    <phoneticPr fontId="4"/>
  </si>
  <si>
    <t>渡嘉敷村</t>
    <rPh sb="0" eb="3">
      <t>トカシキ</t>
    </rPh>
    <rPh sb="3" eb="4">
      <t>ソン</t>
    </rPh>
    <phoneticPr fontId="4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</si>
  <si>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</si>
  <si>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</si>
  <si>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4"/>
  </si>
  <si>
    <t>南大東村</t>
    <rPh sb="0" eb="3">
      <t>ミナミダイトウ</t>
    </rPh>
    <rPh sb="3" eb="4">
      <t>ソン</t>
    </rPh>
    <phoneticPr fontId="4"/>
  </si>
  <si>
    <t>北大東村</t>
    <rPh sb="0" eb="3">
      <t>キタダイトウ</t>
    </rPh>
    <rPh sb="3" eb="4">
      <t>ソン</t>
    </rPh>
    <phoneticPr fontId="4"/>
  </si>
  <si>
    <t>伊平屋村</t>
    <rPh sb="0" eb="3">
      <t>イヘヤ</t>
    </rPh>
    <rPh sb="3" eb="4">
      <t>ソン</t>
    </rPh>
    <phoneticPr fontId="4"/>
  </si>
  <si>
    <t>伊是名村</t>
    <rPh sb="0" eb="3">
      <t>イゼナ</t>
    </rPh>
    <rPh sb="3" eb="4">
      <t>ソン</t>
    </rPh>
    <phoneticPr fontId="4"/>
  </si>
  <si>
    <t>久米島町</t>
    <rPh sb="0" eb="3">
      <t>クメジマ</t>
    </rPh>
    <rPh sb="3" eb="4">
      <t>マチ</t>
    </rPh>
    <phoneticPr fontId="4"/>
  </si>
  <si>
    <t>八重瀬町</t>
    <rPh sb="0" eb="2">
      <t>ヤエ</t>
    </rPh>
    <rPh sb="2" eb="3">
      <t>セ</t>
    </rPh>
    <rPh sb="3" eb="4">
      <t>マチ</t>
    </rPh>
    <phoneticPr fontId="4"/>
  </si>
  <si>
    <t>多良間村</t>
    <rPh sb="0" eb="3">
      <t>タラマ</t>
    </rPh>
    <rPh sb="3" eb="4">
      <t>ソン</t>
    </rPh>
    <phoneticPr fontId="4"/>
  </si>
  <si>
    <t>竹富町</t>
    <rPh sb="0" eb="2">
      <t>タケトミ</t>
    </rPh>
    <rPh sb="2" eb="3">
      <t>マチ</t>
    </rPh>
    <phoneticPr fontId="4"/>
  </si>
  <si>
    <t>与那国町</t>
    <rPh sb="0" eb="3">
      <t>ヨナグニ</t>
    </rPh>
    <rPh sb="3" eb="4">
      <t>マチ</t>
    </rPh>
    <phoneticPr fontId="4"/>
  </si>
  <si>
    <t>沖縄県</t>
    <rPh sb="0" eb="3">
      <t>オキナワケン</t>
    </rPh>
    <phoneticPr fontId="4"/>
  </si>
  <si>
    <r>
      <t>65-75障害</t>
    </r>
    <r>
      <rPr>
        <sz val="11"/>
        <rFont val="ＭＳ Ｐゴシック"/>
        <family val="3"/>
        <charset val="128"/>
      </rPr>
      <t>(再掲）</t>
    </r>
    <rPh sb="5" eb="7">
      <t>ショウガイ</t>
    </rPh>
    <rPh sb="8" eb="10">
      <t>サイケイ</t>
    </rPh>
    <phoneticPr fontId="12"/>
  </si>
  <si>
    <t>被用者保険</t>
    <rPh sb="0" eb="1">
      <t>ヒ</t>
    </rPh>
    <rPh sb="3" eb="5">
      <t>ホケン</t>
    </rPh>
    <phoneticPr fontId="12"/>
  </si>
  <si>
    <t>一人当たり医療費</t>
    <rPh sb="0" eb="3">
      <t>ヒトリア</t>
    </rPh>
    <rPh sb="5" eb="8">
      <t>イリョウヒ</t>
    </rPh>
    <phoneticPr fontId="9"/>
  </si>
  <si>
    <t>順位</t>
    <rPh sb="0" eb="2">
      <t>ジュンイ</t>
    </rPh>
    <phoneticPr fontId="9"/>
  </si>
  <si>
    <t>入院</t>
    <rPh sb="0" eb="2">
      <t>ニュウイン</t>
    </rPh>
    <phoneticPr fontId="9"/>
  </si>
  <si>
    <t>外来</t>
    <rPh sb="0" eb="2">
      <t>ガイライ</t>
    </rPh>
    <phoneticPr fontId="9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</si>
  <si>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9"/>
  </si>
  <si>
    <t>一人当たり入院費</t>
    <rPh sb="0" eb="3">
      <t>ヒトリア</t>
    </rPh>
    <rPh sb="5" eb="8">
      <t>ニュウインヒ</t>
    </rPh>
    <phoneticPr fontId="9"/>
  </si>
  <si>
    <t>一人当たり外来費</t>
    <rPh sb="0" eb="3">
      <t>ヒトリア</t>
    </rPh>
    <rPh sb="5" eb="7">
      <t>ガイライ</t>
    </rPh>
    <rPh sb="7" eb="8">
      <t>ヒ</t>
    </rPh>
    <phoneticPr fontId="9"/>
  </si>
  <si>
    <t>保険者番号</t>
    <rPh sb="0" eb="3">
      <t>ホケンシャ</t>
    </rPh>
    <rPh sb="3" eb="5">
      <t>バンゴウ</t>
    </rPh>
    <phoneticPr fontId="4"/>
  </si>
  <si>
    <t>柔道整復</t>
    <rPh sb="0" eb="2">
      <t>ジュウドウ</t>
    </rPh>
    <rPh sb="2" eb="4">
      <t>セイフク</t>
    </rPh>
    <phoneticPr fontId="9"/>
  </si>
  <si>
    <t>はり・きゅう</t>
  </si>
  <si>
    <t>あんま・マッサージ</t>
  </si>
  <si>
    <t>高額療養費</t>
    <rPh sb="0" eb="2">
      <t>コウガク</t>
    </rPh>
    <rPh sb="2" eb="5">
      <t>リョウヨウヒ</t>
    </rPh>
    <phoneticPr fontId="9"/>
  </si>
  <si>
    <t>補装具</t>
    <rPh sb="0" eb="1">
      <t>ホ</t>
    </rPh>
    <rPh sb="1" eb="3">
      <t>ソウグ</t>
    </rPh>
    <phoneticPr fontId="9"/>
  </si>
  <si>
    <t>一般診療</t>
    <rPh sb="0" eb="2">
      <t>イッパン</t>
    </rPh>
    <rPh sb="2" eb="4">
      <t>シンリョウ</t>
    </rPh>
    <phoneticPr fontId="9"/>
  </si>
  <si>
    <t>海外診療</t>
    <rPh sb="0" eb="2">
      <t>カイガイ</t>
    </rPh>
    <rPh sb="2" eb="4">
      <t>シンリョウ</t>
    </rPh>
    <phoneticPr fontId="9"/>
  </si>
  <si>
    <t>介護合算療養費</t>
    <rPh sb="0" eb="2">
      <t>カイゴ</t>
    </rPh>
    <rPh sb="2" eb="4">
      <t>ガッサン</t>
    </rPh>
    <rPh sb="4" eb="7">
      <t>リョウヨウヒ</t>
    </rPh>
    <phoneticPr fontId="9"/>
  </si>
  <si>
    <t>その他療養費</t>
    <rPh sb="2" eb="3">
      <t>タ</t>
    </rPh>
    <rPh sb="3" eb="6">
      <t>リョウヨウヒ</t>
    </rPh>
    <phoneticPr fontId="9"/>
  </si>
  <si>
    <t>移送費</t>
    <rPh sb="0" eb="2">
      <t>イソウ</t>
    </rPh>
    <rPh sb="2" eb="3">
      <t>ヒ</t>
    </rPh>
    <phoneticPr fontId="4"/>
  </si>
  <si>
    <t>負担割合差額</t>
    <rPh sb="0" eb="2">
      <t>フタン</t>
    </rPh>
    <rPh sb="2" eb="4">
      <t>ワリアイ</t>
    </rPh>
    <rPh sb="4" eb="6">
      <t>サガク</t>
    </rPh>
    <phoneticPr fontId="4"/>
  </si>
  <si>
    <t>食事標準負担差額</t>
    <rPh sb="0" eb="2">
      <t>ショクジ</t>
    </rPh>
    <rPh sb="2" eb="4">
      <t>ヒョウジュン</t>
    </rPh>
    <rPh sb="4" eb="6">
      <t>フタン</t>
    </rPh>
    <rPh sb="6" eb="8">
      <t>サガク</t>
    </rPh>
    <phoneticPr fontId="4"/>
  </si>
  <si>
    <t>葬祭費（合計）</t>
    <rPh sb="0" eb="2">
      <t>ソウサイ</t>
    </rPh>
    <rPh sb="2" eb="3">
      <t>ヒ</t>
    </rPh>
    <rPh sb="4" eb="6">
      <t>ゴウケイ</t>
    </rPh>
    <phoneticPr fontId="4"/>
  </si>
  <si>
    <t>総計（葬祭費含む）</t>
    <rPh sb="0" eb="2">
      <t>ソウケイ</t>
    </rPh>
    <rPh sb="3" eb="5">
      <t>ソウサイ</t>
    </rPh>
    <rPh sb="5" eb="6">
      <t>ヒ</t>
    </rPh>
    <rPh sb="6" eb="7">
      <t>フク</t>
    </rPh>
    <phoneticPr fontId="4"/>
  </si>
  <si>
    <t>外来年間合算費（合計）</t>
    <rPh sb="0" eb="2">
      <t>ガイライ</t>
    </rPh>
    <rPh sb="2" eb="4">
      <t>ネンカン</t>
    </rPh>
    <rPh sb="4" eb="6">
      <t>ガッサン</t>
    </rPh>
    <rPh sb="6" eb="7">
      <t>ヒ</t>
    </rPh>
    <rPh sb="8" eb="10">
      <t>ゴウケイ</t>
    </rPh>
    <phoneticPr fontId="4"/>
  </si>
  <si>
    <t>全体支給実績</t>
    <rPh sb="0" eb="2">
      <t>ゼンタイ</t>
    </rPh>
    <rPh sb="2" eb="4">
      <t>シキュウ</t>
    </rPh>
    <rPh sb="4" eb="6">
      <t>ジッセキ</t>
    </rPh>
    <phoneticPr fontId="4"/>
  </si>
  <si>
    <t>１割負担者</t>
    <rPh sb="1" eb="2">
      <t>ワリ</t>
    </rPh>
    <rPh sb="2" eb="5">
      <t>フタンシャ</t>
    </rPh>
    <phoneticPr fontId="4"/>
  </si>
  <si>
    <t>全体支給実績</t>
    <rPh sb="0" eb="2">
      <t>ゼンタイ</t>
    </rPh>
    <rPh sb="2" eb="4">
      <t>シキュウ</t>
    </rPh>
    <rPh sb="4" eb="6">
      <t>ジッセキ</t>
    </rPh>
    <phoneticPr fontId="9"/>
  </si>
  <si>
    <t>支給金額</t>
    <rPh sb="0" eb="2">
      <t>シキュウ</t>
    </rPh>
    <rPh sb="2" eb="4">
      <t>キンガク</t>
    </rPh>
    <phoneticPr fontId="4"/>
  </si>
  <si>
    <t>国頭村</t>
  </si>
  <si>
    <t>読谷村</t>
  </si>
  <si>
    <t>与那原町</t>
  </si>
  <si>
    <t>伊平屋村</t>
  </si>
  <si>
    <t>伊是名村</t>
  </si>
  <si>
    <t>多良間村</t>
  </si>
  <si>
    <t>竹富町</t>
  </si>
  <si>
    <t>与那国町</t>
  </si>
  <si>
    <t>合計　　</t>
    <rPh sb="0" eb="2">
      <t>ゴウケイ</t>
    </rPh>
    <phoneticPr fontId="4"/>
  </si>
  <si>
    <t>令和４年度被保険者数</t>
    <rPh sb="0" eb="2">
      <t>レイワ</t>
    </rPh>
    <rPh sb="3" eb="5">
      <t>ネンド</t>
    </rPh>
    <rPh sb="5" eb="10">
      <t>ヒホケンシャスウ</t>
    </rPh>
    <phoneticPr fontId="9"/>
  </si>
  <si>
    <t>2割負担者</t>
    <rPh sb="1" eb="2">
      <t>ワリ</t>
    </rPh>
    <rPh sb="2" eb="5">
      <t>フタンシャ</t>
    </rPh>
    <phoneticPr fontId="4"/>
  </si>
  <si>
    <t>3割負担者</t>
    <rPh sb="1" eb="2">
      <t>ワリ</t>
    </rPh>
    <rPh sb="2" eb="5">
      <t>フタンシャ</t>
    </rPh>
    <phoneticPr fontId="4"/>
  </si>
  <si>
    <t>後期高齢者医療療養費支給実績　令和４年度</t>
    <rPh sb="15" eb="17">
      <t>レイワ</t>
    </rPh>
    <rPh sb="18" eb="20">
      <t>ネンド</t>
    </rPh>
    <phoneticPr fontId="4"/>
  </si>
  <si>
    <t>１．令和４年度　市町村別1人当たり医療費（総額）</t>
    <rPh sb="2" eb="4">
      <t>レイワ</t>
    </rPh>
    <rPh sb="5" eb="7">
      <t>ネンド</t>
    </rPh>
    <rPh sb="6" eb="7">
      <t>ド</t>
    </rPh>
    <rPh sb="7" eb="9">
      <t>ヘイネンド</t>
    </rPh>
    <rPh sb="8" eb="11">
      <t>シチョウソン</t>
    </rPh>
    <rPh sb="11" eb="12">
      <t>ベツ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4"/>
  </si>
  <si>
    <t>２．令和４年度　入院の1人当たり医療費（総額）</t>
    <rPh sb="2" eb="4">
      <t>レイワ</t>
    </rPh>
    <rPh sb="5" eb="7">
      <t>ネンド</t>
    </rPh>
    <rPh sb="6" eb="7">
      <t>ガンネン</t>
    </rPh>
    <rPh sb="8" eb="10">
      <t>ニュウイン</t>
    </rPh>
    <rPh sb="12" eb="13">
      <t>ニン</t>
    </rPh>
    <rPh sb="13" eb="14">
      <t>ア</t>
    </rPh>
    <rPh sb="16" eb="19">
      <t>イリョウヒ</t>
    </rPh>
    <rPh sb="20" eb="22">
      <t>ソウガク</t>
    </rPh>
    <phoneticPr fontId="4"/>
  </si>
  <si>
    <t>３．令和４年度　外来の1人当たりの医療費</t>
    <rPh sb="2" eb="4">
      <t>レイワ</t>
    </rPh>
    <rPh sb="5" eb="7">
      <t>ネンド</t>
    </rPh>
    <rPh sb="6" eb="7">
      <t>ガンネン</t>
    </rPh>
    <rPh sb="8" eb="10">
      <t>ガイライ</t>
    </rPh>
    <rPh sb="12" eb="13">
      <t>ニン</t>
    </rPh>
    <rPh sb="13" eb="14">
      <t>ア</t>
    </rPh>
    <rPh sb="17" eb="20">
      <t>イリョウヒ</t>
    </rPh>
    <phoneticPr fontId="4"/>
  </si>
  <si>
    <t>※1人当たり医療費＝令和4年3月分～令和5年2月分の費用額合計÷令和4年3月～令和5年2月の平均被保険者数</t>
    <rPh sb="2" eb="3">
      <t>ニン</t>
    </rPh>
    <rPh sb="3" eb="4">
      <t>ア</t>
    </rPh>
    <rPh sb="6" eb="9">
      <t>イリョウヒ</t>
    </rPh>
    <rPh sb="10" eb="12">
      <t>レイワ</t>
    </rPh>
    <rPh sb="13" eb="14">
      <t>ネン</t>
    </rPh>
    <rPh sb="14" eb="15">
      <t>ヘイネン</t>
    </rPh>
    <rPh sb="15" eb="16">
      <t>ガツ</t>
    </rPh>
    <rPh sb="16" eb="17">
      <t>ブン</t>
    </rPh>
    <rPh sb="18" eb="20">
      <t>レイワ</t>
    </rPh>
    <rPh sb="21" eb="22">
      <t>ネン</t>
    </rPh>
    <rPh sb="23" eb="24">
      <t>ガツ</t>
    </rPh>
    <rPh sb="24" eb="25">
      <t>ブン</t>
    </rPh>
    <rPh sb="26" eb="29">
      <t>ヒヨウガク</t>
    </rPh>
    <rPh sb="29" eb="31">
      <t>ゴウケイ</t>
    </rPh>
    <rPh sb="32" eb="34">
      <t>レイワ</t>
    </rPh>
    <rPh sb="35" eb="36">
      <t>ネン</t>
    </rPh>
    <rPh sb="36" eb="37">
      <t>ヘイネン</t>
    </rPh>
    <rPh sb="37" eb="38">
      <t>ガツ</t>
    </rPh>
    <rPh sb="39" eb="41">
      <t>レイワ</t>
    </rPh>
    <rPh sb="42" eb="43">
      <t>ネン</t>
    </rPh>
    <rPh sb="44" eb="45">
      <t>ガツ</t>
    </rPh>
    <rPh sb="46" eb="48">
      <t>ヘイキン</t>
    </rPh>
    <rPh sb="48" eb="52">
      <t>ヒホケンシャ</t>
    </rPh>
    <rPh sb="52" eb="53">
      <t>スウ</t>
    </rPh>
    <phoneticPr fontId="9"/>
  </si>
  <si>
    <t>その他差額</t>
    <rPh sb="2" eb="3">
      <t>タ</t>
    </rPh>
    <rPh sb="3" eb="5">
      <t>サガク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</si>
</sst>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auto="1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/>
  </cellStyleXfs>
  <cellXfs count="273">
    <xf numFmtId="0" fontId="0" fillId="0" borderId="0" xfId="0"/>
    <xf numFmtId="0" fontId="5" fillId="0" borderId="0" xfId="0" applyFont="1"/>
    <xf numFmtId="0" fontId="5" fillId="0" borderId="1" xfId="0" applyFont="1" applyBorder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2" xfId="1" applyFont="1" applyFill="1" applyBorder="1"/>
    <xf numFmtId="38" fontId="5" fillId="0" borderId="3" xfId="1" applyFont="1" applyFill="1" applyBorder="1"/>
    <xf numFmtId="0" fontId="5" fillId="0" borderId="4" xfId="0" applyFont="1" applyBorder="1"/>
    <xf numFmtId="38" fontId="5" fillId="0" borderId="5" xfId="1" applyFont="1" applyFill="1" applyBorder="1"/>
    <xf numFmtId="38" fontId="5" fillId="0" borderId="6" xfId="1" applyFont="1" applyFill="1" applyBorder="1"/>
    <xf numFmtId="38" fontId="5" fillId="0" borderId="7" xfId="1" applyFont="1" applyFill="1" applyBorder="1"/>
    <xf numFmtId="38" fontId="5" fillId="0" borderId="8" xfId="1" applyFont="1" applyFill="1" applyBorder="1"/>
    <xf numFmtId="38" fontId="3" fillId="0" borderId="0" xfId="1"/>
    <xf numFmtId="38" fontId="0" fillId="0" borderId="0" xfId="0" applyNumberFormat="1"/>
    <xf numFmtId="0" fontId="5" fillId="0" borderId="3" xfId="0" applyFont="1" applyBorder="1" applyAlignment="1">
      <alignment horizontal="center" vertical="center"/>
    </xf>
    <xf numFmtId="38" fontId="5" fillId="0" borderId="3" xfId="2" applyFont="1" applyFill="1" applyBorder="1"/>
    <xf numFmtId="38" fontId="5" fillId="0" borderId="8" xfId="2" applyFont="1" applyFill="1" applyBorder="1"/>
    <xf numFmtId="176" fontId="0" fillId="0" borderId="0" xfId="0" applyNumberFormat="1" applyAlignment="1">
      <alignment vertical="center"/>
    </xf>
    <xf numFmtId="0" fontId="7" fillId="0" borderId="0" xfId="4" applyFont="1" applyAlignment="1">
      <alignment horizontal="left"/>
    </xf>
    <xf numFmtId="0" fontId="2" fillId="0" borderId="0" xfId="4" applyAlignment="1"/>
    <xf numFmtId="0" fontId="5" fillId="0" borderId="6" xfId="4" applyFont="1" applyBorder="1" applyAlignment="1"/>
    <xf numFmtId="0" fontId="5" fillId="0" borderId="6" xfId="4" applyFont="1" applyBorder="1" applyAlignment="1">
      <alignment horizontal="center" vertical="center"/>
    </xf>
    <xf numFmtId="38" fontId="0" fillId="0" borderId="6" xfId="5" applyFont="1" applyBorder="1" applyAlignment="1">
      <alignment horizontal="center" vertical="center" wrapText="1"/>
    </xf>
    <xf numFmtId="38" fontId="3" fillId="0" borderId="6" xfId="5" applyFont="1" applyFill="1" applyBorder="1" applyAlignment="1">
      <alignment horizontal="center" vertical="center" wrapText="1"/>
    </xf>
    <xf numFmtId="38" fontId="0" fillId="0" borderId="6" xfId="5" applyFont="1" applyFill="1" applyBorder="1" applyAlignment="1">
      <alignment horizontal="center" vertical="center" wrapText="1"/>
    </xf>
    <xf numFmtId="0" fontId="2" fillId="0" borderId="6" xfId="4" applyBorder="1" applyAlignment="1">
      <alignment horizontal="center" vertical="center" wrapText="1"/>
    </xf>
    <xf numFmtId="38" fontId="5" fillId="0" borderId="6" xfId="5" applyFont="1" applyBorder="1" applyAlignment="1">
      <alignment horizontal="center" wrapText="1"/>
    </xf>
    <xf numFmtId="0" fontId="5" fillId="0" borderId="13" xfId="4" applyFont="1" applyBorder="1" applyAlignment="1"/>
    <xf numFmtId="0" fontId="5" fillId="0" borderId="14" xfId="4" applyFont="1" applyBorder="1" applyAlignment="1"/>
    <xf numFmtId="177" fontId="5" fillId="0" borderId="14" xfId="5" applyNumberFormat="1" applyFont="1" applyFill="1" applyBorder="1" applyAlignment="1"/>
    <xf numFmtId="38" fontId="5" fillId="0" borderId="14" xfId="5" applyFont="1" applyFill="1" applyBorder="1" applyAlignment="1"/>
    <xf numFmtId="38" fontId="5" fillId="0" borderId="14" xfId="4" applyNumberFormat="1" applyFont="1" applyBorder="1" applyAlignment="1"/>
    <xf numFmtId="38" fontId="5" fillId="0" borderId="15" xfId="5" applyFont="1" applyFill="1" applyBorder="1" applyAlignment="1"/>
    <xf numFmtId="0" fontId="5" fillId="0" borderId="16" xfId="4" applyFont="1" applyBorder="1" applyAlignment="1"/>
    <xf numFmtId="0" fontId="5" fillId="0" borderId="3" xfId="4" applyFont="1" applyBorder="1" applyAlignment="1"/>
    <xf numFmtId="177" fontId="5" fillId="0" borderId="3" xfId="5" applyNumberFormat="1" applyFont="1" applyFill="1" applyBorder="1" applyAlignment="1"/>
    <xf numFmtId="38" fontId="5" fillId="0" borderId="3" xfId="5" applyFont="1" applyFill="1" applyBorder="1" applyAlignment="1"/>
    <xf numFmtId="38" fontId="5" fillId="0" borderId="3" xfId="4" applyNumberFormat="1" applyFont="1" applyBorder="1" applyAlignment="1"/>
    <xf numFmtId="38" fontId="5" fillId="0" borderId="17" xfId="5" applyFont="1" applyFill="1" applyBorder="1" applyAlignment="1"/>
    <xf numFmtId="0" fontId="5" fillId="0" borderId="18" xfId="4" applyFont="1" applyBorder="1" applyAlignment="1"/>
    <xf numFmtId="0" fontId="5" fillId="0" borderId="19" xfId="4" applyFont="1" applyBorder="1" applyAlignment="1"/>
    <xf numFmtId="177" fontId="5" fillId="0" borderId="19" xfId="5" applyNumberFormat="1" applyFont="1" applyFill="1" applyBorder="1" applyAlignment="1"/>
    <xf numFmtId="38" fontId="5" fillId="0" borderId="19" xfId="5" applyFont="1" applyFill="1" applyBorder="1" applyAlignment="1"/>
    <xf numFmtId="38" fontId="5" fillId="0" borderId="19" xfId="4" applyNumberFormat="1" applyFont="1" applyBorder="1" applyAlignment="1"/>
    <xf numFmtId="38" fontId="5" fillId="0" borderId="20" xfId="5" applyFont="1" applyFill="1" applyBorder="1" applyAlignment="1"/>
    <xf numFmtId="38" fontId="11" fillId="0" borderId="0" xfId="6" applyFont="1">
      <alignment vertical="center"/>
    </xf>
    <xf numFmtId="177" fontId="11" fillId="0" borderId="0" xfId="6" applyNumberFormat="1" applyFont="1">
      <alignment vertical="center"/>
    </xf>
    <xf numFmtId="10" fontId="11" fillId="0" borderId="0" xfId="6" applyNumberFormat="1" applyFont="1">
      <alignment vertical="center"/>
    </xf>
    <xf numFmtId="38" fontId="11" fillId="3" borderId="6" xfId="6" applyFont="1" applyFill="1" applyBorder="1" applyAlignment="1">
      <alignment horizontal="center" vertical="center"/>
    </xf>
    <xf numFmtId="38" fontId="11" fillId="0" borderId="6" xfId="6" applyFont="1" applyFill="1" applyBorder="1" applyAlignment="1">
      <alignment horizontal="center" vertical="center"/>
    </xf>
    <xf numFmtId="177" fontId="11" fillId="0" borderId="6" xfId="6" applyNumberFormat="1" applyFont="1" applyFill="1" applyBorder="1" applyAlignment="1">
      <alignment horizontal="center" vertical="center"/>
    </xf>
    <xf numFmtId="38" fontId="11" fillId="0" borderId="22" xfId="6" applyFont="1" applyFill="1" applyBorder="1" applyAlignment="1">
      <alignment horizontal="center" vertical="center"/>
    </xf>
    <xf numFmtId="38" fontId="11" fillId="3" borderId="23" xfId="6" applyFont="1" applyFill="1" applyBorder="1">
      <alignment vertical="center"/>
    </xf>
    <xf numFmtId="38" fontId="11" fillId="0" borderId="25" xfId="6" applyFont="1" applyFill="1" applyBorder="1" applyAlignment="1">
      <alignment horizontal="center" vertical="center"/>
    </xf>
    <xf numFmtId="177" fontId="11" fillId="0" borderId="25" xfId="6" applyNumberFormat="1" applyFont="1" applyFill="1" applyBorder="1" applyAlignment="1">
      <alignment horizontal="center" vertical="center"/>
    </xf>
    <xf numFmtId="38" fontId="13" fillId="0" borderId="25" xfId="6" applyFont="1" applyFill="1" applyBorder="1" applyAlignment="1">
      <alignment horizontal="center" vertical="center"/>
    </xf>
    <xf numFmtId="38" fontId="11" fillId="0" borderId="24" xfId="6" applyFont="1" applyBorder="1">
      <alignment vertical="center"/>
    </xf>
    <xf numFmtId="38" fontId="14" fillId="0" borderId="3" xfId="6" applyFont="1" applyFill="1" applyBorder="1" applyAlignment="1">
      <alignment horizontal="distributed" vertical="center" wrapText="1" justifyLastLine="1"/>
    </xf>
    <xf numFmtId="177" fontId="11" fillId="0" borderId="3" xfId="6" applyNumberFormat="1" applyFont="1" applyBorder="1">
      <alignment vertical="center"/>
    </xf>
    <xf numFmtId="176" fontId="11" fillId="0" borderId="3" xfId="7" applyNumberFormat="1" applyFont="1" applyBorder="1">
      <alignment vertical="center"/>
    </xf>
    <xf numFmtId="177" fontId="11" fillId="0" borderId="3" xfId="7" applyNumberFormat="1" applyFont="1" applyBorder="1">
      <alignment vertical="center"/>
    </xf>
    <xf numFmtId="38" fontId="14" fillId="4" borderId="3" xfId="6" applyFont="1" applyFill="1" applyBorder="1" applyAlignment="1">
      <alignment horizontal="distributed" vertical="center" wrapText="1" justifyLastLine="1"/>
    </xf>
    <xf numFmtId="38" fontId="16" fillId="4" borderId="3" xfId="6" applyFont="1" applyFill="1" applyBorder="1" applyAlignment="1">
      <alignment horizontal="distributed" vertical="center" justifyLastLine="1"/>
    </xf>
    <xf numFmtId="177" fontId="11" fillId="4" borderId="3" xfId="6" applyNumberFormat="1" applyFont="1" applyFill="1" applyBorder="1">
      <alignment vertical="center"/>
    </xf>
    <xf numFmtId="38" fontId="11" fillId="0" borderId="3" xfId="6" applyFont="1" applyBorder="1">
      <alignment vertical="center"/>
    </xf>
    <xf numFmtId="177" fontId="11" fillId="5" borderId="3" xfId="6" applyNumberFormat="1" applyFont="1" applyFill="1" applyBorder="1" applyAlignment="1">
      <alignment horizontal="right" vertical="center"/>
    </xf>
    <xf numFmtId="177" fontId="11" fillId="0" borderId="3" xfId="6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0" applyNumberFormat="1" applyFont="1"/>
    <xf numFmtId="178" fontId="0" fillId="0" borderId="0" xfId="0" applyNumberFormat="1" applyAlignment="1">
      <alignment vertical="center"/>
    </xf>
    <xf numFmtId="0" fontId="19" fillId="0" borderId="0" xfId="9" applyFont="1">
      <alignment vertical="center"/>
    </xf>
    <xf numFmtId="0" fontId="19" fillId="0" borderId="0" xfId="9" applyFont="1" applyAlignment="1">
      <alignment horizontal="center" vertical="center"/>
    </xf>
    <xf numFmtId="0" fontId="20" fillId="0" borderId="0" xfId="4" applyFont="1">
      <alignment vertical="center"/>
    </xf>
    <xf numFmtId="0" fontId="2" fillId="0" borderId="0" xfId="4">
      <alignment vertical="center"/>
    </xf>
    <xf numFmtId="0" fontId="19" fillId="0" borderId="0" xfId="8" applyFont="1" applyAlignment="1">
      <alignment horizontal="left" vertical="center"/>
    </xf>
    <xf numFmtId="0" fontId="24" fillId="0" borderId="47" xfId="10" applyFont="1" applyBorder="1" applyAlignment="1">
      <alignment horizontal="center" vertical="center" wrapText="1"/>
    </xf>
    <xf numFmtId="0" fontId="24" fillId="0" borderId="46" xfId="10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4" fillId="0" borderId="48" xfId="10" applyFont="1" applyBorder="1" applyAlignment="1">
      <alignment horizontal="center" vertical="center"/>
    </xf>
    <xf numFmtId="0" fontId="25" fillId="0" borderId="52" xfId="4" applyFont="1" applyBorder="1" applyAlignment="1">
      <alignment horizontal="center" vertical="center"/>
    </xf>
    <xf numFmtId="0" fontId="19" fillId="0" borderId="54" xfId="5" applyNumberFormat="1" applyFont="1" applyFill="1" applyBorder="1" applyAlignment="1">
      <alignment horizontal="center" vertical="center" wrapText="1"/>
    </xf>
    <xf numFmtId="0" fontId="19" fillId="0" borderId="8" xfId="5" applyNumberFormat="1" applyFont="1" applyFill="1" applyBorder="1" applyAlignment="1">
      <alignment horizontal="center" vertical="center" wrapText="1"/>
    </xf>
    <xf numFmtId="0" fontId="19" fillId="0" borderId="55" xfId="5" applyNumberFormat="1" applyFont="1" applyFill="1" applyBorder="1" applyAlignment="1">
      <alignment vertical="center" wrapText="1"/>
    </xf>
    <xf numFmtId="38" fontId="19" fillId="0" borderId="58" xfId="5" applyFont="1" applyFill="1" applyBorder="1" applyAlignment="1">
      <alignment horizontal="right" vertical="center" wrapText="1"/>
    </xf>
    <xf numFmtId="38" fontId="20" fillId="0" borderId="57" xfId="5" applyFont="1" applyFill="1" applyBorder="1" applyAlignment="1">
      <alignment horizontal="right" vertical="center"/>
    </xf>
    <xf numFmtId="38" fontId="20" fillId="0" borderId="58" xfId="5" applyFont="1" applyFill="1" applyBorder="1" applyAlignment="1">
      <alignment horizontal="right" vertical="center"/>
    </xf>
    <xf numFmtId="38" fontId="20" fillId="0" borderId="56" xfId="5" applyFont="1" applyFill="1" applyBorder="1" applyAlignment="1">
      <alignment horizontal="right" vertical="center"/>
    </xf>
    <xf numFmtId="38" fontId="19" fillId="0" borderId="61" xfId="5" applyFont="1" applyFill="1" applyBorder="1" applyAlignment="1">
      <alignment horizontal="right" vertical="center" wrapText="1"/>
    </xf>
    <xf numFmtId="0" fontId="19" fillId="0" borderId="16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11" xfId="5" applyNumberFormat="1" applyFont="1" applyFill="1" applyBorder="1" applyAlignment="1">
      <alignment vertical="center" wrapText="1"/>
    </xf>
    <xf numFmtId="38" fontId="19" fillId="0" borderId="40" xfId="5" applyFont="1" applyFill="1" applyBorder="1" applyAlignment="1">
      <alignment horizontal="right" vertical="center" wrapText="1"/>
    </xf>
    <xf numFmtId="38" fontId="20" fillId="0" borderId="39" xfId="5" applyFont="1" applyFill="1" applyBorder="1" applyAlignment="1">
      <alignment horizontal="right" vertical="center"/>
    </xf>
    <xf numFmtId="38" fontId="20" fillId="0" borderId="40" xfId="5" applyFont="1" applyFill="1" applyBorder="1" applyAlignment="1">
      <alignment horizontal="right" vertical="center"/>
    </xf>
    <xf numFmtId="38" fontId="20" fillId="0" borderId="38" xfId="5" applyFont="1" applyFill="1" applyBorder="1" applyAlignment="1">
      <alignment horizontal="right" vertical="center"/>
    </xf>
    <xf numFmtId="38" fontId="19" fillId="0" borderId="63" xfId="5" applyFont="1" applyFill="1" applyBorder="1" applyAlignment="1">
      <alignment horizontal="right" vertical="center" wrapText="1"/>
    </xf>
    <xf numFmtId="0" fontId="19" fillId="0" borderId="65" xfId="5" applyNumberFormat="1" applyFont="1" applyFill="1" applyBorder="1" applyAlignment="1">
      <alignment horizontal="center" vertical="center" wrapText="1"/>
    </xf>
    <xf numFmtId="0" fontId="19" fillId="0" borderId="66" xfId="5" applyNumberFormat="1" applyFont="1" applyFill="1" applyBorder="1" applyAlignment="1">
      <alignment horizontal="center" vertical="center" wrapText="1"/>
    </xf>
    <xf numFmtId="0" fontId="19" fillId="0" borderId="67" xfId="5" applyNumberFormat="1" applyFont="1" applyFill="1" applyBorder="1" applyAlignment="1">
      <alignment vertical="center" wrapText="1"/>
    </xf>
    <xf numFmtId="38" fontId="19" fillId="0" borderId="70" xfId="5" applyFont="1" applyFill="1" applyBorder="1" applyAlignment="1">
      <alignment horizontal="right" vertical="center" wrapText="1"/>
    </xf>
    <xf numFmtId="38" fontId="20" fillId="0" borderId="69" xfId="5" applyFont="1" applyFill="1" applyBorder="1" applyAlignment="1">
      <alignment horizontal="right" vertical="center"/>
    </xf>
    <xf numFmtId="38" fontId="20" fillId="0" borderId="70" xfId="5" applyFont="1" applyFill="1" applyBorder="1" applyAlignment="1">
      <alignment horizontal="right" vertical="center"/>
    </xf>
    <xf numFmtId="38" fontId="20" fillId="0" borderId="46" xfId="5" applyFont="1" applyFill="1" applyBorder="1" applyAlignment="1">
      <alignment horizontal="right" vertical="center"/>
    </xf>
    <xf numFmtId="38" fontId="20" fillId="0" borderId="47" xfId="5" applyFont="1" applyFill="1" applyBorder="1" applyAlignment="1">
      <alignment horizontal="right" vertical="center"/>
    </xf>
    <xf numFmtId="38" fontId="19" fillId="0" borderId="72" xfId="5" applyFont="1" applyFill="1" applyBorder="1" applyAlignment="1">
      <alignment horizontal="right" vertical="center" wrapText="1"/>
    </xf>
    <xf numFmtId="0" fontId="26" fillId="6" borderId="75" xfId="4" applyFont="1" applyFill="1" applyBorder="1">
      <alignment vertical="center"/>
    </xf>
    <xf numFmtId="38" fontId="20" fillId="0" borderId="76" xfId="5" applyFont="1" applyFill="1" applyBorder="1" applyAlignment="1">
      <alignment horizontal="right" vertical="center"/>
    </xf>
    <xf numFmtId="38" fontId="20" fillId="0" borderId="77" xfId="5" applyFont="1" applyFill="1" applyBorder="1" applyAlignment="1">
      <alignment horizontal="right" vertical="center"/>
    </xf>
    <xf numFmtId="38" fontId="20" fillId="0" borderId="78" xfId="5" applyFont="1" applyFill="1" applyBorder="1" applyAlignment="1">
      <alignment horizontal="right" vertical="center"/>
    </xf>
    <xf numFmtId="38" fontId="20" fillId="0" borderId="81" xfId="5" applyFont="1" applyFill="1" applyBorder="1" applyAlignment="1">
      <alignment horizontal="right" vertical="center"/>
    </xf>
    <xf numFmtId="38" fontId="20" fillId="0" borderId="82" xfId="5" applyFont="1" applyFill="1" applyBorder="1" applyAlignment="1">
      <alignment horizontal="right" vertical="center"/>
    </xf>
    <xf numFmtId="38" fontId="20" fillId="0" borderId="83" xfId="5" applyFont="1" applyFill="1" applyBorder="1" applyAlignment="1">
      <alignment horizontal="right" vertical="center"/>
    </xf>
    <xf numFmtId="38" fontId="0" fillId="0" borderId="0" xfId="5" applyFont="1">
      <alignment vertical="center"/>
    </xf>
    <xf numFmtId="0" fontId="17" fillId="0" borderId="0" xfId="8" applyFont="1" applyAlignment="1">
      <alignment vertical="center"/>
    </xf>
    <xf numFmtId="0" fontId="25" fillId="0" borderId="49" xfId="4" applyFont="1" applyBorder="1" applyAlignment="1">
      <alignment horizontal="center" vertical="center"/>
    </xf>
    <xf numFmtId="38" fontId="20" fillId="0" borderId="59" xfId="5" applyFont="1" applyFill="1" applyBorder="1" applyAlignment="1">
      <alignment horizontal="right" vertical="center"/>
    </xf>
    <xf numFmtId="38" fontId="20" fillId="0" borderId="41" xfId="5" applyFont="1" applyFill="1" applyBorder="1" applyAlignment="1">
      <alignment horizontal="right" vertical="center"/>
    </xf>
    <xf numFmtId="38" fontId="20" fillId="0" borderId="68" xfId="5" applyFont="1" applyFill="1" applyBorder="1" applyAlignment="1">
      <alignment horizontal="right" vertical="center"/>
    </xf>
    <xf numFmtId="38" fontId="20" fillId="0" borderId="49" xfId="5" applyFont="1" applyFill="1" applyBorder="1" applyAlignment="1">
      <alignment horizontal="right" vertical="center"/>
    </xf>
    <xf numFmtId="38" fontId="20" fillId="0" borderId="84" xfId="5" applyFont="1" applyFill="1" applyBorder="1" applyAlignment="1">
      <alignment horizontal="right" vertical="center"/>
    </xf>
    <xf numFmtId="177" fontId="11" fillId="7" borderId="3" xfId="6" applyNumberFormat="1" applyFont="1" applyFill="1" applyBorder="1">
      <alignment vertical="center"/>
    </xf>
    <xf numFmtId="38" fontId="11" fillId="7" borderId="3" xfId="6" applyFont="1" applyFill="1" applyBorder="1">
      <alignment vertical="center"/>
    </xf>
    <xf numFmtId="38" fontId="5" fillId="8" borderId="9" xfId="1" applyFont="1" applyFill="1" applyBorder="1" applyAlignment="1">
      <alignment horizontal="center" vertical="center"/>
    </xf>
    <xf numFmtId="38" fontId="5" fillId="8" borderId="3" xfId="1" applyFont="1" applyFill="1" applyBorder="1" applyAlignment="1">
      <alignment horizontal="center" vertical="center"/>
    </xf>
    <xf numFmtId="38" fontId="5" fillId="8" borderId="3" xfId="1" applyFont="1" applyFill="1" applyBorder="1" applyAlignment="1">
      <alignment horizontal="center" vertical="center" wrapText="1"/>
    </xf>
    <xf numFmtId="38" fontId="5" fillId="8" borderId="2" xfId="1" applyFont="1" applyFill="1" applyBorder="1" applyAlignment="1">
      <alignment horizontal="center" vertical="center"/>
    </xf>
    <xf numFmtId="38" fontId="5" fillId="8" borderId="9" xfId="1" applyFont="1" applyFill="1" applyBorder="1"/>
    <xf numFmtId="38" fontId="5" fillId="8" borderId="3" xfId="1" applyFont="1" applyFill="1" applyBorder="1"/>
    <xf numFmtId="38" fontId="5" fillId="8" borderId="2" xfId="1" applyFont="1" applyFill="1" applyBorder="1"/>
    <xf numFmtId="38" fontId="5" fillId="8" borderId="10" xfId="1" applyFont="1" applyFill="1" applyBorder="1"/>
    <xf numFmtId="38" fontId="5" fillId="8" borderId="8" xfId="1" applyFont="1" applyFill="1" applyBorder="1"/>
    <xf numFmtId="38" fontId="5" fillId="8" borderId="7" xfId="1" applyFont="1" applyFill="1" applyBorder="1"/>
    <xf numFmtId="0" fontId="0" fillId="8" borderId="0" xfId="0" applyFill="1"/>
    <xf numFmtId="38" fontId="0" fillId="8" borderId="0" xfId="0" applyNumberFormat="1" applyFill="1"/>
    <xf numFmtId="0" fontId="24" fillId="0" borderId="51" xfId="10" applyFont="1" applyBorder="1" applyAlignment="1">
      <alignment horizontal="center" vertical="center" wrapText="1"/>
    </xf>
    <xf numFmtId="38" fontId="19" fillId="0" borderId="60" xfId="1" applyFont="1" applyFill="1" applyBorder="1" applyAlignment="1">
      <alignment horizontal="right" vertical="center" wrapText="1"/>
    </xf>
    <xf numFmtId="38" fontId="19" fillId="0" borderId="57" xfId="1" applyFont="1" applyFill="1" applyBorder="1" applyAlignment="1">
      <alignment horizontal="right" vertical="center" wrapText="1"/>
    </xf>
    <xf numFmtId="38" fontId="19" fillId="0" borderId="92" xfId="1" applyFont="1" applyFill="1" applyBorder="1" applyAlignment="1">
      <alignment horizontal="right" vertical="center" wrapText="1"/>
    </xf>
    <xf numFmtId="38" fontId="19" fillId="0" borderId="42" xfId="1" applyFont="1" applyFill="1" applyBorder="1" applyAlignment="1">
      <alignment horizontal="right" vertical="center" wrapText="1"/>
    </xf>
    <xf numFmtId="38" fontId="19" fillId="0" borderId="39" xfId="1" applyFont="1" applyFill="1" applyBorder="1" applyAlignment="1">
      <alignment horizontal="right" vertical="center" wrapText="1"/>
    </xf>
    <xf numFmtId="38" fontId="19" fillId="0" borderId="93" xfId="1" applyFont="1" applyFill="1" applyBorder="1" applyAlignment="1">
      <alignment horizontal="right" vertical="center" wrapText="1"/>
    </xf>
    <xf numFmtId="38" fontId="19" fillId="0" borderId="71" xfId="1" applyFont="1" applyFill="1" applyBorder="1" applyAlignment="1">
      <alignment horizontal="right" vertical="center" wrapText="1"/>
    </xf>
    <xf numFmtId="38" fontId="19" fillId="0" borderId="94" xfId="1" applyFont="1" applyFill="1" applyBorder="1" applyAlignment="1">
      <alignment horizontal="right" vertical="center" wrapText="1"/>
    </xf>
    <xf numFmtId="38" fontId="19" fillId="0" borderId="69" xfId="1" applyFont="1" applyFill="1" applyBorder="1" applyAlignment="1">
      <alignment horizontal="right" vertical="center" wrapText="1"/>
    </xf>
    <xf numFmtId="0" fontId="24" fillId="3" borderId="48" xfId="10" applyFont="1" applyFill="1" applyBorder="1" applyAlignment="1">
      <alignment horizontal="center" vertical="center" wrapText="1"/>
    </xf>
    <xf numFmtId="0" fontId="24" fillId="3" borderId="91" xfId="10" applyFont="1" applyFill="1" applyBorder="1" applyAlignment="1">
      <alignment horizontal="center" vertical="center" wrapText="1"/>
    </xf>
    <xf numFmtId="0" fontId="24" fillId="3" borderId="53" xfId="10" applyFont="1" applyFill="1" applyBorder="1" applyAlignment="1">
      <alignment horizontal="center" vertical="center" wrapText="1"/>
    </xf>
    <xf numFmtId="0" fontId="24" fillId="3" borderId="47" xfId="10" applyFont="1" applyFill="1" applyBorder="1" applyAlignment="1">
      <alignment horizontal="center" vertical="center" wrapText="1"/>
    </xf>
    <xf numFmtId="0" fontId="24" fillId="3" borderId="49" xfId="10" applyFont="1" applyFill="1" applyBorder="1" applyAlignment="1">
      <alignment horizontal="center" vertical="center" wrapText="1"/>
    </xf>
    <xf numFmtId="38" fontId="19" fillId="3" borderId="58" xfId="1" applyFont="1" applyFill="1" applyBorder="1" applyAlignment="1">
      <alignment horizontal="right" vertical="center" wrapText="1"/>
    </xf>
    <xf numFmtId="38" fontId="19" fillId="3" borderId="57" xfId="1" applyFont="1" applyFill="1" applyBorder="1" applyAlignment="1">
      <alignment horizontal="right" vertical="center" wrapText="1"/>
    </xf>
    <xf numFmtId="38" fontId="19" fillId="3" borderId="92" xfId="1" applyFont="1" applyFill="1" applyBorder="1" applyAlignment="1">
      <alignment horizontal="right" vertical="center" wrapText="1"/>
    </xf>
    <xf numFmtId="38" fontId="19" fillId="3" borderId="62" xfId="1" applyFont="1" applyFill="1" applyBorder="1" applyAlignment="1">
      <alignment horizontal="right" vertical="center" wrapText="1"/>
    </xf>
    <xf numFmtId="38" fontId="19" fillId="3" borderId="40" xfId="1" applyFont="1" applyFill="1" applyBorder="1" applyAlignment="1">
      <alignment horizontal="right" vertical="center" wrapText="1"/>
    </xf>
    <xf numFmtId="38" fontId="19" fillId="3" borderId="39" xfId="1" applyFont="1" applyFill="1" applyBorder="1" applyAlignment="1">
      <alignment horizontal="right" vertical="center" wrapText="1"/>
    </xf>
    <xf numFmtId="38" fontId="19" fillId="3" borderId="93" xfId="1" applyFont="1" applyFill="1" applyBorder="1" applyAlignment="1">
      <alignment horizontal="right" vertical="center" wrapText="1"/>
    </xf>
    <xf numFmtId="38" fontId="19" fillId="3" borderId="64" xfId="1" applyFont="1" applyFill="1" applyBorder="1" applyAlignment="1">
      <alignment horizontal="right" vertical="center" wrapText="1"/>
    </xf>
    <xf numFmtId="38" fontId="19" fillId="3" borderId="95" xfId="1" applyFont="1" applyFill="1" applyBorder="1" applyAlignment="1">
      <alignment horizontal="right" vertical="center" wrapText="1"/>
    </xf>
    <xf numFmtId="38" fontId="19" fillId="3" borderId="69" xfId="1" applyFont="1" applyFill="1" applyBorder="1" applyAlignment="1">
      <alignment horizontal="right" vertical="center" wrapText="1"/>
    </xf>
    <xf numFmtId="38" fontId="19" fillId="3" borderId="70" xfId="1" applyFont="1" applyFill="1" applyBorder="1" applyAlignment="1">
      <alignment horizontal="right" vertical="center" wrapText="1"/>
    </xf>
    <xf numFmtId="38" fontId="19" fillId="3" borderId="94" xfId="1" applyFont="1" applyFill="1" applyBorder="1" applyAlignment="1">
      <alignment horizontal="right" vertical="center" wrapText="1"/>
    </xf>
    <xf numFmtId="38" fontId="20" fillId="3" borderId="78" xfId="5" applyFont="1" applyFill="1" applyBorder="1" applyAlignment="1">
      <alignment horizontal="right" vertical="center"/>
    </xf>
    <xf numFmtId="38" fontId="20" fillId="3" borderId="88" xfId="5" applyFont="1" applyFill="1" applyBorder="1" applyAlignment="1">
      <alignment horizontal="right" vertical="center"/>
    </xf>
    <xf numFmtId="38" fontId="20" fillId="3" borderId="79" xfId="5" applyFont="1" applyFill="1" applyBorder="1" applyAlignment="1">
      <alignment horizontal="right" vertical="center"/>
    </xf>
    <xf numFmtId="38" fontId="19" fillId="3" borderId="59" xfId="1" applyFont="1" applyFill="1" applyBorder="1" applyAlignment="1">
      <alignment horizontal="right" vertical="center" wrapText="1"/>
    </xf>
    <xf numFmtId="38" fontId="19" fillId="3" borderId="41" xfId="1" applyFont="1" applyFill="1" applyBorder="1" applyAlignment="1">
      <alignment horizontal="right" vertical="center" wrapText="1"/>
    </xf>
    <xf numFmtId="38" fontId="19" fillId="3" borderId="50" xfId="1" applyFont="1" applyFill="1" applyBorder="1" applyAlignment="1">
      <alignment horizontal="right" vertical="center" wrapText="1"/>
    </xf>
    <xf numFmtId="0" fontId="24" fillId="3" borderId="51" xfId="10" applyFont="1" applyFill="1" applyBorder="1" applyAlignment="1">
      <alignment horizontal="center" vertical="center" wrapText="1"/>
    </xf>
    <xf numFmtId="0" fontId="24" fillId="3" borderId="52" xfId="10" applyFont="1" applyFill="1" applyBorder="1" applyAlignment="1">
      <alignment horizontal="center" vertical="center" wrapText="1"/>
    </xf>
    <xf numFmtId="0" fontId="24" fillId="3" borderId="48" xfId="10" applyFont="1" applyFill="1" applyBorder="1" applyAlignment="1">
      <alignment horizontal="center" vertical="center"/>
    </xf>
    <xf numFmtId="0" fontId="25" fillId="3" borderId="52" xfId="4" applyFont="1" applyFill="1" applyBorder="1" applyAlignment="1">
      <alignment horizontal="center" vertical="center"/>
    </xf>
    <xf numFmtId="38" fontId="20" fillId="3" borderId="58" xfId="5" applyFont="1" applyFill="1" applyBorder="1" applyAlignment="1">
      <alignment horizontal="right" vertical="center"/>
    </xf>
    <xf numFmtId="38" fontId="20" fillId="3" borderId="57" xfId="5" applyFont="1" applyFill="1" applyBorder="1" applyAlignment="1">
      <alignment horizontal="right" vertical="center"/>
    </xf>
    <xf numFmtId="38" fontId="20" fillId="3" borderId="86" xfId="5" applyFont="1" applyFill="1" applyBorder="1" applyAlignment="1">
      <alignment horizontal="right" vertical="center"/>
    </xf>
    <xf numFmtId="38" fontId="20" fillId="3" borderId="59" xfId="5" applyFont="1" applyFill="1" applyBorder="1" applyAlignment="1">
      <alignment horizontal="right" vertical="center"/>
    </xf>
    <xf numFmtId="38" fontId="19" fillId="3" borderId="58" xfId="5" applyFont="1" applyFill="1" applyBorder="1" applyAlignment="1">
      <alignment horizontal="right" vertical="center" wrapText="1"/>
    </xf>
    <xf numFmtId="38" fontId="19" fillId="3" borderId="59" xfId="5" applyFont="1" applyFill="1" applyBorder="1" applyAlignment="1">
      <alignment horizontal="right" vertical="center" wrapText="1"/>
    </xf>
    <xf numFmtId="38" fontId="19" fillId="3" borderId="60" xfId="5" applyFont="1" applyFill="1" applyBorder="1" applyAlignment="1">
      <alignment horizontal="right" vertical="center" shrinkToFit="1"/>
    </xf>
    <xf numFmtId="38" fontId="19" fillId="3" borderId="61" xfId="5" applyFont="1" applyFill="1" applyBorder="1" applyAlignment="1">
      <alignment horizontal="right" vertical="center" shrinkToFit="1"/>
    </xf>
    <xf numFmtId="38" fontId="19" fillId="3" borderId="61" xfId="5" applyFont="1" applyFill="1" applyBorder="1" applyAlignment="1">
      <alignment horizontal="right" vertical="center" wrapText="1"/>
    </xf>
    <xf numFmtId="38" fontId="20" fillId="3" borderId="40" xfId="5" applyFont="1" applyFill="1" applyBorder="1" applyAlignment="1">
      <alignment horizontal="right" vertical="center"/>
    </xf>
    <xf numFmtId="38" fontId="20" fillId="3" borderId="39" xfId="5" applyFont="1" applyFill="1" applyBorder="1" applyAlignment="1">
      <alignment horizontal="right" vertical="center"/>
    </xf>
    <xf numFmtId="38" fontId="20" fillId="3" borderId="12" xfId="5" applyFont="1" applyFill="1" applyBorder="1" applyAlignment="1">
      <alignment horizontal="right" vertical="center"/>
    </xf>
    <xf numFmtId="38" fontId="20" fillId="3" borderId="41" xfId="5" applyFont="1" applyFill="1" applyBorder="1" applyAlignment="1">
      <alignment horizontal="right" vertical="center"/>
    </xf>
    <xf numFmtId="38" fontId="19" fillId="3" borderId="40" xfId="5" applyFont="1" applyFill="1" applyBorder="1" applyAlignment="1">
      <alignment horizontal="right" vertical="center" wrapText="1"/>
    </xf>
    <xf numFmtId="38" fontId="19" fillId="3" borderId="41" xfId="5" applyFont="1" applyFill="1" applyBorder="1" applyAlignment="1">
      <alignment horizontal="right" vertical="center" wrapText="1"/>
    </xf>
    <xf numFmtId="38" fontId="19" fillId="3" borderId="42" xfId="5" applyFont="1" applyFill="1" applyBorder="1" applyAlignment="1">
      <alignment horizontal="right" vertical="center" shrinkToFit="1"/>
    </xf>
    <xf numFmtId="38" fontId="19" fillId="3" borderId="63" xfId="5" applyFont="1" applyFill="1" applyBorder="1" applyAlignment="1">
      <alignment horizontal="right" vertical="center" shrinkToFit="1"/>
    </xf>
    <xf numFmtId="38" fontId="19" fillId="3" borderId="63" xfId="5" applyFont="1" applyFill="1" applyBorder="1" applyAlignment="1">
      <alignment horizontal="right" vertical="center" wrapText="1"/>
    </xf>
    <xf numFmtId="38" fontId="20" fillId="3" borderId="64" xfId="5" applyFont="1" applyFill="1" applyBorder="1" applyAlignment="1">
      <alignment horizontal="right" vertical="center"/>
    </xf>
    <xf numFmtId="38" fontId="20" fillId="3" borderId="2" xfId="5" applyFont="1" applyFill="1" applyBorder="1" applyAlignment="1">
      <alignment horizontal="right" vertical="center"/>
    </xf>
    <xf numFmtId="38" fontId="20" fillId="3" borderId="70" xfId="5" applyFont="1" applyFill="1" applyBorder="1" applyAlignment="1">
      <alignment horizontal="right" vertical="center"/>
    </xf>
    <xf numFmtId="38" fontId="20" fillId="3" borderId="69" xfId="5" applyFont="1" applyFill="1" applyBorder="1" applyAlignment="1">
      <alignment horizontal="right" vertical="center"/>
    </xf>
    <xf numFmtId="38" fontId="20" fillId="3" borderId="95" xfId="5" applyFont="1" applyFill="1" applyBorder="1" applyAlignment="1">
      <alignment horizontal="right" vertical="center"/>
    </xf>
    <xf numFmtId="38" fontId="20" fillId="3" borderId="96" xfId="5" applyFont="1" applyFill="1" applyBorder="1" applyAlignment="1">
      <alignment horizontal="right" vertical="center"/>
    </xf>
    <xf numFmtId="38" fontId="20" fillId="3" borderId="87" xfId="5" applyFont="1" applyFill="1" applyBorder="1" applyAlignment="1">
      <alignment horizontal="right" vertical="center"/>
    </xf>
    <xf numFmtId="38" fontId="20" fillId="3" borderId="50" xfId="5" applyFont="1" applyFill="1" applyBorder="1" applyAlignment="1">
      <alignment horizontal="right" vertical="center"/>
    </xf>
    <xf numFmtId="38" fontId="19" fillId="3" borderId="70" xfId="5" applyFont="1" applyFill="1" applyBorder="1" applyAlignment="1">
      <alignment horizontal="right" vertical="center" wrapText="1"/>
    </xf>
    <xf numFmtId="38" fontId="19" fillId="3" borderId="50" xfId="5" applyFont="1" applyFill="1" applyBorder="1" applyAlignment="1">
      <alignment horizontal="right" vertical="center" wrapText="1"/>
    </xf>
    <xf numFmtId="38" fontId="19" fillId="3" borderId="71" xfId="5" applyFont="1" applyFill="1" applyBorder="1" applyAlignment="1">
      <alignment horizontal="right" vertical="center" shrinkToFit="1"/>
    </xf>
    <xf numFmtId="38" fontId="19" fillId="3" borderId="72" xfId="5" applyFont="1" applyFill="1" applyBorder="1" applyAlignment="1">
      <alignment horizontal="right" vertical="center" shrinkToFit="1"/>
    </xf>
    <xf numFmtId="38" fontId="19" fillId="3" borderId="72" xfId="5" applyFont="1" applyFill="1" applyBorder="1" applyAlignment="1">
      <alignment horizontal="right" vertical="center" wrapText="1"/>
    </xf>
    <xf numFmtId="38" fontId="20" fillId="3" borderId="77" xfId="5" applyFont="1" applyFill="1" applyBorder="1" applyAlignment="1">
      <alignment horizontal="right" vertical="center"/>
    </xf>
    <xf numFmtId="38" fontId="20" fillId="3" borderId="98" xfId="5" applyFont="1" applyFill="1" applyBorder="1" applyAlignment="1">
      <alignment horizontal="right" vertical="center"/>
    </xf>
    <xf numFmtId="38" fontId="20" fillId="3" borderId="97" xfId="5" applyFont="1" applyFill="1" applyBorder="1" applyAlignment="1">
      <alignment horizontal="right" vertical="center"/>
    </xf>
    <xf numFmtId="38" fontId="20" fillId="3" borderId="80" xfId="5" applyFont="1" applyFill="1" applyBorder="1" applyAlignment="1">
      <alignment horizontal="right" vertical="center"/>
    </xf>
    <xf numFmtId="38" fontId="20" fillId="3" borderId="81" xfId="5" applyFont="1" applyFill="1" applyBorder="1" applyAlignment="1">
      <alignment horizontal="right" vertical="center"/>
    </xf>
    <xf numFmtId="0" fontId="1" fillId="0" borderId="0" xfId="4" applyFont="1" applyAlignment="1"/>
    <xf numFmtId="38" fontId="20" fillId="0" borderId="80" xfId="1" applyFont="1" applyFill="1" applyBorder="1" applyAlignment="1">
      <alignment horizontal="right" vertical="center"/>
    </xf>
    <xf numFmtId="38" fontId="20" fillId="0" borderId="99" xfId="1" applyFont="1" applyFill="1" applyBorder="1" applyAlignment="1">
      <alignment horizontal="right" vertical="center"/>
    </xf>
    <xf numFmtId="38" fontId="20" fillId="3" borderId="98" xfId="1" applyFont="1" applyFill="1" applyBorder="1" applyAlignment="1">
      <alignment horizontal="right" vertical="center"/>
    </xf>
    <xf numFmtId="38" fontId="20" fillId="3" borderId="77" xfId="1" applyFont="1" applyFill="1" applyBorder="1" applyAlignment="1">
      <alignment horizontal="right" vertical="center"/>
    </xf>
    <xf numFmtId="38" fontId="20" fillId="3" borderId="78" xfId="1" applyFont="1" applyFill="1" applyBorder="1" applyAlignment="1">
      <alignment horizontal="right" vertical="center"/>
    </xf>
    <xf numFmtId="38" fontId="20" fillId="3" borderId="99" xfId="1" applyFont="1" applyFill="1" applyBorder="1" applyAlignment="1">
      <alignment horizontal="right" vertical="center"/>
    </xf>
    <xf numFmtId="38" fontId="20" fillId="3" borderId="79" xfId="1" applyFont="1" applyFill="1" applyBorder="1" applyAlignment="1">
      <alignment horizontal="right" vertical="center"/>
    </xf>
    <xf numFmtId="38" fontId="11" fillId="0" borderId="21" xfId="6" applyFont="1" applyBorder="1" applyAlignment="1">
      <alignment horizontal="center" vertical="center"/>
    </xf>
    <xf numFmtId="38" fontId="11" fillId="0" borderId="6" xfId="6" applyFont="1" applyFill="1" applyBorder="1" applyAlignment="1">
      <alignment horizontal="center"/>
    </xf>
    <xf numFmtId="38" fontId="11" fillId="0" borderId="24" xfId="6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8" borderId="3" xfId="1" applyFont="1" applyFill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8" borderId="11" xfId="1" applyFont="1" applyFill="1" applyBorder="1" applyAlignment="1">
      <alignment horizontal="center" vertical="center"/>
    </xf>
    <xf numFmtId="38" fontId="6" fillId="8" borderId="12" xfId="1" applyFont="1" applyFill="1" applyBorder="1" applyAlignment="1">
      <alignment horizontal="center" vertical="center"/>
    </xf>
    <xf numFmtId="38" fontId="6" fillId="8" borderId="2" xfId="1" applyFont="1" applyFill="1" applyBorder="1" applyAlignment="1">
      <alignment horizontal="center" vertical="center"/>
    </xf>
    <xf numFmtId="0" fontId="24" fillId="3" borderId="11" xfId="10" applyFont="1" applyFill="1" applyBorder="1" applyAlignment="1">
      <alignment horizontal="center" vertical="center"/>
    </xf>
    <xf numFmtId="0" fontId="24" fillId="3" borderId="2" xfId="10" applyFont="1" applyFill="1" applyBorder="1" applyAlignment="1">
      <alignment horizontal="center" vertical="center"/>
    </xf>
    <xf numFmtId="0" fontId="24" fillId="3" borderId="90" xfId="10" applyFont="1" applyFill="1" applyBorder="1" applyAlignment="1">
      <alignment horizontal="center" vertical="center"/>
    </xf>
    <xf numFmtId="0" fontId="24" fillId="0" borderId="89" xfId="10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0" fontId="20" fillId="6" borderId="73" xfId="4" applyFont="1" applyFill="1" applyBorder="1" applyAlignment="1">
      <alignment horizontal="right" vertical="center"/>
    </xf>
    <xf numFmtId="0" fontId="20" fillId="6" borderId="74" xfId="4" applyFont="1" applyFill="1" applyBorder="1" applyAlignment="1">
      <alignment horizontal="right" vertical="center"/>
    </xf>
    <xf numFmtId="0" fontId="22" fillId="0" borderId="33" xfId="4" applyFont="1" applyBorder="1" applyAlignment="1">
      <alignment horizontal="center" vertical="center"/>
    </xf>
    <xf numFmtId="0" fontId="22" fillId="0" borderId="85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 shrinkToFit="1"/>
    </xf>
    <xf numFmtId="0" fontId="22" fillId="0" borderId="32" xfId="4" applyFont="1" applyBorder="1" applyAlignment="1">
      <alignment horizontal="center" vertical="center" shrinkToFit="1"/>
    </xf>
    <xf numFmtId="0" fontId="24" fillId="3" borderId="40" xfId="10" applyFont="1" applyFill="1" applyBorder="1" applyAlignment="1">
      <alignment horizontal="center" vertical="center"/>
    </xf>
    <xf numFmtId="0" fontId="24" fillId="3" borderId="41" xfId="10" applyFont="1" applyFill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1" fillId="0" borderId="31" xfId="10" applyFont="1" applyBorder="1" applyAlignment="1">
      <alignment horizontal="center" vertical="center" shrinkToFit="1"/>
    </xf>
    <xf numFmtId="0" fontId="21" fillId="0" borderId="32" xfId="10" applyFont="1" applyBorder="1" applyAlignment="1">
      <alignment horizontal="center" vertical="center" shrinkToFit="1"/>
    </xf>
    <xf numFmtId="0" fontId="21" fillId="0" borderId="31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1" fillId="0" borderId="28" xfId="10" applyFont="1" applyBorder="1" applyAlignment="1">
      <alignment horizontal="center" vertical="center"/>
    </xf>
    <xf numFmtId="0" fontId="21" fillId="0" borderId="29" xfId="10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/>
    </xf>
    <xf numFmtId="0" fontId="19" fillId="0" borderId="36" xfId="8" applyFont="1" applyBorder="1" applyAlignment="1">
      <alignment horizontal="center" vertical="center"/>
    </xf>
    <xf numFmtId="0" fontId="19" fillId="0" borderId="14" xfId="8" applyFont="1" applyBorder="1" applyAlignment="1">
      <alignment horizontal="center" vertical="center"/>
    </xf>
    <xf numFmtId="0" fontId="19" fillId="0" borderId="6" xfId="8" applyFont="1" applyBorder="1" applyAlignment="1">
      <alignment horizontal="center" vertical="center"/>
    </xf>
    <xf numFmtId="0" fontId="19" fillId="0" borderId="26" xfId="10" applyFont="1" applyBorder="1" applyAlignment="1">
      <alignment horizontal="center" vertical="center"/>
    </xf>
    <xf numFmtId="0" fontId="19" fillId="0" borderId="37" xfId="10" applyFont="1" applyBorder="1" applyAlignment="1">
      <alignment horizontal="center" vertical="center"/>
    </xf>
    <xf numFmtId="0" fontId="21" fillId="0" borderId="27" xfId="10" applyFont="1" applyBorder="1" applyAlignment="1">
      <alignment horizontal="center" vertical="center"/>
    </xf>
  </cellXfs>
  <cellStyles count="11">
    <cellStyle name="桁区切り" xfId="1" builtinId="6"/>
    <cellStyle name="桁区切り 2" xfId="5" xr:uid="{B6BC02E0-517E-4C7E-ABCB-B2180E74E5FD}"/>
    <cellStyle name="桁区切り 2 2" xfId="6" xr:uid="{206ABCBD-71B3-4AF6-AE3A-3443E5127BD6}"/>
    <cellStyle name="桁区切り 3" xfId="2" xr:uid="{12B7CD5B-7C2B-42B1-9636-32616D7C102A}"/>
    <cellStyle name="標準" xfId="0" builtinId="0"/>
    <cellStyle name="標準 2" xfId="3" xr:uid="{8A437810-9CD7-456D-A219-BAA4E8B4E10D}"/>
    <cellStyle name="標準 2 2" xfId="7" xr:uid="{A6D41A14-0DF0-48D0-A5E0-61E8D0EB1A9B}"/>
    <cellStyle name="標準 3" xfId="4" xr:uid="{8588AD3B-9076-4B2C-92D9-9E5F8B4BEAAB}"/>
    <cellStyle name="標準 3 2" xfId="9" xr:uid="{5282D5C3-33DC-4D13-A167-08C19C1E9852}"/>
    <cellStyle name="標準_14年度市町村別一人当たり医療費（費用額）" xfId="8" xr:uid="{D9D18343-E22F-47C8-BA92-EFAD8FE1363F}"/>
    <cellStyle name="標準_Sheet1" xfId="10" xr:uid="{5D2AA72E-ACA1-4658-A194-FEC476034A54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ABF8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0550-E6D0-43BB-AAAD-4E38A4264B7B}">
  <sheetPr>
    <pageSetUpPr fitToPage="1"/>
  </sheetPr>
  <dimension ref="A2:BO48"/>
  <sheetViews>
    <sheetView tabSelected="1" view="pageBreakPreview" zoomScale="85" zoomScaleNormal="100" zoomScaleSheetLayoutView="85" workbookViewId="0"/>
  </sheetViews>
  <sheetFormatPr defaultColWidth="9" defaultRowHeight="13.5" x14ac:dyDescent="0.15"/>
  <cols>
    <col min="1" max="1" width="5.375" style="20" bestFit="1" customWidth="1"/>
    <col min="2" max="2" width="9.125" style="20" bestFit="1" customWidth="1"/>
    <col min="3" max="3" width="11.625" style="20" bestFit="1" customWidth="1"/>
    <col min="4" max="5" width="16" style="20" bestFit="1" customWidth="1"/>
    <col min="6" max="6" width="13.875" style="20" bestFit="1" customWidth="1"/>
    <col min="7" max="7" width="15" style="20" bestFit="1" customWidth="1"/>
    <col min="8" max="8" width="9.875" style="20" bestFit="1" customWidth="1"/>
    <col min="9" max="9" width="5" style="20" customWidth="1"/>
    <col min="10" max="10" width="5.375" style="20" bestFit="1" customWidth="1"/>
    <col min="11" max="11" width="9.125" style="20" bestFit="1" customWidth="1"/>
    <col min="12" max="12" width="11.625" style="20" bestFit="1" customWidth="1"/>
    <col min="13" max="13" width="16" style="20" bestFit="1" customWidth="1"/>
    <col min="14" max="14" width="9.875" style="20" bestFit="1" customWidth="1"/>
    <col min="15" max="15" width="5" style="20" customWidth="1"/>
    <col min="16" max="16" width="5.375" style="20" bestFit="1" customWidth="1"/>
    <col min="17" max="17" width="9.125" style="20" bestFit="1" customWidth="1"/>
    <col min="18" max="18" width="11.625" style="20" bestFit="1" customWidth="1"/>
    <col min="19" max="19" width="16" style="20" bestFit="1" customWidth="1"/>
    <col min="20" max="20" width="9.875" style="20" bestFit="1" customWidth="1"/>
    <col min="21" max="16384" width="9" style="20"/>
  </cols>
  <sheetData>
    <row r="2" spans="1:67" ht="14.25" x14ac:dyDescent="0.15">
      <c r="A2" s="19" t="s">
        <v>188</v>
      </c>
      <c r="B2" s="19"/>
      <c r="C2" s="19"/>
      <c r="D2" s="19"/>
      <c r="E2" s="19"/>
      <c r="F2" s="19"/>
      <c r="G2" s="19"/>
      <c r="H2" s="19"/>
      <c r="I2" s="19"/>
      <c r="J2" s="19" t="s">
        <v>189</v>
      </c>
      <c r="K2" s="19"/>
      <c r="L2" s="19"/>
      <c r="M2" s="19"/>
      <c r="N2" s="19"/>
      <c r="O2" s="19"/>
      <c r="P2" s="19" t="s">
        <v>190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</row>
    <row r="4" spans="1:67" ht="54.75" thickBot="1" x14ac:dyDescent="0.2">
      <c r="A4" s="21" t="s">
        <v>80</v>
      </c>
      <c r="B4" s="22" t="s">
        <v>81</v>
      </c>
      <c r="C4" s="23" t="s">
        <v>82</v>
      </c>
      <c r="D4" s="24" t="s">
        <v>83</v>
      </c>
      <c r="E4" s="25" t="s">
        <v>84</v>
      </c>
      <c r="F4" s="25" t="s">
        <v>85</v>
      </c>
      <c r="G4" s="26" t="s">
        <v>86</v>
      </c>
      <c r="H4" s="27" t="s">
        <v>87</v>
      </c>
      <c r="J4" s="21" t="s">
        <v>80</v>
      </c>
      <c r="K4" s="22" t="s">
        <v>81</v>
      </c>
      <c r="L4" s="23" t="s">
        <v>82</v>
      </c>
      <c r="M4" s="24" t="s">
        <v>83</v>
      </c>
      <c r="N4" s="27" t="s">
        <v>87</v>
      </c>
      <c r="P4" s="21" t="s">
        <v>80</v>
      </c>
      <c r="Q4" s="22" t="s">
        <v>81</v>
      </c>
      <c r="R4" s="23" t="s">
        <v>82</v>
      </c>
      <c r="S4" s="25" t="s">
        <v>84</v>
      </c>
      <c r="T4" s="27" t="s">
        <v>87</v>
      </c>
    </row>
    <row r="5" spans="1:67" ht="18" customHeight="1" x14ac:dyDescent="0.15">
      <c r="A5" s="28">
        <v>1</v>
      </c>
      <c r="B5" s="29" t="str">
        <f>INDEX(医療費集約!A:A,MATCH(A5,医療費集約!EO:EO,0),1)</f>
        <v>渡名喜村</v>
      </c>
      <c r="C5" s="30">
        <f>INDEX(被保険者数!$O$4:$O$45,MATCH(B5,被保険者数!$A$4:$A$45,0),1)</f>
        <v>81</v>
      </c>
      <c r="D5" s="31">
        <f>INDEX(医療費集約!EP:EP,MATCH(A5,医療費集約!EO:EO,0),1)</f>
        <v>97309320</v>
      </c>
      <c r="E5" s="31">
        <f>INDEX(医療費集約!EQ:EQ,MATCH(A5,医療費集約!EO:EO,0),1)</f>
        <v>18052870</v>
      </c>
      <c r="F5" s="31">
        <f>INDEX(医療費集約!ER:ER,MATCH(A5,医療費集約!EO:EO,0),1)</f>
        <v>15465265</v>
      </c>
      <c r="G5" s="32">
        <f>SUM(D5:F5)</f>
        <v>130827455</v>
      </c>
      <c r="H5" s="33">
        <f>INDEX(医療費集約!EN:EN,MATCH(A5,医療費集約!EO:EO,0),1)</f>
        <v>1615154</v>
      </c>
      <c r="J5" s="28">
        <v>1</v>
      </c>
      <c r="K5" s="29" t="str">
        <f>INDEX(医療費集約!A:A,MATCH(J5,医療費集約!ET:ET,0),1)</f>
        <v>渡名喜村</v>
      </c>
      <c r="L5" s="30">
        <f>INDEX(C:C,MATCH(K5,B:B,0),1)</f>
        <v>81</v>
      </c>
      <c r="M5" s="31">
        <f>INDEX(D:D,MATCH(K5,B:B,0),1)</f>
        <v>97309320</v>
      </c>
      <c r="N5" s="33">
        <f>IF(ROUND(M5/L5,0)=INDEX(医療費集約!ES:ES,MATCH(J5,医療費集約!ET:ET,0),1),ROUND(M5/L5,0),"計算エラー")</f>
        <v>1201350</v>
      </c>
      <c r="P5" s="28">
        <v>1</v>
      </c>
      <c r="Q5" s="29" t="str">
        <f>INDEX(医療費集約!A:A,MATCH(P5,医療費集約!EV:EV,0),1)</f>
        <v>那覇市</v>
      </c>
      <c r="R5" s="30">
        <f>INDEX(C:C,MATCH(Q5,B:B,0),1)</f>
        <v>33715</v>
      </c>
      <c r="S5" s="31">
        <f>INDEX(E:E,MATCH(Q5,B:B,0),1)</f>
        <v>10100440790</v>
      </c>
      <c r="T5" s="33">
        <f>IF(ROUND(S5/R5,0)=INDEX(医療費集約!EU:EU,MATCH(P5,医療費集約!EV:EV,0),1),ROUND(S5/R5,0),"計算エラー")</f>
        <v>299583</v>
      </c>
    </row>
    <row r="6" spans="1:67" ht="18" customHeight="1" x14ac:dyDescent="0.15">
      <c r="A6" s="34">
        <v>2</v>
      </c>
      <c r="B6" s="35" t="str">
        <f>INDEX(医療費集約!A:A,MATCH(A6,医療費集約!EO:EO,0),1)</f>
        <v>座間味村</v>
      </c>
      <c r="C6" s="36">
        <f>INDEX(被保険者数!$O$4:$O$45,MATCH(B6,被保険者数!$A$4:$A$45,0),1)</f>
        <v>88</v>
      </c>
      <c r="D6" s="37">
        <f>INDEX(医療費集約!EP:EP,MATCH(A6,医療費集約!EO:EO,0),1)</f>
        <v>80666860</v>
      </c>
      <c r="E6" s="37">
        <f>INDEX(医療費集約!EQ:EQ,MATCH(A6,医療費集約!EO:EO,0),1)</f>
        <v>18144470</v>
      </c>
      <c r="F6" s="37">
        <f>INDEX(医療費集約!ER:ER,MATCH(A6,医療費集約!EO:EO,0),1)</f>
        <v>9078416</v>
      </c>
      <c r="G6" s="38">
        <f t="shared" ref="G6:G46" si="0">SUM(D6:F6)</f>
        <v>107889746</v>
      </c>
      <c r="H6" s="39">
        <f>INDEX(医療費集約!EN:EN,MATCH(A6,医療費集約!EO:EO,0),1)</f>
        <v>1226020</v>
      </c>
      <c r="J6" s="34">
        <v>2</v>
      </c>
      <c r="K6" s="35" t="str">
        <f>INDEX(医療費集約!A:A,MATCH(J6,医療費集約!ET:ET,0),1)</f>
        <v>座間味村</v>
      </c>
      <c r="L6" s="36">
        <f t="shared" ref="L6:L46" si="1">INDEX(C:C,MATCH(K6,B:B,0),1)</f>
        <v>88</v>
      </c>
      <c r="M6" s="37">
        <f t="shared" ref="M6:M46" si="2">INDEX(D:D,MATCH(K6,B:B,0),1)</f>
        <v>80666860</v>
      </c>
      <c r="N6" s="39">
        <f>IF(ROUND(M6/L6,0)=INDEX(医療費集約!ES:ES,MATCH(J6,医療費集約!ET:ET,0),1),ROUND(M6/L6,0),"計算エラー")</f>
        <v>916669</v>
      </c>
      <c r="P6" s="34">
        <v>2</v>
      </c>
      <c r="Q6" s="35" t="str">
        <f>INDEX(医療費集約!A:A,MATCH(P6,医療費集約!EV:EV,0),1)</f>
        <v>浦添市</v>
      </c>
      <c r="R6" s="36">
        <f t="shared" ref="R6:R46" si="3">INDEX(C:C,MATCH(Q6,B:B,0),1)</f>
        <v>10314</v>
      </c>
      <c r="S6" s="37">
        <f t="shared" ref="S6:S46" si="4">INDEX(E:E,MATCH(Q6,B:B,0),1)</f>
        <v>3086053630</v>
      </c>
      <c r="T6" s="39">
        <f>IF(ROUND(S6/R6,0)=INDEX(医療費集約!EU:EU,MATCH(P6,医療費集約!EV:EV,0),1),ROUND(S6/R6,0),"計算エラー")</f>
        <v>299210</v>
      </c>
    </row>
    <row r="7" spans="1:67" ht="18" customHeight="1" x14ac:dyDescent="0.15">
      <c r="A7" s="34">
        <v>3</v>
      </c>
      <c r="B7" s="35" t="str">
        <f>INDEX(医療費集約!A:A,MATCH(A7,医療費集約!EO:EO,0),1)</f>
        <v>糸満市</v>
      </c>
      <c r="C7" s="36">
        <f>INDEX(被保険者数!$O$4:$O$45,MATCH(B7,被保険者数!$A$4:$A$45,0),1)</f>
        <v>5709</v>
      </c>
      <c r="D7" s="37">
        <f>INDEX(医療費集約!EP:EP,MATCH(A7,医療費集約!EO:EO,0),1)</f>
        <v>4366405790</v>
      </c>
      <c r="E7" s="37">
        <f>INDEX(医療費集約!EQ:EQ,MATCH(A7,医療費集約!EO:EO,0),1)</f>
        <v>1503782830</v>
      </c>
      <c r="F7" s="37">
        <f>INDEX(医療費集約!ER:ER,MATCH(A7,医療費集約!EO:EO,0),1)</f>
        <v>1028298421</v>
      </c>
      <c r="G7" s="38">
        <f t="shared" si="0"/>
        <v>6898487041</v>
      </c>
      <c r="H7" s="39">
        <f>INDEX(医療費集約!EN:EN,MATCH(A7,医療費集約!EO:EO,0),1)</f>
        <v>1208353</v>
      </c>
      <c r="J7" s="34">
        <v>3</v>
      </c>
      <c r="K7" s="35" t="str">
        <f>INDEX(医療費集約!A:A,MATCH(J7,医療費集約!ET:ET,0),1)</f>
        <v>糸満市</v>
      </c>
      <c r="L7" s="36">
        <f t="shared" si="1"/>
        <v>5709</v>
      </c>
      <c r="M7" s="37">
        <f t="shared" si="2"/>
        <v>4366405790</v>
      </c>
      <c r="N7" s="39">
        <f>IF(ROUND(M7/L7,0)=INDEX(医療費集約!ES:ES,MATCH(J7,医療費集約!ET:ET,0),1),ROUND(M7/L7,0),"計算エラー")</f>
        <v>764828</v>
      </c>
      <c r="P7" s="34">
        <v>3</v>
      </c>
      <c r="Q7" s="35" t="str">
        <f>INDEX(医療費集約!A:A,MATCH(P7,医療費集約!EV:EV,0),1)</f>
        <v>粟国村</v>
      </c>
      <c r="R7" s="36">
        <f t="shared" si="3"/>
        <v>123</v>
      </c>
      <c r="S7" s="37">
        <f t="shared" si="4"/>
        <v>35745060</v>
      </c>
      <c r="T7" s="39">
        <f>IF(ROUND(S7/R7,0)=INDEX(医療費集約!EU:EU,MATCH(P7,医療費集約!EV:EV,0),1),ROUND(S7/R7,0),"計算エラー")</f>
        <v>290610</v>
      </c>
    </row>
    <row r="8" spans="1:67" ht="18" customHeight="1" x14ac:dyDescent="0.15">
      <c r="A8" s="34">
        <v>4</v>
      </c>
      <c r="B8" s="35" t="str">
        <f>INDEX(医療費集約!A:A,MATCH(A8,医療費集約!EO:EO,0),1)</f>
        <v>名護市</v>
      </c>
      <c r="C8" s="36">
        <f>INDEX(被保険者数!$O$4:$O$45,MATCH(B8,被保険者数!$A$4:$A$45,0),1)</f>
        <v>6216</v>
      </c>
      <c r="D8" s="37">
        <f>INDEX(医療費集約!EP:EP,MATCH(A8,医療費集約!EO:EO,0),1)</f>
        <v>4011933800</v>
      </c>
      <c r="E8" s="37">
        <f>INDEX(医療費集約!EQ:EQ,MATCH(A8,医療費集約!EO:EO,0),1)</f>
        <v>1733702280</v>
      </c>
      <c r="F8" s="37">
        <f>INDEX(医療費集約!ER:ER,MATCH(A8,医療費集約!EO:EO,0),1)</f>
        <v>1200668966</v>
      </c>
      <c r="G8" s="38">
        <f t="shared" si="0"/>
        <v>6946305046</v>
      </c>
      <c r="H8" s="39">
        <f>INDEX(医療費集約!EN:EN,MATCH(A8,医療費集約!EO:EO,0),1)</f>
        <v>1117488</v>
      </c>
      <c r="J8" s="34">
        <v>4</v>
      </c>
      <c r="K8" s="35" t="str">
        <f>INDEX(医療費集約!A:A,MATCH(J8,医療費集約!ET:ET,0),1)</f>
        <v>渡嘉敷村</v>
      </c>
      <c r="L8" s="36">
        <f t="shared" si="1"/>
        <v>77</v>
      </c>
      <c r="M8" s="37">
        <f t="shared" si="2"/>
        <v>57811290</v>
      </c>
      <c r="N8" s="39">
        <f>IF(ROUND(M8/L8,0)=INDEX(医療費集約!ES:ES,MATCH(J8,医療費集約!ET:ET,0),1),ROUND(M8/L8,0),"計算エラー")</f>
        <v>750796</v>
      </c>
      <c r="P8" s="34">
        <v>4</v>
      </c>
      <c r="Q8" s="35" t="str">
        <f>INDEX(医療費集約!A:A,MATCH(P8,医療費集約!EV:EV,0),1)</f>
        <v>豊見城市</v>
      </c>
      <c r="R8" s="36">
        <f t="shared" si="3"/>
        <v>5556</v>
      </c>
      <c r="S8" s="37">
        <f t="shared" si="4"/>
        <v>1588413330</v>
      </c>
      <c r="T8" s="39">
        <f>IF(ROUND(S8/R8,0)=INDEX(医療費集約!EU:EU,MATCH(P8,医療費集約!EV:EV,0),1),ROUND(S8/R8,0),"計算エラー")</f>
        <v>285892</v>
      </c>
    </row>
    <row r="9" spans="1:67" ht="18" customHeight="1" x14ac:dyDescent="0.15">
      <c r="A9" s="34">
        <v>5</v>
      </c>
      <c r="B9" s="35" t="str">
        <f>INDEX(医療費集約!A:A,MATCH(A9,医療費集約!EO:EO,0),1)</f>
        <v>本部町</v>
      </c>
      <c r="C9" s="36">
        <f>INDEX(被保険者数!$O$4:$O$45,MATCH(B9,被保険者数!$A$4:$A$45,0),1)</f>
        <v>1832</v>
      </c>
      <c r="D9" s="37">
        <f>INDEX(医療費集約!EP:EP,MATCH(A9,医療費集約!EO:EO,0),1)</f>
        <v>1230173550</v>
      </c>
      <c r="E9" s="37">
        <f>INDEX(医療費集約!EQ:EQ,MATCH(A9,医療費集約!EO:EO,0),1)</f>
        <v>476735650</v>
      </c>
      <c r="F9" s="37">
        <f>INDEX(医療費集約!ER:ER,MATCH(A9,医療費集約!EO:EO,0),1)</f>
        <v>339032211</v>
      </c>
      <c r="G9" s="38">
        <f t="shared" si="0"/>
        <v>2045941411</v>
      </c>
      <c r="H9" s="39">
        <f>INDEX(医療費集約!EN:EN,MATCH(A9,医療費集約!EO:EO,0),1)</f>
        <v>1116780</v>
      </c>
      <c r="J9" s="34">
        <v>5</v>
      </c>
      <c r="K9" s="35" t="str">
        <f>INDEX(医療費集約!A:A,MATCH(J9,医療費集約!ET:ET,0),1)</f>
        <v>伊是名村</v>
      </c>
      <c r="L9" s="36">
        <f t="shared" si="1"/>
        <v>203</v>
      </c>
      <c r="M9" s="37">
        <f t="shared" si="2"/>
        <v>136529750</v>
      </c>
      <c r="N9" s="39">
        <f>IF(ROUND(M9/L9,0)=INDEX(医療費集約!ES:ES,MATCH(J9,医療費集約!ET:ET,0),1),ROUND(M9/L9,0),"計算エラー")</f>
        <v>672560</v>
      </c>
      <c r="P9" s="34">
        <v>5</v>
      </c>
      <c r="Q9" s="35" t="str">
        <f>INDEX(医療費集約!A:A,MATCH(P9,医療費集約!EV:EV,0),1)</f>
        <v>南風原町</v>
      </c>
      <c r="R9" s="36">
        <f t="shared" si="3"/>
        <v>3360</v>
      </c>
      <c r="S9" s="37">
        <f t="shared" si="4"/>
        <v>950476830</v>
      </c>
      <c r="T9" s="39">
        <f>IF(ROUND(S9/R9,0)=INDEX(医療費集約!EU:EU,MATCH(P9,医療費集約!EV:EV,0),1),ROUND(S9/R9,0),"計算エラー")</f>
        <v>282880</v>
      </c>
    </row>
    <row r="10" spans="1:67" ht="18" customHeight="1" x14ac:dyDescent="0.15">
      <c r="A10" s="34">
        <v>6</v>
      </c>
      <c r="B10" s="35" t="str">
        <f>INDEX(医療費集約!A:A,MATCH(A10,医療費集約!EO:EO,0),1)</f>
        <v>那覇市</v>
      </c>
      <c r="C10" s="36">
        <f>INDEX(被保険者数!$O$4:$O$45,MATCH(B10,被保険者数!$A$4:$A$45,0),1)</f>
        <v>33715</v>
      </c>
      <c r="D10" s="37">
        <f>INDEX(医療費集約!EP:EP,MATCH(A10,医療費集約!EO:EO,0),1)</f>
        <v>20455922210</v>
      </c>
      <c r="E10" s="37">
        <f>INDEX(医療費集約!EQ:EQ,MATCH(A10,医療費集約!EO:EO,0),1)</f>
        <v>10100440790</v>
      </c>
      <c r="F10" s="37">
        <f>INDEX(医療費集約!ER:ER,MATCH(A10,医療費集約!EO:EO,0),1)</f>
        <v>6559790273</v>
      </c>
      <c r="G10" s="38">
        <f t="shared" si="0"/>
        <v>37116153273</v>
      </c>
      <c r="H10" s="39">
        <f>INDEX(医療費集約!EN:EN,MATCH(A10,医療費集約!EO:EO,0),1)</f>
        <v>1100880</v>
      </c>
      <c r="J10" s="34">
        <v>6</v>
      </c>
      <c r="K10" s="35" t="str">
        <f>INDEX(医療費集約!A:A,MATCH(J10,医療費集約!ET:ET,0),1)</f>
        <v>本部町</v>
      </c>
      <c r="L10" s="36">
        <f t="shared" si="1"/>
        <v>1832</v>
      </c>
      <c r="M10" s="37">
        <f t="shared" si="2"/>
        <v>1230173550</v>
      </c>
      <c r="N10" s="39">
        <f>IF(ROUND(M10/L10,0)=INDEX(医療費集約!ES:ES,MATCH(J10,医療費集約!ET:ET,0),1),ROUND(M10/L10,0),"計算エラー")</f>
        <v>671492</v>
      </c>
      <c r="P10" s="34">
        <v>6</v>
      </c>
      <c r="Q10" s="35" t="str">
        <f>INDEX(医療費集約!A:A,MATCH(P10,医療費集約!EV:EV,0),1)</f>
        <v>宜野湾市</v>
      </c>
      <c r="R10" s="36">
        <f t="shared" si="3"/>
        <v>8903</v>
      </c>
      <c r="S10" s="37">
        <f t="shared" si="4"/>
        <v>2516143040</v>
      </c>
      <c r="T10" s="39">
        <f>IF(ROUND(S10/R10,0)=INDEX(医療費集約!EU:EU,MATCH(P10,医療費集約!EV:EV,0),1),ROUND(S10/R10,0),"計算エラー")</f>
        <v>282617</v>
      </c>
    </row>
    <row r="11" spans="1:67" ht="18" customHeight="1" x14ac:dyDescent="0.15">
      <c r="A11" s="34">
        <v>7</v>
      </c>
      <c r="B11" s="35" t="str">
        <f>INDEX(医療費集約!A:A,MATCH(A11,医療費集約!EO:EO,0),1)</f>
        <v>渡嘉敷村</v>
      </c>
      <c r="C11" s="36">
        <f>INDEX(被保険者数!$O$4:$O$45,MATCH(B11,被保険者数!$A$4:$A$45,0),1)</f>
        <v>77</v>
      </c>
      <c r="D11" s="37">
        <f>INDEX(医療費集約!EP:EP,MATCH(A11,医療費集約!EO:EO,0),1)</f>
        <v>57811290</v>
      </c>
      <c r="E11" s="37">
        <f>INDEX(医療費集約!EQ:EQ,MATCH(A11,医療費集約!EO:EO,0),1)</f>
        <v>16012850</v>
      </c>
      <c r="F11" s="37">
        <f>INDEX(医療費集約!ER:ER,MATCH(A11,医療費集約!EO:EO,0),1)</f>
        <v>9128486</v>
      </c>
      <c r="G11" s="38">
        <f t="shared" si="0"/>
        <v>82952626</v>
      </c>
      <c r="H11" s="39">
        <f>INDEX(医療費集約!EN:EN,MATCH(A11,医療費集約!EO:EO,0),1)</f>
        <v>1077307</v>
      </c>
      <c r="J11" s="34">
        <v>7</v>
      </c>
      <c r="K11" s="35" t="str">
        <f>INDEX(医療費集約!A:A,MATCH(J11,医療費集約!ET:ET,0),1)</f>
        <v>伊平屋村</v>
      </c>
      <c r="L11" s="36">
        <f t="shared" si="1"/>
        <v>173</v>
      </c>
      <c r="M11" s="37">
        <f t="shared" si="2"/>
        <v>116124070</v>
      </c>
      <c r="N11" s="39">
        <f>IF(ROUND(M11/L11,0)=INDEX(医療費集約!ES:ES,MATCH(J11,医療費集約!ET:ET,0),1),ROUND(M11/L11,0),"計算エラー")</f>
        <v>671237</v>
      </c>
      <c r="P11" s="34">
        <v>7</v>
      </c>
      <c r="Q11" s="35" t="str">
        <f>INDEX(医療費集約!A:A,MATCH(P11,医療費集約!EV:EV,0),1)</f>
        <v>宮古島市</v>
      </c>
      <c r="R11" s="36">
        <f t="shared" si="3"/>
        <v>6520</v>
      </c>
      <c r="S11" s="37">
        <f t="shared" si="4"/>
        <v>1841540430</v>
      </c>
      <c r="T11" s="39">
        <f>IF(ROUND(S11/R11,0)=INDEX(医療費集約!EU:EU,MATCH(P11,医療費集約!EV:EV,0),1),ROUND(S11/R11,0),"計算エラー")</f>
        <v>282445</v>
      </c>
    </row>
    <row r="12" spans="1:67" ht="18" customHeight="1" x14ac:dyDescent="0.15">
      <c r="A12" s="34">
        <v>8</v>
      </c>
      <c r="B12" s="35" t="str">
        <f>INDEX(医療費集約!A:A,MATCH(A12,医療費集約!EO:EO,0),1)</f>
        <v>南風原町</v>
      </c>
      <c r="C12" s="36">
        <f>INDEX(被保険者数!$O$4:$O$45,MATCH(B12,被保険者数!$A$4:$A$45,0),1)</f>
        <v>3360</v>
      </c>
      <c r="D12" s="37">
        <f>INDEX(医療費集約!EP:EP,MATCH(A12,医療費集約!EO:EO,0),1)</f>
        <v>2034647290</v>
      </c>
      <c r="E12" s="37">
        <f>INDEX(医療費集約!EQ:EQ,MATCH(A12,医療費集約!EO:EO,0),1)</f>
        <v>950476830</v>
      </c>
      <c r="F12" s="37">
        <f>INDEX(医療費集約!ER:ER,MATCH(A12,医療費集約!EO:EO,0),1)</f>
        <v>575496575</v>
      </c>
      <c r="G12" s="38">
        <f t="shared" si="0"/>
        <v>3560620695</v>
      </c>
      <c r="H12" s="39">
        <f>INDEX(医療費集約!EN:EN,MATCH(A12,医療費集約!EO:EO,0),1)</f>
        <v>1059709</v>
      </c>
      <c r="J12" s="34">
        <v>8</v>
      </c>
      <c r="K12" s="35" t="str">
        <f>INDEX(医療費集約!A:A,MATCH(J12,医療費集約!ET:ET,0),1)</f>
        <v>粟国村</v>
      </c>
      <c r="L12" s="36">
        <f t="shared" si="1"/>
        <v>123</v>
      </c>
      <c r="M12" s="37">
        <f t="shared" si="2"/>
        <v>80530810</v>
      </c>
      <c r="N12" s="39">
        <f>IF(ROUND(M12/L12,0)=INDEX(医療費集約!ES:ES,MATCH(J12,医療費集約!ET:ET,0),1),ROUND(M12/L12,0),"計算エラー")</f>
        <v>654722</v>
      </c>
      <c r="P12" s="34">
        <v>8</v>
      </c>
      <c r="Q12" s="35" t="str">
        <f>INDEX(医療費集約!A:A,MATCH(P12,医療費集約!EV:EV,0),1)</f>
        <v>名護市</v>
      </c>
      <c r="R12" s="36">
        <f t="shared" si="3"/>
        <v>6216</v>
      </c>
      <c r="S12" s="37">
        <f t="shared" si="4"/>
        <v>1733702280</v>
      </c>
      <c r="T12" s="39">
        <f>IF(ROUND(S12/R12,0)=INDEX(医療費集約!EU:EU,MATCH(P12,医療費集約!EV:EV,0),1),ROUND(S12/R12,0),"計算エラー")</f>
        <v>278910</v>
      </c>
    </row>
    <row r="13" spans="1:67" ht="18" customHeight="1" x14ac:dyDescent="0.15">
      <c r="A13" s="34">
        <v>9</v>
      </c>
      <c r="B13" s="35" t="str">
        <f>INDEX(医療費集約!A:A,MATCH(A13,医療費集約!EO:EO,0),1)</f>
        <v>伊江村</v>
      </c>
      <c r="C13" s="36">
        <f>INDEX(被保険者数!$O$4:$O$45,MATCH(B13,被保険者数!$A$4:$A$45,0),1)</f>
        <v>715</v>
      </c>
      <c r="D13" s="37">
        <f>INDEX(医療費集約!EP:EP,MATCH(A13,医療費集約!EO:EO,0),1)</f>
        <v>443630360</v>
      </c>
      <c r="E13" s="37">
        <f>INDEX(医療費集約!EQ:EQ,MATCH(A13,医療費集約!EO:EO,0),1)</f>
        <v>163249060</v>
      </c>
      <c r="F13" s="37">
        <f>INDEX(医療費集約!ER:ER,MATCH(A13,医療費集約!EO:EO,0),1)</f>
        <v>147229113</v>
      </c>
      <c r="G13" s="38">
        <f t="shared" si="0"/>
        <v>754108533</v>
      </c>
      <c r="H13" s="39">
        <f>INDEX(医療費集約!EN:EN,MATCH(A13,医療費集約!EO:EO,0),1)</f>
        <v>1054697</v>
      </c>
      <c r="J13" s="34">
        <v>9</v>
      </c>
      <c r="K13" s="35" t="str">
        <f>INDEX(医療費集約!A:A,MATCH(J13,医療費集約!ET:ET,0),1)</f>
        <v>名護市</v>
      </c>
      <c r="L13" s="36">
        <f t="shared" si="1"/>
        <v>6216</v>
      </c>
      <c r="M13" s="37">
        <f t="shared" si="2"/>
        <v>4011933800</v>
      </c>
      <c r="N13" s="39">
        <f>IF(ROUND(M13/L13,0)=INDEX(医療費集約!ES:ES,MATCH(J13,医療費集約!ET:ET,0),1),ROUND(M13/L13,0),"計算エラー")</f>
        <v>645420</v>
      </c>
      <c r="P13" s="34">
        <v>9</v>
      </c>
      <c r="Q13" s="35" t="str">
        <f>INDEX(医療費集約!A:A,MATCH(P13,医療費集約!EV:EV,0),1)</f>
        <v>石垣市</v>
      </c>
      <c r="R13" s="36">
        <f t="shared" si="3"/>
        <v>4598</v>
      </c>
      <c r="S13" s="37">
        <f t="shared" si="4"/>
        <v>1275164210</v>
      </c>
      <c r="T13" s="39">
        <f>IF(ROUND(S13/R13,0)=INDEX(医療費集約!EU:EU,MATCH(P13,医療費集約!EV:EV,0),1),ROUND(S13/R13,0),"計算エラー")</f>
        <v>277330</v>
      </c>
    </row>
    <row r="14" spans="1:67" ht="18" customHeight="1" x14ac:dyDescent="0.15">
      <c r="A14" s="34">
        <v>10</v>
      </c>
      <c r="B14" s="35" t="str">
        <f>INDEX(医療費集約!A:A,MATCH(A14,医療費集約!EO:EO,0),1)</f>
        <v>宜野湾市</v>
      </c>
      <c r="C14" s="36">
        <f>INDEX(被保険者数!$O$4:$O$45,MATCH(B14,被保険者数!$A$4:$A$45,0),1)</f>
        <v>8903</v>
      </c>
      <c r="D14" s="37">
        <f>INDEX(医療費集約!EP:EP,MATCH(A14,医療費集約!EO:EO,0),1)</f>
        <v>5244677230</v>
      </c>
      <c r="E14" s="37">
        <f>INDEX(医療費集約!EQ:EQ,MATCH(A14,医療費集約!EO:EO,0),1)</f>
        <v>2516143040</v>
      </c>
      <c r="F14" s="37">
        <f>INDEX(医療費集約!ER:ER,MATCH(A14,医療費集約!EO:EO,0),1)</f>
        <v>1571243275</v>
      </c>
      <c r="G14" s="38">
        <f t="shared" si="0"/>
        <v>9332063545</v>
      </c>
      <c r="H14" s="39">
        <f>INDEX(医療費集約!EN:EN,MATCH(A14,医療費集約!EO:EO,0),1)</f>
        <v>1048193</v>
      </c>
      <c r="J14" s="34">
        <v>10</v>
      </c>
      <c r="K14" s="35" t="str">
        <f>INDEX(医療費集約!A:A,MATCH(J14,医療費集約!ET:ET,0),1)</f>
        <v>伊江村</v>
      </c>
      <c r="L14" s="36">
        <f t="shared" si="1"/>
        <v>715</v>
      </c>
      <c r="M14" s="37">
        <f t="shared" si="2"/>
        <v>443630360</v>
      </c>
      <c r="N14" s="39">
        <f>IF(ROUND(M14/L14,0)=INDEX(医療費集約!ES:ES,MATCH(J14,医療費集約!ET:ET,0),1),ROUND(M14/L14,0),"計算エラー")</f>
        <v>620462</v>
      </c>
      <c r="P14" s="34">
        <v>10</v>
      </c>
      <c r="Q14" s="35" t="str">
        <f>INDEX(医療費集約!A:A,MATCH(P14,医療費集約!EV:EV,0),1)</f>
        <v>沖縄県</v>
      </c>
      <c r="R14" s="36">
        <f t="shared" si="3"/>
        <v>147668</v>
      </c>
      <c r="S14" s="37">
        <f t="shared" si="4"/>
        <v>40353047660</v>
      </c>
      <c r="T14" s="39">
        <f>IF(ROUND(S14/R14,0)=INDEX(医療費集約!EU:EU,MATCH(P14,医療費集約!EV:EV,0),1),ROUND(S14/R14,0),"計算エラー")</f>
        <v>273269</v>
      </c>
    </row>
    <row r="15" spans="1:67" ht="18" customHeight="1" x14ac:dyDescent="0.15">
      <c r="A15" s="34">
        <v>11</v>
      </c>
      <c r="B15" s="35" t="str">
        <f>INDEX(医療費集約!A:A,MATCH(A15,医療費集約!EO:EO,0),1)</f>
        <v>豊見城市</v>
      </c>
      <c r="C15" s="36">
        <f>INDEX(被保険者数!$O$4:$O$45,MATCH(B15,被保険者数!$A$4:$A$45,0),1)</f>
        <v>5556</v>
      </c>
      <c r="D15" s="37">
        <f>INDEX(医療費集約!EP:EP,MATCH(A15,医療費集約!EO:EO,0),1)</f>
        <v>3188495050</v>
      </c>
      <c r="E15" s="37">
        <f>INDEX(医療費集約!EQ:EQ,MATCH(A15,医療費集約!EO:EO,0),1)</f>
        <v>1588413330</v>
      </c>
      <c r="F15" s="37">
        <f>INDEX(医療費集約!ER:ER,MATCH(A15,医療費集約!EO:EO,0),1)</f>
        <v>1036118395</v>
      </c>
      <c r="G15" s="38">
        <f t="shared" si="0"/>
        <v>5813026775</v>
      </c>
      <c r="H15" s="39">
        <f>INDEX(医療費集約!EN:EN,MATCH(A15,医療費集約!EO:EO,0),1)</f>
        <v>1046261</v>
      </c>
      <c r="J15" s="34">
        <v>11</v>
      </c>
      <c r="K15" s="35" t="str">
        <f>INDEX(医療費集約!A:A,MATCH(J15,医療費集約!ET:ET,0),1)</f>
        <v>沖縄市</v>
      </c>
      <c r="L15" s="36">
        <f t="shared" si="1"/>
        <v>12832</v>
      </c>
      <c r="M15" s="37">
        <f t="shared" si="2"/>
        <v>7797522400</v>
      </c>
      <c r="N15" s="39">
        <f>IF(ROUND(M15/L15,0)=INDEX(医療費集約!ES:ES,MATCH(J15,医療費集約!ET:ET,0),1),ROUND(M15/L15,0),"計算エラー")</f>
        <v>607662</v>
      </c>
      <c r="P15" s="34">
        <v>11</v>
      </c>
      <c r="Q15" s="35" t="str">
        <f>INDEX(医療費集約!A:A,MATCH(P15,医療費集約!EV:EV,0),1)</f>
        <v>北中城村</v>
      </c>
      <c r="R15" s="36">
        <f t="shared" si="3"/>
        <v>1938</v>
      </c>
      <c r="S15" s="37">
        <f t="shared" si="4"/>
        <v>524073850</v>
      </c>
      <c r="T15" s="39">
        <f>IF(ROUND(S15/R15,0)=INDEX(医療費集約!EU:EU,MATCH(P15,医療費集約!EV:EV,0),1),ROUND(S15/R15,0),"計算エラー")</f>
        <v>270420</v>
      </c>
    </row>
    <row r="16" spans="1:67" ht="18" customHeight="1" x14ac:dyDescent="0.15">
      <c r="A16" s="34">
        <v>12</v>
      </c>
      <c r="B16" s="35" t="str">
        <f>INDEX(医療費集約!A:A,MATCH(A16,医療費集約!EO:EO,0),1)</f>
        <v>浦添市</v>
      </c>
      <c r="C16" s="36">
        <f>INDEX(被保険者数!$O$4:$O$45,MATCH(B16,被保険者数!$A$4:$A$45,0),1)</f>
        <v>10314</v>
      </c>
      <c r="D16" s="37">
        <f>INDEX(医療費集約!EP:EP,MATCH(A16,医療費集約!EO:EO,0),1)</f>
        <v>5667610390</v>
      </c>
      <c r="E16" s="37">
        <f>INDEX(医療費集約!EQ:EQ,MATCH(A16,医療費集約!EO:EO,0),1)</f>
        <v>3086053630</v>
      </c>
      <c r="F16" s="37">
        <f>INDEX(医療費集約!ER:ER,MATCH(A16,医療費集約!EO:EO,0),1)</f>
        <v>2001608382</v>
      </c>
      <c r="G16" s="38">
        <f t="shared" si="0"/>
        <v>10755272402</v>
      </c>
      <c r="H16" s="39">
        <f>INDEX(医療費集約!EN:EN,MATCH(A16,医療費集約!EO:EO,0),1)</f>
        <v>1042784</v>
      </c>
      <c r="J16" s="34">
        <v>12</v>
      </c>
      <c r="K16" s="35" t="str">
        <f>INDEX(医療費集約!A:A,MATCH(J16,医療費集約!ET:ET,0),1)</f>
        <v>那覇市</v>
      </c>
      <c r="L16" s="36">
        <f t="shared" si="1"/>
        <v>33715</v>
      </c>
      <c r="M16" s="37">
        <f t="shared" si="2"/>
        <v>20455922210</v>
      </c>
      <c r="N16" s="39">
        <f>IF(ROUND(M16/L16,0)=INDEX(医療費集約!ES:ES,MATCH(J16,医療費集約!ET:ET,0),1),ROUND(M16/L16,0),"計算エラー")</f>
        <v>606731</v>
      </c>
      <c r="P16" s="34">
        <v>12</v>
      </c>
      <c r="Q16" s="35" t="str">
        <f>INDEX(医療費集約!A:A,MATCH(P16,医療費集約!EV:EV,0),1)</f>
        <v>東村</v>
      </c>
      <c r="R16" s="36">
        <f t="shared" si="3"/>
        <v>250</v>
      </c>
      <c r="S16" s="37">
        <f t="shared" si="4"/>
        <v>66930900</v>
      </c>
      <c r="T16" s="39">
        <f>IF(ROUND(S16/R16,0)=INDEX(医療費集約!EU:EU,MATCH(P16,医療費集約!EV:EV,0),1),ROUND(S16/R16,0),"計算エラー")</f>
        <v>267724</v>
      </c>
    </row>
    <row r="17" spans="1:20" ht="18" customHeight="1" x14ac:dyDescent="0.15">
      <c r="A17" s="34">
        <v>13</v>
      </c>
      <c r="B17" s="35" t="str">
        <f>INDEX(医療費集約!A:A,MATCH(A17,医療費集約!EO:EO,0),1)</f>
        <v>粟国村</v>
      </c>
      <c r="C17" s="36">
        <f>INDEX(被保険者数!$O$4:$O$45,MATCH(B17,被保険者数!$A$4:$A$45,0),1)</f>
        <v>123</v>
      </c>
      <c r="D17" s="37">
        <f>INDEX(医療費集約!EP:EP,MATCH(A17,医療費集約!EO:EO,0),1)</f>
        <v>80530810</v>
      </c>
      <c r="E17" s="37">
        <f>INDEX(医療費集約!EQ:EQ,MATCH(A17,医療費集約!EO:EO,0),1)</f>
        <v>35745060</v>
      </c>
      <c r="F17" s="37">
        <f>INDEX(医療費集約!ER:ER,MATCH(A17,医療費集約!EO:EO,0),1)</f>
        <v>11917656</v>
      </c>
      <c r="G17" s="38">
        <f t="shared" si="0"/>
        <v>128193526</v>
      </c>
      <c r="H17" s="39">
        <f>INDEX(医療費集約!EN:EN,MATCH(A17,医療費集約!EO:EO,0),1)</f>
        <v>1042224</v>
      </c>
      <c r="J17" s="34">
        <v>13</v>
      </c>
      <c r="K17" s="35" t="str">
        <f>INDEX(医療費集約!A:A,MATCH(J17,医療費集約!ET:ET,0),1)</f>
        <v>南風原町</v>
      </c>
      <c r="L17" s="36">
        <f t="shared" si="1"/>
        <v>3360</v>
      </c>
      <c r="M17" s="37">
        <f t="shared" si="2"/>
        <v>2034647290</v>
      </c>
      <c r="N17" s="39">
        <f>IF(ROUND(M17/L17,0)=INDEX(医療費集約!ES:ES,MATCH(J17,医療費集約!ET:ET,0),1),ROUND(M17/L17,0),"計算エラー")</f>
        <v>605550</v>
      </c>
      <c r="P17" s="34">
        <v>13</v>
      </c>
      <c r="Q17" s="35" t="str">
        <f>INDEX(医療費集約!A:A,MATCH(P17,医療費集約!EV:EV,0),1)</f>
        <v>沖縄市</v>
      </c>
      <c r="R17" s="36">
        <f t="shared" si="3"/>
        <v>12832</v>
      </c>
      <c r="S17" s="37">
        <f t="shared" si="4"/>
        <v>3433497200</v>
      </c>
      <c r="T17" s="39">
        <f>IF(ROUND(S17/R17,0)=INDEX(医療費集約!EU:EU,MATCH(P17,医療費集約!EV:EV,0),1),ROUND(S17/R17,0),"計算エラー")</f>
        <v>267573</v>
      </c>
    </row>
    <row r="18" spans="1:20" ht="18" customHeight="1" x14ac:dyDescent="0.15">
      <c r="A18" s="34">
        <v>14</v>
      </c>
      <c r="B18" s="35" t="str">
        <f>INDEX(医療費集約!A:A,MATCH(A18,医療費集約!EO:EO,0),1)</f>
        <v>沖縄市</v>
      </c>
      <c r="C18" s="36">
        <f>INDEX(被保険者数!$O$4:$O$45,MATCH(B18,被保険者数!$A$4:$A$45,0),1)</f>
        <v>12832</v>
      </c>
      <c r="D18" s="37">
        <f>INDEX(医療費集約!EP:EP,MATCH(A18,医療費集約!EO:EO,0),1)</f>
        <v>7797522400</v>
      </c>
      <c r="E18" s="37">
        <f>INDEX(医療費集約!EQ:EQ,MATCH(A18,医療費集約!EO:EO,0),1)</f>
        <v>3433497200</v>
      </c>
      <c r="F18" s="37">
        <f>INDEX(医療費集約!ER:ER,MATCH(A18,医療費集約!EO:EO,0),1)</f>
        <v>2132161330</v>
      </c>
      <c r="G18" s="38">
        <f t="shared" si="0"/>
        <v>13363180930</v>
      </c>
      <c r="H18" s="39">
        <f>INDEX(医療費集約!EN:EN,MATCH(A18,医療費集約!EO:EO,0),1)</f>
        <v>1041395</v>
      </c>
      <c r="J18" s="34">
        <v>14</v>
      </c>
      <c r="K18" s="35" t="str">
        <f>INDEX(医療費集約!A:A,MATCH(J18,医療費集約!ET:ET,0),1)</f>
        <v>今帰仁村</v>
      </c>
      <c r="L18" s="36">
        <f t="shared" si="1"/>
        <v>1381</v>
      </c>
      <c r="M18" s="37">
        <f t="shared" si="2"/>
        <v>830954710</v>
      </c>
      <c r="N18" s="39">
        <f>IF(ROUND(M18/L18,0)=INDEX(医療費集約!ES:ES,MATCH(J18,医療費集約!ET:ET,0),1),ROUND(M18/L18,0),"計算エラー")</f>
        <v>601705</v>
      </c>
      <c r="P18" s="34">
        <v>14</v>
      </c>
      <c r="Q18" s="35" t="str">
        <f>INDEX(医療費集約!A:A,MATCH(P18,医療費集約!EV:EV,0),1)</f>
        <v>金武町</v>
      </c>
      <c r="R18" s="36">
        <f t="shared" si="3"/>
        <v>1462</v>
      </c>
      <c r="S18" s="37">
        <f t="shared" si="4"/>
        <v>389831940</v>
      </c>
      <c r="T18" s="39">
        <f>IF(ROUND(S18/R18,0)=INDEX(医療費集約!EU:EU,MATCH(P18,医療費集約!EV:EV,0),1),ROUND(S18/R18,0),"計算エラー")</f>
        <v>266643</v>
      </c>
    </row>
    <row r="19" spans="1:20" ht="18" customHeight="1" x14ac:dyDescent="0.15">
      <c r="A19" s="34">
        <v>15</v>
      </c>
      <c r="B19" s="35" t="str">
        <f>INDEX(医療費集約!A:A,MATCH(A19,医療費集約!EO:EO,0),1)</f>
        <v>沖縄県</v>
      </c>
      <c r="C19" s="36">
        <f>INDEX(被保険者数!$O$4:$O$45,MATCH(B19,被保険者数!$A$4:$A$45,0),1)</f>
        <v>147668</v>
      </c>
      <c r="D19" s="37">
        <f>INDEX(医療費集約!EP:EP,MATCH(A19,医療費集約!EO:EO,0),1)</f>
        <v>86572321520</v>
      </c>
      <c r="E19" s="37">
        <f>INDEX(医療費集約!EQ:EQ,MATCH(A19,医療費集約!EO:EO,0),1)</f>
        <v>40353047660</v>
      </c>
      <c r="F19" s="37">
        <f>INDEX(医療費集約!ER:ER,MATCH(A19,医療費集約!EO:EO,0),1)</f>
        <v>26120415813</v>
      </c>
      <c r="G19" s="38">
        <f t="shared" si="0"/>
        <v>153045784993</v>
      </c>
      <c r="H19" s="39">
        <f>INDEX(医療費集約!EN:EN,MATCH(A19,医療費集約!EO:EO,0),1)</f>
        <v>1036418</v>
      </c>
      <c r="J19" s="34">
        <v>15</v>
      </c>
      <c r="K19" s="35" t="str">
        <f>INDEX(医療費集約!A:A,MATCH(J19,医療費集約!ET:ET,0),1)</f>
        <v>八重瀬町</v>
      </c>
      <c r="L19" s="36">
        <f t="shared" si="1"/>
        <v>3077</v>
      </c>
      <c r="M19" s="37">
        <f t="shared" si="2"/>
        <v>1847751480</v>
      </c>
      <c r="N19" s="39">
        <f>IF(ROUND(M19/L19,0)=INDEX(医療費集約!ES:ES,MATCH(J19,医療費集約!ET:ET,0),1),ROUND(M19/L19,0),"計算エラー")</f>
        <v>600504</v>
      </c>
      <c r="P19" s="34">
        <v>15</v>
      </c>
      <c r="Q19" s="35" t="str">
        <f>INDEX(医療費集約!A:A,MATCH(P19,医療費集約!EV:EV,0),1)</f>
        <v>糸満市</v>
      </c>
      <c r="R19" s="36">
        <f t="shared" si="3"/>
        <v>5709</v>
      </c>
      <c r="S19" s="37">
        <f t="shared" si="4"/>
        <v>1503782830</v>
      </c>
      <c r="T19" s="39">
        <f>IF(ROUND(S19/R19,0)=INDEX(医療費集約!EU:EU,MATCH(P19,医療費集約!EV:EV,0),1),ROUND(S19/R19,0),"計算エラー")</f>
        <v>263406</v>
      </c>
    </row>
    <row r="20" spans="1:20" ht="18" customHeight="1" x14ac:dyDescent="0.15">
      <c r="A20" s="34">
        <v>16</v>
      </c>
      <c r="B20" s="35" t="str">
        <f>INDEX(医療費集約!A:A,MATCH(A20,医療費集約!EO:EO,0),1)</f>
        <v>宜野座村</v>
      </c>
      <c r="C20" s="36">
        <f>INDEX(被保険者数!$O$4:$O$45,MATCH(B20,被保険者数!$A$4:$A$45,0),1)</f>
        <v>686</v>
      </c>
      <c r="D20" s="37">
        <f>INDEX(医療費集約!EP:EP,MATCH(A20,医療費集約!EO:EO,0),1)</f>
        <v>391509940</v>
      </c>
      <c r="E20" s="37">
        <f>INDEX(医療費集約!EQ:EQ,MATCH(A20,医療費集約!EO:EO,0),1)</f>
        <v>174061560</v>
      </c>
      <c r="F20" s="37">
        <f>INDEX(医療費集約!ER:ER,MATCH(A20,医療費集約!EO:EO,0),1)</f>
        <v>143377321</v>
      </c>
      <c r="G20" s="38">
        <f t="shared" si="0"/>
        <v>708948821</v>
      </c>
      <c r="H20" s="39">
        <f>INDEX(医療費集約!EN:EN,MATCH(A20,医療費集約!EO:EO,0),1)</f>
        <v>1033453</v>
      </c>
      <c r="J20" s="34">
        <v>16</v>
      </c>
      <c r="K20" s="35" t="str">
        <f>INDEX(医療費集約!A:A,MATCH(J20,医療費集約!ET:ET,0),1)</f>
        <v>大宜味村</v>
      </c>
      <c r="L20" s="36">
        <f t="shared" si="1"/>
        <v>543</v>
      </c>
      <c r="M20" s="37">
        <f t="shared" si="2"/>
        <v>324162540</v>
      </c>
      <c r="N20" s="39">
        <f>IF(ROUND(M20/L20,0)=INDEX(医療費集約!ES:ES,MATCH(J20,医療費集約!ET:ET,0),1),ROUND(M20/L20,0),"計算エラー")</f>
        <v>596984</v>
      </c>
      <c r="P20" s="34">
        <v>16</v>
      </c>
      <c r="Q20" s="35" t="str">
        <f>INDEX(医療費集約!A:A,MATCH(P20,医療費集約!EV:EV,0),1)</f>
        <v>本部町</v>
      </c>
      <c r="R20" s="36">
        <f t="shared" si="3"/>
        <v>1832</v>
      </c>
      <c r="S20" s="37">
        <f t="shared" si="4"/>
        <v>476735650</v>
      </c>
      <c r="T20" s="39">
        <f>IF(ROUND(S20/R20,0)=INDEX(医療費集約!EU:EU,MATCH(P20,医療費集約!EV:EV,0),1),ROUND(S20/R20,0),"計算エラー")</f>
        <v>260227</v>
      </c>
    </row>
    <row r="21" spans="1:20" ht="18" customHeight="1" x14ac:dyDescent="0.15">
      <c r="A21" s="34">
        <v>17</v>
      </c>
      <c r="B21" s="35" t="str">
        <f>INDEX(医療費集約!A:A,MATCH(A21,医療費集約!EO:EO,0),1)</f>
        <v>南城市</v>
      </c>
      <c r="C21" s="36">
        <f>INDEX(被保険者数!$O$4:$O$45,MATCH(B21,被保険者数!$A$4:$A$45,0),1)</f>
        <v>5381</v>
      </c>
      <c r="D21" s="37">
        <f>INDEX(医療費集約!EP:EP,MATCH(A21,医療費集約!EO:EO,0),1)</f>
        <v>3198420040</v>
      </c>
      <c r="E21" s="37">
        <f>INDEX(医療費集約!EQ:EQ,MATCH(A21,医療費集約!EO:EO,0),1)</f>
        <v>1394790900</v>
      </c>
      <c r="F21" s="37">
        <f>INDEX(医療費集約!ER:ER,MATCH(A21,医療費集約!EO:EO,0),1)</f>
        <v>952517235</v>
      </c>
      <c r="G21" s="38">
        <f t="shared" si="0"/>
        <v>5545728175</v>
      </c>
      <c r="H21" s="39">
        <f>INDEX(医療費集約!EN:EN,MATCH(A21,医療費集約!EO:EO,0),1)</f>
        <v>1030613</v>
      </c>
      <c r="J21" s="34">
        <v>17</v>
      </c>
      <c r="K21" s="35" t="str">
        <f>INDEX(医療費集約!A:A,MATCH(J21,医療費集約!ET:ET,0),1)</f>
        <v>南城市</v>
      </c>
      <c r="L21" s="36">
        <f t="shared" si="1"/>
        <v>5381</v>
      </c>
      <c r="M21" s="37">
        <f t="shared" si="2"/>
        <v>3198420040</v>
      </c>
      <c r="N21" s="39">
        <f>IF(ROUND(M21/L21,0)=INDEX(医療費集約!ES:ES,MATCH(J21,医療費集約!ET:ET,0),1),ROUND(M21/L21,0),"計算エラー")</f>
        <v>594391</v>
      </c>
      <c r="P21" s="34">
        <v>17</v>
      </c>
      <c r="Q21" s="35" t="str">
        <f>INDEX(医療費集約!A:A,MATCH(P21,医療費集約!EV:EV,0),1)</f>
        <v>南城市</v>
      </c>
      <c r="R21" s="36">
        <f t="shared" si="3"/>
        <v>5381</v>
      </c>
      <c r="S21" s="37">
        <f t="shared" si="4"/>
        <v>1394790900</v>
      </c>
      <c r="T21" s="39">
        <f>IF(ROUND(S21/R21,0)=INDEX(医療費集約!EU:EU,MATCH(P21,医療費集約!EV:EV,0),1),ROUND(S21/R21,0),"計算エラー")</f>
        <v>259207</v>
      </c>
    </row>
    <row r="22" spans="1:20" ht="18" customHeight="1" x14ac:dyDescent="0.15">
      <c r="A22" s="34">
        <v>18</v>
      </c>
      <c r="B22" s="35" t="str">
        <f>INDEX(医療費集約!A:A,MATCH(A22,医療費集約!EO:EO,0),1)</f>
        <v>西原町</v>
      </c>
      <c r="C22" s="36">
        <f>INDEX(被保険者数!$O$4:$O$45,MATCH(B22,被保険者数!$A$4:$A$45,0),1)</f>
        <v>3303</v>
      </c>
      <c r="D22" s="37">
        <f>INDEX(医療費集約!EP:EP,MATCH(A22,医療費集約!EO:EO,0),1)</f>
        <v>1915851910</v>
      </c>
      <c r="E22" s="37">
        <f>INDEX(医療費集約!EQ:EQ,MATCH(A22,医療費集約!EO:EO,0),1)</f>
        <v>831318180</v>
      </c>
      <c r="F22" s="37">
        <f>INDEX(医療費集約!ER:ER,MATCH(A22,医療費集約!EO:EO,0),1)</f>
        <v>608528246</v>
      </c>
      <c r="G22" s="38">
        <f t="shared" si="0"/>
        <v>3355698336</v>
      </c>
      <c r="H22" s="39">
        <f>INDEX(医療費集約!EN:EN,MATCH(A22,医療費集約!EO:EO,0),1)</f>
        <v>1015955</v>
      </c>
      <c r="J22" s="34">
        <v>18</v>
      </c>
      <c r="K22" s="35" t="str">
        <f>INDEX(医療費集約!A:A,MATCH(J22,医療費集約!ET:ET,0),1)</f>
        <v>国頭村</v>
      </c>
      <c r="L22" s="36">
        <f t="shared" si="1"/>
        <v>763</v>
      </c>
      <c r="M22" s="37">
        <f t="shared" si="2"/>
        <v>451037650</v>
      </c>
      <c r="N22" s="39">
        <f>IF(ROUND(M22/L22,0)=INDEX(医療費集約!ES:ES,MATCH(J22,医療費集約!ET:ET,0),1),ROUND(M22/L22,0),"計算エラー")</f>
        <v>591137</v>
      </c>
      <c r="P22" s="34">
        <v>18</v>
      </c>
      <c r="Q22" s="35" t="str">
        <f>INDEX(医療費集約!A:A,MATCH(P22,医療費集約!EV:EV,0),1)</f>
        <v>与那原町</v>
      </c>
      <c r="R22" s="36">
        <f t="shared" si="3"/>
        <v>1760</v>
      </c>
      <c r="S22" s="37">
        <f t="shared" si="4"/>
        <v>454798340</v>
      </c>
      <c r="T22" s="39">
        <f>IF(ROUND(S22/R22,0)=INDEX(医療費集約!EU:EU,MATCH(P22,医療費集約!EV:EV,0),1),ROUND(S22/R22,0),"計算エラー")</f>
        <v>258408</v>
      </c>
    </row>
    <row r="23" spans="1:20" ht="18" customHeight="1" x14ac:dyDescent="0.15">
      <c r="A23" s="34">
        <v>19</v>
      </c>
      <c r="B23" s="35" t="str">
        <f>INDEX(医療費集約!A:A,MATCH(A23,医療費集約!EO:EO,0),1)</f>
        <v>八重瀬町</v>
      </c>
      <c r="C23" s="36">
        <f>INDEX(被保険者数!$O$4:$O$45,MATCH(B23,被保険者数!$A$4:$A$45,0),1)</f>
        <v>3077</v>
      </c>
      <c r="D23" s="37">
        <f>INDEX(医療費集約!EP:EP,MATCH(A23,医療費集約!EO:EO,0),1)</f>
        <v>1847751480</v>
      </c>
      <c r="E23" s="37">
        <f>INDEX(医療費集約!EQ:EQ,MATCH(A23,医療費集約!EO:EO,0),1)</f>
        <v>788658960</v>
      </c>
      <c r="F23" s="37">
        <f>INDEX(医療費集約!ER:ER,MATCH(A23,医療費集約!EO:EO,0),1)</f>
        <v>480649157</v>
      </c>
      <c r="G23" s="38">
        <f t="shared" si="0"/>
        <v>3117059597</v>
      </c>
      <c r="H23" s="39">
        <f>INDEX(医療費集約!EN:EN,MATCH(A23,医療費集約!EO:EO,0),1)</f>
        <v>1013019</v>
      </c>
      <c r="J23" s="34">
        <v>19</v>
      </c>
      <c r="K23" s="35" t="str">
        <f>INDEX(医療費集約!A:A,MATCH(J23,医療費集約!ET:ET,0),1)</f>
        <v>宜野湾市</v>
      </c>
      <c r="L23" s="36">
        <f t="shared" si="1"/>
        <v>8903</v>
      </c>
      <c r="M23" s="37">
        <f t="shared" si="2"/>
        <v>5244677230</v>
      </c>
      <c r="N23" s="39">
        <f>IF(ROUND(M23/L23,0)=INDEX(医療費集約!ES:ES,MATCH(J23,医療費集約!ET:ET,0),1),ROUND(M23/L23,0),"計算エラー")</f>
        <v>589091</v>
      </c>
      <c r="P23" s="34">
        <v>19</v>
      </c>
      <c r="Q23" s="35" t="str">
        <f>INDEX(医療費集約!A:A,MATCH(P23,医療費集約!EV:EV,0),1)</f>
        <v>八重瀬町</v>
      </c>
      <c r="R23" s="36">
        <f t="shared" si="3"/>
        <v>3077</v>
      </c>
      <c r="S23" s="37">
        <f t="shared" si="4"/>
        <v>788658960</v>
      </c>
      <c r="T23" s="39">
        <f>IF(ROUND(S23/R23,0)=INDEX(医療費集約!EU:EU,MATCH(P23,医療費集約!EV:EV,0),1),ROUND(S23/R23,0),"計算エラー")</f>
        <v>256308</v>
      </c>
    </row>
    <row r="24" spans="1:20" ht="18" customHeight="1" x14ac:dyDescent="0.15">
      <c r="A24" s="34">
        <v>20</v>
      </c>
      <c r="B24" s="35" t="str">
        <f>INDEX(医療費集約!A:A,MATCH(A24,医療費集約!EO:EO,0),1)</f>
        <v>与那原町</v>
      </c>
      <c r="C24" s="36">
        <f>INDEX(被保険者数!$O$4:$O$45,MATCH(B24,被保険者数!$A$4:$A$45,0),1)</f>
        <v>1760</v>
      </c>
      <c r="D24" s="37">
        <f>INDEX(医療費集約!EP:EP,MATCH(A24,医療費集約!EO:EO,0),1)</f>
        <v>1012020580</v>
      </c>
      <c r="E24" s="37">
        <f>INDEX(医療費集約!EQ:EQ,MATCH(A24,医療費集約!EO:EO,0),1)</f>
        <v>454798340</v>
      </c>
      <c r="F24" s="37">
        <f>INDEX(医療費集約!ER:ER,MATCH(A24,医療費集約!EO:EO,0),1)</f>
        <v>305530001</v>
      </c>
      <c r="G24" s="38">
        <f t="shared" si="0"/>
        <v>1772348921</v>
      </c>
      <c r="H24" s="39">
        <f>INDEX(医療費集約!EN:EN,MATCH(A24,医療費集約!EO:EO,0),1)</f>
        <v>1007016</v>
      </c>
      <c r="J24" s="34">
        <v>20</v>
      </c>
      <c r="K24" s="35" t="str">
        <f>INDEX(医療費集約!A:A,MATCH(J24,医療費集約!ET:ET,0),1)</f>
        <v>沖縄県</v>
      </c>
      <c r="L24" s="36">
        <f t="shared" si="1"/>
        <v>147668</v>
      </c>
      <c r="M24" s="37">
        <f t="shared" si="2"/>
        <v>86572321520</v>
      </c>
      <c r="N24" s="39">
        <f>IF(ROUND(M24/L24,0)=INDEX(医療費集約!ES:ES,MATCH(J24,医療費集約!ET:ET,0),1),ROUND(M24/L24,0),"計算エラー")</f>
        <v>586263</v>
      </c>
      <c r="P24" s="34">
        <v>20</v>
      </c>
      <c r="Q24" s="35" t="str">
        <f>INDEX(医療費集約!A:A,MATCH(P24,医療費集約!EV:EV,0),1)</f>
        <v>宜野座村</v>
      </c>
      <c r="R24" s="36">
        <f t="shared" si="3"/>
        <v>686</v>
      </c>
      <c r="S24" s="37">
        <f t="shared" si="4"/>
        <v>174061560</v>
      </c>
      <c r="T24" s="39">
        <f>IF(ROUND(S24/R24,0)=INDEX(医療費集約!EU:EU,MATCH(P24,医療費集約!EV:EV,0),1),ROUND(S24/R24,0),"計算エラー")</f>
        <v>253734</v>
      </c>
    </row>
    <row r="25" spans="1:20" ht="18" customHeight="1" x14ac:dyDescent="0.15">
      <c r="A25" s="34">
        <v>21</v>
      </c>
      <c r="B25" s="35" t="str">
        <f>INDEX(医療費集約!A:A,MATCH(A25,医療費集約!EO:EO,0),1)</f>
        <v>伊是名村</v>
      </c>
      <c r="C25" s="36">
        <f>INDEX(被保険者数!$O$4:$O$45,MATCH(B25,被保険者数!$A$4:$A$45,0),1)</f>
        <v>203</v>
      </c>
      <c r="D25" s="37">
        <f>INDEX(医療費集約!EP:EP,MATCH(A25,医療費集約!EO:EO,0),1)</f>
        <v>136529750</v>
      </c>
      <c r="E25" s="37">
        <f>INDEX(医療費集約!EQ:EQ,MATCH(A25,医療費集約!EO:EO,0),1)</f>
        <v>49676870</v>
      </c>
      <c r="F25" s="37">
        <f>INDEX(医療費集約!ER:ER,MATCH(A25,医療費集約!EO:EO,0),1)</f>
        <v>14571634</v>
      </c>
      <c r="G25" s="38">
        <f t="shared" si="0"/>
        <v>200778254</v>
      </c>
      <c r="H25" s="39">
        <f>INDEX(医療費集約!EN:EN,MATCH(A25,医療費集約!EO:EO,0),1)</f>
        <v>989055</v>
      </c>
      <c r="J25" s="34">
        <v>21</v>
      </c>
      <c r="K25" s="35" t="str">
        <f>INDEX(医療費集約!A:A,MATCH(J25,医療費集約!ET:ET,0),1)</f>
        <v>北谷町</v>
      </c>
      <c r="L25" s="36">
        <f t="shared" si="1"/>
        <v>2731</v>
      </c>
      <c r="M25" s="37">
        <f t="shared" si="2"/>
        <v>1586058230</v>
      </c>
      <c r="N25" s="39">
        <f>IF(ROUND(M25/L25,0)=INDEX(医療費集約!ES:ES,MATCH(J25,医療費集約!ET:ET,0),1),ROUND(M25/L25,0),"計算エラー")</f>
        <v>580761</v>
      </c>
      <c r="P25" s="34">
        <v>21</v>
      </c>
      <c r="Q25" s="35" t="str">
        <f>INDEX(医療費集約!A:A,MATCH(P25,医療費集約!EV:EV,0),1)</f>
        <v>西原町</v>
      </c>
      <c r="R25" s="36">
        <f t="shared" si="3"/>
        <v>3303</v>
      </c>
      <c r="S25" s="37">
        <f t="shared" si="4"/>
        <v>831318180</v>
      </c>
      <c r="T25" s="39">
        <f>IF(ROUND(S25/R25,0)=INDEX(医療費集約!EU:EU,MATCH(P25,医療費集約!EV:EV,0),1),ROUND(S25/R25,0),"計算エラー")</f>
        <v>251686</v>
      </c>
    </row>
    <row r="26" spans="1:20" ht="18" customHeight="1" x14ac:dyDescent="0.15">
      <c r="A26" s="34">
        <v>22</v>
      </c>
      <c r="B26" s="35" t="str">
        <f>INDEX(医療費集約!A:A,MATCH(A26,医療費集約!EO:EO,0),1)</f>
        <v>今帰仁村</v>
      </c>
      <c r="C26" s="36">
        <f>INDEX(被保険者数!$O$4:$O$45,MATCH(B26,被保険者数!$A$4:$A$45,0),1)</f>
        <v>1381</v>
      </c>
      <c r="D26" s="37">
        <f>INDEX(医療費集約!EP:EP,MATCH(A26,医療費集約!EO:EO,0),1)</f>
        <v>830954710</v>
      </c>
      <c r="E26" s="37">
        <f>INDEX(医療費集約!EQ:EQ,MATCH(A26,医療費集約!EO:EO,0),1)</f>
        <v>319482490</v>
      </c>
      <c r="F26" s="37">
        <f>INDEX(医療費集約!ER:ER,MATCH(A26,医療費集約!EO:EO,0),1)</f>
        <v>214612161</v>
      </c>
      <c r="G26" s="38">
        <f t="shared" si="0"/>
        <v>1365049361</v>
      </c>
      <c r="H26" s="39">
        <f>INDEX(医療費集約!EN:EN,MATCH(A26,医療費集約!EO:EO,0),1)</f>
        <v>988450</v>
      </c>
      <c r="J26" s="34">
        <v>22</v>
      </c>
      <c r="K26" s="35" t="str">
        <f>INDEX(医療費集約!A:A,MATCH(J26,医療費集約!ET:ET,0),1)</f>
        <v>西原町</v>
      </c>
      <c r="L26" s="36">
        <f t="shared" si="1"/>
        <v>3303</v>
      </c>
      <c r="M26" s="37">
        <f t="shared" si="2"/>
        <v>1915851910</v>
      </c>
      <c r="N26" s="39">
        <f>IF(ROUND(M26/L26,0)=INDEX(医療費集約!ES:ES,MATCH(J26,医療費集約!ET:ET,0),1),ROUND(M26/L26,0),"計算エラー")</f>
        <v>580034</v>
      </c>
      <c r="P26" s="34">
        <v>22</v>
      </c>
      <c r="Q26" s="35" t="str">
        <f>INDEX(医療費集約!A:A,MATCH(P26,医療費集約!EV:EV,0),1)</f>
        <v>北谷町</v>
      </c>
      <c r="R26" s="36">
        <f t="shared" si="3"/>
        <v>2731</v>
      </c>
      <c r="S26" s="37">
        <f t="shared" si="4"/>
        <v>682766080</v>
      </c>
      <c r="T26" s="39">
        <f>IF(ROUND(S26/R26,0)=INDEX(医療費集約!EU:EU,MATCH(P26,医療費集約!EV:EV,0),1),ROUND(S26/R26,0),"計算エラー")</f>
        <v>250006</v>
      </c>
    </row>
    <row r="27" spans="1:20" ht="18" customHeight="1" x14ac:dyDescent="0.15">
      <c r="A27" s="34">
        <v>23</v>
      </c>
      <c r="B27" s="35" t="str">
        <f>INDEX(医療費集約!A:A,MATCH(A27,医療費集約!EO:EO,0),1)</f>
        <v>うるま市</v>
      </c>
      <c r="C27" s="36">
        <f>INDEX(被保険者数!$O$4:$O$45,MATCH(B27,被保険者数!$A$4:$A$45,0),1)</f>
        <v>12426</v>
      </c>
      <c r="D27" s="37">
        <f>INDEX(医療費集約!EP:EP,MATCH(A27,医療費集約!EO:EO,0),1)</f>
        <v>7116491360</v>
      </c>
      <c r="E27" s="37">
        <f>INDEX(医療費集約!EQ:EQ,MATCH(A27,医療費集約!EO:EO,0),1)</f>
        <v>3072933490</v>
      </c>
      <c r="F27" s="37">
        <f>INDEX(医療費集約!ER:ER,MATCH(A27,医療費集約!EO:EO,0),1)</f>
        <v>2069605645</v>
      </c>
      <c r="G27" s="38">
        <f t="shared" si="0"/>
        <v>12259030495</v>
      </c>
      <c r="H27" s="39">
        <f>INDEX(医療費集約!EN:EN,MATCH(A27,医療費集約!EO:EO,0),1)</f>
        <v>986563</v>
      </c>
      <c r="J27" s="34">
        <v>23</v>
      </c>
      <c r="K27" s="35" t="str">
        <f>INDEX(医療費集約!A:A,MATCH(J27,医療費集約!ET:ET,0),1)</f>
        <v>与那原町</v>
      </c>
      <c r="L27" s="36">
        <f t="shared" si="1"/>
        <v>1760</v>
      </c>
      <c r="M27" s="37">
        <f t="shared" si="2"/>
        <v>1012020580</v>
      </c>
      <c r="N27" s="39">
        <f>IF(ROUND(M27/L27,0)=INDEX(医療費集約!ES:ES,MATCH(J27,医療費集約!ET:ET,0),1),ROUND(M27/L27,0),"計算エラー")</f>
        <v>575012</v>
      </c>
      <c r="P27" s="34">
        <v>23</v>
      </c>
      <c r="Q27" s="35" t="str">
        <f>INDEX(医療費集約!A:A,MATCH(P27,医療費集約!EV:EV,0),1)</f>
        <v>読谷村</v>
      </c>
      <c r="R27" s="36">
        <f t="shared" si="3"/>
        <v>4191</v>
      </c>
      <c r="S27" s="37">
        <f t="shared" si="4"/>
        <v>1040956910</v>
      </c>
      <c r="T27" s="39">
        <f>IF(ROUND(S27/R27,0)=INDEX(医療費集約!EU:EU,MATCH(P27,医療費集約!EV:EV,0),1),ROUND(S27/R27,0),"計算エラー")</f>
        <v>248379</v>
      </c>
    </row>
    <row r="28" spans="1:20" ht="18" customHeight="1" x14ac:dyDescent="0.15">
      <c r="A28" s="34">
        <v>24</v>
      </c>
      <c r="B28" s="35" t="str">
        <f>INDEX(医療費集約!A:A,MATCH(A28,医療費集約!EO:EO,0),1)</f>
        <v>北谷町</v>
      </c>
      <c r="C28" s="36">
        <f>INDEX(被保険者数!$O$4:$O$45,MATCH(B28,被保険者数!$A$4:$A$45,0),1)</f>
        <v>2731</v>
      </c>
      <c r="D28" s="37">
        <f>INDEX(医療費集約!EP:EP,MATCH(A28,医療費集約!EO:EO,0),1)</f>
        <v>1586058230</v>
      </c>
      <c r="E28" s="37">
        <f>INDEX(医療費集約!EQ:EQ,MATCH(A28,医療費集約!EO:EO,0),1)</f>
        <v>682766080</v>
      </c>
      <c r="F28" s="37">
        <f>INDEX(医療費集約!ER:ER,MATCH(A28,医療費集約!EO:EO,0),1)</f>
        <v>422359264</v>
      </c>
      <c r="G28" s="38">
        <f t="shared" si="0"/>
        <v>2691183574</v>
      </c>
      <c r="H28" s="39">
        <f>INDEX(医療費集約!EN:EN,MATCH(A28,医療費集約!EO:EO,0),1)</f>
        <v>985421</v>
      </c>
      <c r="J28" s="34">
        <v>24</v>
      </c>
      <c r="K28" s="35" t="str">
        <f>INDEX(医療費集約!A:A,MATCH(J28,医療費集約!ET:ET,0),1)</f>
        <v>豊見城市</v>
      </c>
      <c r="L28" s="36">
        <f t="shared" si="1"/>
        <v>5556</v>
      </c>
      <c r="M28" s="37">
        <f t="shared" si="2"/>
        <v>3188495050</v>
      </c>
      <c r="N28" s="39">
        <f>IF(ROUND(M28/L28,0)=INDEX(医療費集約!ES:ES,MATCH(J28,医療費集約!ET:ET,0),1),ROUND(M28/L28,0),"計算エラー")</f>
        <v>573883</v>
      </c>
      <c r="P28" s="34">
        <v>24</v>
      </c>
      <c r="Q28" s="35" t="str">
        <f>INDEX(医療費集約!A:A,MATCH(P28,医療費集約!EV:EV,0),1)</f>
        <v>うるま市</v>
      </c>
      <c r="R28" s="36">
        <f t="shared" si="3"/>
        <v>12426</v>
      </c>
      <c r="S28" s="37">
        <f t="shared" si="4"/>
        <v>3072933490</v>
      </c>
      <c r="T28" s="39">
        <f>IF(ROUND(S28/R28,0)=INDEX(医療費集約!EU:EU,MATCH(P28,医療費集約!EV:EV,0),1),ROUND(S28/R28,0),"計算エラー")</f>
        <v>247299</v>
      </c>
    </row>
    <row r="29" spans="1:20" ht="18" customHeight="1" x14ac:dyDescent="0.15">
      <c r="A29" s="34">
        <v>25</v>
      </c>
      <c r="B29" s="35" t="str">
        <f>INDEX(医療費集約!A:A,MATCH(A29,医療費集約!EO:EO,0),1)</f>
        <v>大宜味村</v>
      </c>
      <c r="C29" s="36">
        <f>INDEX(被保険者数!$O$4:$O$45,MATCH(B29,被保険者数!$A$4:$A$45,0),1)</f>
        <v>543</v>
      </c>
      <c r="D29" s="37">
        <f>INDEX(医療費集約!EP:EP,MATCH(A29,医療費集約!EO:EO,0),1)</f>
        <v>324162540</v>
      </c>
      <c r="E29" s="37">
        <f>INDEX(医療費集約!EQ:EQ,MATCH(A29,医療費集約!EO:EO,0),1)</f>
        <v>110913770</v>
      </c>
      <c r="F29" s="37">
        <f>INDEX(医療費集約!ER:ER,MATCH(A29,医療費集約!EO:EO,0),1)</f>
        <v>96902671</v>
      </c>
      <c r="G29" s="38">
        <f t="shared" si="0"/>
        <v>531978981</v>
      </c>
      <c r="H29" s="39">
        <f>INDEX(医療費集約!EN:EN,MATCH(A29,医療費集約!EO:EO,0),1)</f>
        <v>979703</v>
      </c>
      <c r="J29" s="34">
        <v>25</v>
      </c>
      <c r="K29" s="35" t="str">
        <f>INDEX(医療費集約!A:A,MATCH(J29,医療費集約!ET:ET,0),1)</f>
        <v>うるま市</v>
      </c>
      <c r="L29" s="36">
        <f t="shared" si="1"/>
        <v>12426</v>
      </c>
      <c r="M29" s="37">
        <f t="shared" si="2"/>
        <v>7116491360</v>
      </c>
      <c r="N29" s="39">
        <f>IF(ROUND(M29/L29,0)=INDEX(医療費集約!ES:ES,MATCH(J29,医療費集約!ET:ET,0),1),ROUND(M29/L29,0),"計算エラー")</f>
        <v>572710</v>
      </c>
      <c r="P29" s="34">
        <v>25</v>
      </c>
      <c r="Q29" s="35" t="str">
        <f>INDEX(医療費集約!A:A,MATCH(P29,医療費集約!EV:EV,0),1)</f>
        <v>伊是名村</v>
      </c>
      <c r="R29" s="36">
        <f t="shared" si="3"/>
        <v>203</v>
      </c>
      <c r="S29" s="37">
        <f t="shared" si="4"/>
        <v>49676870</v>
      </c>
      <c r="T29" s="39">
        <f>IF(ROUND(S29/R29,0)=INDEX(医療費集約!EU:EU,MATCH(P29,医療費集約!EV:EV,0),1),ROUND(S29/R29,0),"計算エラー")</f>
        <v>244714</v>
      </c>
    </row>
    <row r="30" spans="1:20" ht="18" customHeight="1" x14ac:dyDescent="0.15">
      <c r="A30" s="34">
        <v>26</v>
      </c>
      <c r="B30" s="35" t="str">
        <f>INDEX(医療費集約!A:A,MATCH(A30,医療費集約!EO:EO,0),1)</f>
        <v>中城村</v>
      </c>
      <c r="C30" s="36">
        <f>INDEX(被保険者数!$O$4:$O$45,MATCH(B30,被保険者数!$A$4:$A$45,0),1)</f>
        <v>1917</v>
      </c>
      <c r="D30" s="37">
        <f>INDEX(医療費集約!EP:EP,MATCH(A30,医療費集約!EO:EO,0),1)</f>
        <v>1090016530</v>
      </c>
      <c r="E30" s="37">
        <f>INDEX(医療費集約!EQ:EQ,MATCH(A30,医療費集約!EO:EO,0),1)</f>
        <v>439142920</v>
      </c>
      <c r="F30" s="37">
        <f>INDEX(医療費集約!ER:ER,MATCH(A30,医療費集約!EO:EO,0),1)</f>
        <v>325558240</v>
      </c>
      <c r="G30" s="38">
        <f t="shared" si="0"/>
        <v>1854717690</v>
      </c>
      <c r="H30" s="39">
        <f>INDEX(医療費集約!EN:EN,MATCH(A30,医療費集約!EO:EO,0),1)</f>
        <v>967511</v>
      </c>
      <c r="J30" s="34">
        <v>26</v>
      </c>
      <c r="K30" s="35" t="str">
        <f>INDEX(医療費集約!A:A,MATCH(J30,医療費集約!ET:ET,0),1)</f>
        <v>宜野座村</v>
      </c>
      <c r="L30" s="36">
        <f t="shared" si="1"/>
        <v>686</v>
      </c>
      <c r="M30" s="37">
        <f t="shared" si="2"/>
        <v>391509940</v>
      </c>
      <c r="N30" s="39">
        <f>IF(ROUND(M30/L30,0)=INDEX(医療費集約!ES:ES,MATCH(J30,医療費集約!ET:ET,0),1),ROUND(M30/L30,0),"計算エラー")</f>
        <v>570714</v>
      </c>
      <c r="P30" s="34">
        <v>26</v>
      </c>
      <c r="Q30" s="35" t="str">
        <f>INDEX(医療費集約!A:A,MATCH(P30,医療費集約!EV:EV,0),1)</f>
        <v>多良間村</v>
      </c>
      <c r="R30" s="36">
        <f t="shared" si="3"/>
        <v>165</v>
      </c>
      <c r="S30" s="37">
        <f t="shared" si="4"/>
        <v>39797480</v>
      </c>
      <c r="T30" s="39">
        <f>IF(ROUND(S30/R30,0)=INDEX(医療費集約!EU:EU,MATCH(P30,医療費集約!EV:EV,0),1),ROUND(S30/R30,0),"計算エラー")</f>
        <v>241197</v>
      </c>
    </row>
    <row r="31" spans="1:20" ht="18" customHeight="1" x14ac:dyDescent="0.15">
      <c r="A31" s="34">
        <v>27</v>
      </c>
      <c r="B31" s="35" t="str">
        <f>INDEX(医療費集約!A:A,MATCH(A31,医療費集約!EO:EO,0),1)</f>
        <v>石垣市</v>
      </c>
      <c r="C31" s="36">
        <f>INDEX(被保険者数!$O$4:$O$45,MATCH(B31,被保険者数!$A$4:$A$45,0),1)</f>
        <v>4598</v>
      </c>
      <c r="D31" s="37">
        <f>INDEX(医療費集約!EP:EP,MATCH(A31,医療費集約!EO:EO,0),1)</f>
        <v>2340422180</v>
      </c>
      <c r="E31" s="37">
        <f>INDEX(医療費集約!EQ:EQ,MATCH(A31,医療費集約!EO:EO,0),1)</f>
        <v>1275164210</v>
      </c>
      <c r="F31" s="37">
        <f>INDEX(医療費集約!ER:ER,MATCH(A31,医療費集約!EO:EO,0),1)</f>
        <v>816620468</v>
      </c>
      <c r="G31" s="38">
        <f t="shared" si="0"/>
        <v>4432206858</v>
      </c>
      <c r="H31" s="39">
        <f>INDEX(医療費集約!EN:EN,MATCH(A31,医療費集約!EO:EO,0),1)</f>
        <v>963942</v>
      </c>
      <c r="J31" s="34">
        <v>27</v>
      </c>
      <c r="K31" s="35" t="str">
        <f>INDEX(医療費集約!A:A,MATCH(J31,医療費集約!ET:ET,0),1)</f>
        <v>中城村</v>
      </c>
      <c r="L31" s="36">
        <f t="shared" si="1"/>
        <v>1917</v>
      </c>
      <c r="M31" s="37">
        <f t="shared" si="2"/>
        <v>1090016530</v>
      </c>
      <c r="N31" s="39">
        <f>IF(ROUND(M31/L31,0)=INDEX(医療費集約!ES:ES,MATCH(J31,医療費集約!ET:ET,0),1),ROUND(M31/L31,0),"計算エラー")</f>
        <v>568605</v>
      </c>
      <c r="P31" s="34">
        <v>27</v>
      </c>
      <c r="Q31" s="35" t="str">
        <f>INDEX(医療費集約!A:A,MATCH(P31,医療費集約!EV:EV,0),1)</f>
        <v>恩納村</v>
      </c>
      <c r="R31" s="36">
        <f t="shared" si="3"/>
        <v>1254</v>
      </c>
      <c r="S31" s="37">
        <f t="shared" si="4"/>
        <v>299057530</v>
      </c>
      <c r="T31" s="39">
        <f>IF(ROUND(S31/R31,0)=INDEX(医療費集約!EU:EU,MATCH(P31,医療費集約!EV:EV,0),1),ROUND(S31/R31,0),"計算エラー")</f>
        <v>238483</v>
      </c>
    </row>
    <row r="32" spans="1:20" ht="18" customHeight="1" x14ac:dyDescent="0.15">
      <c r="A32" s="34">
        <v>28</v>
      </c>
      <c r="B32" s="35" t="str">
        <f>INDEX(医療費集約!A:A,MATCH(A32,医療費集約!EO:EO,0),1)</f>
        <v>嘉手納町</v>
      </c>
      <c r="C32" s="36">
        <f>INDEX(被保険者数!$O$4:$O$45,MATCH(B32,被保険者数!$A$4:$A$45,0),1)</f>
        <v>1560</v>
      </c>
      <c r="D32" s="37">
        <f>INDEX(医療費集約!EP:EP,MATCH(A32,医療費集約!EO:EO,0),1)</f>
        <v>874751400</v>
      </c>
      <c r="E32" s="37">
        <f>INDEX(医療費集約!EQ:EQ,MATCH(A32,医療費集約!EO:EO,0),1)</f>
        <v>360479690</v>
      </c>
      <c r="F32" s="37">
        <f>INDEX(医療費集約!ER:ER,MATCH(A32,医療費集約!EO:EO,0),1)</f>
        <v>256071588</v>
      </c>
      <c r="G32" s="38">
        <f t="shared" si="0"/>
        <v>1491302678</v>
      </c>
      <c r="H32" s="39">
        <f>INDEX(医療費集約!EN:EN,MATCH(A32,医療費集約!EO:EO,0),1)</f>
        <v>955963</v>
      </c>
      <c r="J32" s="34">
        <v>28</v>
      </c>
      <c r="K32" s="35" t="str">
        <f>INDEX(医療費集約!A:A,MATCH(J32,医療費集約!ET:ET,0),1)</f>
        <v>嘉手納町</v>
      </c>
      <c r="L32" s="36">
        <f t="shared" si="1"/>
        <v>1560</v>
      </c>
      <c r="M32" s="37">
        <f t="shared" si="2"/>
        <v>874751400</v>
      </c>
      <c r="N32" s="39">
        <f>IF(ROUND(M32/L32,0)=INDEX(医療費集約!ES:ES,MATCH(J32,医療費集約!ET:ET,0),1),ROUND(M32/L32,0),"計算エラー")</f>
        <v>560738</v>
      </c>
      <c r="P32" s="34">
        <v>28</v>
      </c>
      <c r="Q32" s="35" t="str">
        <f>INDEX(医療費集約!A:A,MATCH(P32,医療費集約!EV:EV,0),1)</f>
        <v>今帰仁村</v>
      </c>
      <c r="R32" s="36">
        <f t="shared" si="3"/>
        <v>1381</v>
      </c>
      <c r="S32" s="37">
        <f t="shared" si="4"/>
        <v>319482490</v>
      </c>
      <c r="T32" s="39">
        <f>IF(ROUND(S32/R32,0)=INDEX(医療費集約!EU:EU,MATCH(P32,医療費集約!EV:EV,0),1),ROUND(S32/R32,0),"計算エラー")</f>
        <v>231341</v>
      </c>
    </row>
    <row r="33" spans="1:20" ht="18" customHeight="1" x14ac:dyDescent="0.15">
      <c r="A33" s="34">
        <v>29</v>
      </c>
      <c r="B33" s="35" t="str">
        <f>INDEX(医療費集約!A:A,MATCH(A33,医療費集約!EO:EO,0),1)</f>
        <v>伊平屋村</v>
      </c>
      <c r="C33" s="36">
        <f>INDEX(被保険者数!$O$4:$O$45,MATCH(B33,被保険者数!$A$4:$A$45,0),1)</f>
        <v>173</v>
      </c>
      <c r="D33" s="37">
        <f>INDEX(医療費集約!EP:EP,MATCH(A33,医療費集約!EO:EO,0),1)</f>
        <v>116124070</v>
      </c>
      <c r="E33" s="37">
        <f>INDEX(医療費集約!EQ:EQ,MATCH(A33,医療費集約!EO:EO,0),1)</f>
        <v>35499840</v>
      </c>
      <c r="F33" s="37">
        <f>INDEX(医療費集約!ER:ER,MATCH(A33,医療費集約!EO:EO,0),1)</f>
        <v>13499001</v>
      </c>
      <c r="G33" s="38">
        <f t="shared" si="0"/>
        <v>165122911</v>
      </c>
      <c r="H33" s="39">
        <f>INDEX(医療費集約!EN:EN,MATCH(A33,医療費集約!EO:EO,0),1)</f>
        <v>954468</v>
      </c>
      <c r="J33" s="34">
        <v>29</v>
      </c>
      <c r="K33" s="35" t="str">
        <f>INDEX(医療費集約!A:A,MATCH(J33,医療費集約!ET:ET,0),1)</f>
        <v>浦添市</v>
      </c>
      <c r="L33" s="36">
        <f t="shared" si="1"/>
        <v>10314</v>
      </c>
      <c r="M33" s="37">
        <f t="shared" si="2"/>
        <v>5667610390</v>
      </c>
      <c r="N33" s="39">
        <f>IF(ROUND(M33/L33,0)=INDEX(医療費集約!ES:ES,MATCH(J33,医療費集約!ET:ET,0),1),ROUND(M33/L33,0),"計算エラー")</f>
        <v>549507</v>
      </c>
      <c r="P33" s="34">
        <v>29</v>
      </c>
      <c r="Q33" s="35" t="str">
        <f>INDEX(医療費集約!A:A,MATCH(P33,医療費集約!EV:EV,0),1)</f>
        <v>嘉手納町</v>
      </c>
      <c r="R33" s="36">
        <f t="shared" si="3"/>
        <v>1560</v>
      </c>
      <c r="S33" s="37">
        <f t="shared" si="4"/>
        <v>360479690</v>
      </c>
      <c r="T33" s="39">
        <f>IF(ROUND(S33/R33,0)=INDEX(医療費集約!EU:EU,MATCH(P33,医療費集約!EV:EV,0),1),ROUND(S33/R33,0),"計算エラー")</f>
        <v>231077</v>
      </c>
    </row>
    <row r="34" spans="1:20" ht="18" customHeight="1" x14ac:dyDescent="0.15">
      <c r="A34" s="34">
        <v>30</v>
      </c>
      <c r="B34" s="35" t="str">
        <f>INDEX(医療費集約!A:A,MATCH(A34,医療費集約!EO:EO,0),1)</f>
        <v>国頭村</v>
      </c>
      <c r="C34" s="36">
        <f>INDEX(被保険者数!$O$4:$O$45,MATCH(B34,被保険者数!$A$4:$A$45,0),1)</f>
        <v>763</v>
      </c>
      <c r="D34" s="37">
        <f>INDEX(医療費集約!EP:EP,MATCH(A34,医療費集約!EO:EO,0),1)</f>
        <v>451037650</v>
      </c>
      <c r="E34" s="37">
        <f>INDEX(医療費集約!EQ:EQ,MATCH(A34,医療費集約!EO:EO,0),1)</f>
        <v>132957540</v>
      </c>
      <c r="F34" s="37">
        <f>INDEX(医療費集約!ER:ER,MATCH(A34,医療費集約!EO:EO,0),1)</f>
        <v>143940305</v>
      </c>
      <c r="G34" s="38">
        <f t="shared" si="0"/>
        <v>727935495</v>
      </c>
      <c r="H34" s="39">
        <f>INDEX(医療費集約!EN:EN,MATCH(A34,医療費集約!EO:EO,0),1)</f>
        <v>954044</v>
      </c>
      <c r="J34" s="34">
        <v>30</v>
      </c>
      <c r="K34" s="35" t="str">
        <f>INDEX(医療費集約!A:A,MATCH(J34,医療費集約!ET:ET,0),1)</f>
        <v>読谷村</v>
      </c>
      <c r="L34" s="36">
        <f t="shared" si="1"/>
        <v>4191</v>
      </c>
      <c r="M34" s="37">
        <f t="shared" si="2"/>
        <v>2260932600</v>
      </c>
      <c r="N34" s="39">
        <f>IF(ROUND(M34/L34,0)=INDEX(医療費集約!ES:ES,MATCH(J34,医療費集約!ET:ET,0),1),ROUND(M34/L34,0),"計算エラー")</f>
        <v>539473</v>
      </c>
      <c r="P34" s="34">
        <v>30</v>
      </c>
      <c r="Q34" s="35" t="str">
        <f>INDEX(医療費集約!A:A,MATCH(P34,医療費集約!EV:EV,0),1)</f>
        <v>中城村</v>
      </c>
      <c r="R34" s="36">
        <f t="shared" si="3"/>
        <v>1917</v>
      </c>
      <c r="S34" s="37">
        <f t="shared" si="4"/>
        <v>439142920</v>
      </c>
      <c r="T34" s="39">
        <f>IF(ROUND(S34/R34,0)=INDEX(医療費集約!EU:EU,MATCH(P34,医療費集約!EV:EV,0),1),ROUND(S34/R34,0),"計算エラー")</f>
        <v>229078</v>
      </c>
    </row>
    <row r="35" spans="1:20" ht="18" customHeight="1" x14ac:dyDescent="0.15">
      <c r="A35" s="34">
        <v>31</v>
      </c>
      <c r="B35" s="35" t="str">
        <f>INDEX(医療費集約!A:A,MATCH(A35,医療費集約!EO:EO,0),1)</f>
        <v>読谷村</v>
      </c>
      <c r="C35" s="36">
        <f>INDEX(被保険者数!$O$4:$O$45,MATCH(B35,被保険者数!$A$4:$A$45,0),1)</f>
        <v>4191</v>
      </c>
      <c r="D35" s="37">
        <f>INDEX(医療費集約!EP:EP,MATCH(A35,医療費集約!EO:EO,0),1)</f>
        <v>2260932600</v>
      </c>
      <c r="E35" s="37">
        <f>INDEX(医療費集約!EQ:EQ,MATCH(A35,医療費集約!EO:EO,0),1)</f>
        <v>1040956910</v>
      </c>
      <c r="F35" s="37">
        <f>INDEX(医療費集約!ER:ER,MATCH(A35,医療費集約!EO:EO,0),1)</f>
        <v>665878919</v>
      </c>
      <c r="G35" s="38">
        <f t="shared" si="0"/>
        <v>3967768429</v>
      </c>
      <c r="H35" s="39">
        <f>INDEX(医療費集約!EN:EN,MATCH(A35,医療費集約!EO:EO,0),1)</f>
        <v>946735</v>
      </c>
      <c r="J35" s="34">
        <v>31</v>
      </c>
      <c r="K35" s="35" t="str">
        <f>INDEX(医療費集約!A:A,MATCH(J35,医療費集約!ET:ET,0),1)</f>
        <v>竹富町</v>
      </c>
      <c r="L35" s="36">
        <f t="shared" si="1"/>
        <v>426</v>
      </c>
      <c r="M35" s="37">
        <f t="shared" si="2"/>
        <v>225858210</v>
      </c>
      <c r="N35" s="39">
        <f>IF(ROUND(M35/L35,0)=INDEX(医療費集約!ES:ES,MATCH(J35,医療費集約!ET:ET,0),1),ROUND(M35/L35,0),"計算エラー")</f>
        <v>530184</v>
      </c>
      <c r="P35" s="34">
        <v>31</v>
      </c>
      <c r="Q35" s="35" t="str">
        <f>INDEX(医療費集約!A:A,MATCH(P35,医療費集約!EV:EV,0),1)</f>
        <v>伊江村</v>
      </c>
      <c r="R35" s="36">
        <f t="shared" si="3"/>
        <v>715</v>
      </c>
      <c r="S35" s="37">
        <f t="shared" si="4"/>
        <v>163249060</v>
      </c>
      <c r="T35" s="39">
        <f>IF(ROUND(S35/R35,0)=INDEX(医療費集約!EU:EU,MATCH(P35,医療費集約!EV:EV,0),1),ROUND(S35/R35,0),"計算エラー")</f>
        <v>228320</v>
      </c>
    </row>
    <row r="36" spans="1:20" ht="18" customHeight="1" x14ac:dyDescent="0.15">
      <c r="A36" s="34">
        <v>32</v>
      </c>
      <c r="B36" s="35" t="str">
        <f>INDEX(医療費集約!A:A,MATCH(A36,医療費集約!EO:EO,0),1)</f>
        <v>北中城村</v>
      </c>
      <c r="C36" s="36">
        <f>INDEX(被保険者数!$O$4:$O$45,MATCH(B36,被保険者数!$A$4:$A$45,0),1)</f>
        <v>1938</v>
      </c>
      <c r="D36" s="37">
        <f>INDEX(医療費集約!EP:EP,MATCH(A36,医療費集約!EO:EO,0),1)</f>
        <v>1014743910</v>
      </c>
      <c r="E36" s="37">
        <f>INDEX(医療費集約!EQ:EQ,MATCH(A36,医療費集約!EO:EO,0),1)</f>
        <v>524073850</v>
      </c>
      <c r="F36" s="37">
        <f>INDEX(医療費集約!ER:ER,MATCH(A36,医療費集約!EO:EO,0),1)</f>
        <v>279355965</v>
      </c>
      <c r="G36" s="38">
        <f t="shared" si="0"/>
        <v>1818173725</v>
      </c>
      <c r="H36" s="39">
        <f>INDEX(医療費集約!EN:EN,MATCH(A36,医療費集約!EO:EO,0),1)</f>
        <v>938170</v>
      </c>
      <c r="J36" s="34">
        <v>32</v>
      </c>
      <c r="K36" s="35" t="str">
        <f>INDEX(医療費集約!A:A,MATCH(J36,医療費集約!ET:ET,0),1)</f>
        <v>北中城村</v>
      </c>
      <c r="L36" s="36">
        <f t="shared" si="1"/>
        <v>1938</v>
      </c>
      <c r="M36" s="37">
        <f t="shared" si="2"/>
        <v>1014743910</v>
      </c>
      <c r="N36" s="39">
        <f>IF(ROUND(M36/L36,0)=INDEX(医療費集約!ES:ES,MATCH(J36,医療費集約!ET:ET,0),1),ROUND(M36/L36,0),"計算エラー")</f>
        <v>523604</v>
      </c>
      <c r="P36" s="34">
        <v>32</v>
      </c>
      <c r="Q36" s="35" t="str">
        <f>INDEX(医療費集約!A:A,MATCH(P36,医療費集約!EV:EV,0),1)</f>
        <v>渡名喜村</v>
      </c>
      <c r="R36" s="36">
        <f t="shared" si="3"/>
        <v>81</v>
      </c>
      <c r="S36" s="37">
        <f t="shared" si="4"/>
        <v>18052870</v>
      </c>
      <c r="T36" s="39">
        <f>IF(ROUND(S36/R36,0)=INDEX(医療費集約!EU:EU,MATCH(P36,医療費集約!EV:EV,0),1),ROUND(S36/R36,0),"計算エラー")</f>
        <v>222875</v>
      </c>
    </row>
    <row r="37" spans="1:20" ht="18" customHeight="1" x14ac:dyDescent="0.15">
      <c r="A37" s="34">
        <v>33</v>
      </c>
      <c r="B37" s="35" t="str">
        <f>INDEX(医療費集約!A:A,MATCH(A37,医療費集約!EO:EO,0),1)</f>
        <v>南大東村</v>
      </c>
      <c r="C37" s="36">
        <f>INDEX(被保険者数!$O$4:$O$45,MATCH(B37,被保険者数!$A$4:$A$45,0),1)</f>
        <v>146</v>
      </c>
      <c r="D37" s="37">
        <f>INDEX(医療費集約!EP:EP,MATCH(A37,医療費集約!EO:EO,0),1)</f>
        <v>74691520</v>
      </c>
      <c r="E37" s="37">
        <f>INDEX(医療費集約!EQ:EQ,MATCH(A37,医療費集約!EO:EO,0),1)</f>
        <v>29449110</v>
      </c>
      <c r="F37" s="37">
        <f>INDEX(医療費集約!ER:ER,MATCH(A37,医療費集約!EO:EO,0),1)</f>
        <v>27675536</v>
      </c>
      <c r="G37" s="38">
        <f t="shared" si="0"/>
        <v>131816166</v>
      </c>
      <c r="H37" s="39">
        <f>INDEX(医療費集約!EN:EN,MATCH(A37,医療費集約!EO:EO,0),1)</f>
        <v>902850</v>
      </c>
      <c r="J37" s="34">
        <v>33</v>
      </c>
      <c r="K37" s="35" t="str">
        <f>INDEX(医療費集約!A:A,MATCH(J37,医療費集約!ET:ET,0),1)</f>
        <v>南大東村</v>
      </c>
      <c r="L37" s="36">
        <f t="shared" si="1"/>
        <v>146</v>
      </c>
      <c r="M37" s="37">
        <f t="shared" si="2"/>
        <v>74691520</v>
      </c>
      <c r="N37" s="39">
        <f>IF(ROUND(M37/L37,0)=INDEX(医療費集約!ES:ES,MATCH(J37,医療費集約!ET:ET,0),1),ROUND(M37/L37,0),"計算エラー")</f>
        <v>511586</v>
      </c>
      <c r="P37" s="34">
        <v>33</v>
      </c>
      <c r="Q37" s="35" t="str">
        <f>INDEX(医療費集約!A:A,MATCH(P37,医療費集約!EV:EV,0),1)</f>
        <v>竹富町</v>
      </c>
      <c r="R37" s="36">
        <f t="shared" si="3"/>
        <v>426</v>
      </c>
      <c r="S37" s="37">
        <f t="shared" si="4"/>
        <v>90901350</v>
      </c>
      <c r="T37" s="39">
        <f>IF(ROUND(S37/R37,0)=INDEX(医療費集約!EU:EU,MATCH(P37,医療費集約!EV:EV,0),1),ROUND(S37/R37,0),"計算エラー")</f>
        <v>213383</v>
      </c>
    </row>
    <row r="38" spans="1:20" ht="18" customHeight="1" x14ac:dyDescent="0.15">
      <c r="A38" s="34">
        <v>34</v>
      </c>
      <c r="B38" s="35" t="str">
        <f>INDEX(医療費集約!A:A,MATCH(A38,医療費集約!EO:EO,0),1)</f>
        <v>宮古島市</v>
      </c>
      <c r="C38" s="36">
        <f>INDEX(被保険者数!$O$4:$O$45,MATCH(B38,被保険者数!$A$4:$A$45,0),1)</f>
        <v>6520</v>
      </c>
      <c r="D38" s="37">
        <f>INDEX(医療費集約!EP:EP,MATCH(A38,医療費集約!EO:EO,0),1)</f>
        <v>3079607520</v>
      </c>
      <c r="E38" s="37">
        <f>INDEX(医療費集約!EQ:EQ,MATCH(A38,医療費集約!EO:EO,0),1)</f>
        <v>1841540430</v>
      </c>
      <c r="F38" s="37">
        <f>INDEX(医療費集約!ER:ER,MATCH(A38,医療費集約!EO:EO,0),1)</f>
        <v>874254899</v>
      </c>
      <c r="G38" s="38">
        <f t="shared" si="0"/>
        <v>5795402849</v>
      </c>
      <c r="H38" s="39">
        <f>INDEX(医療費集約!EN:EN,MATCH(A38,医療費集約!EO:EO,0),1)</f>
        <v>888865</v>
      </c>
      <c r="J38" s="34">
        <v>34</v>
      </c>
      <c r="K38" s="35" t="str">
        <f>INDEX(医療費集約!A:A,MATCH(J38,医療費集約!ET:ET,0),1)</f>
        <v>石垣市</v>
      </c>
      <c r="L38" s="36">
        <f t="shared" si="1"/>
        <v>4598</v>
      </c>
      <c r="M38" s="37">
        <f t="shared" si="2"/>
        <v>2340422180</v>
      </c>
      <c r="N38" s="39">
        <f>IF(ROUND(M38/L38,0)=INDEX(医療費集約!ES:ES,MATCH(J38,医療費集約!ET:ET,0),1),ROUND(M38/L38,0),"計算エラー")</f>
        <v>509009</v>
      </c>
      <c r="P38" s="34">
        <v>34</v>
      </c>
      <c r="Q38" s="35" t="str">
        <f>INDEX(医療費集約!A:A,MATCH(P38,医療費集約!EV:EV,0),1)</f>
        <v>与那国町</v>
      </c>
      <c r="R38" s="36">
        <f t="shared" si="3"/>
        <v>145</v>
      </c>
      <c r="S38" s="37">
        <f t="shared" si="4"/>
        <v>30856760</v>
      </c>
      <c r="T38" s="39">
        <f>IF(ROUND(S38/R38,0)=INDEX(医療費集約!EU:EU,MATCH(P38,医療費集約!EV:EV,0),1),ROUND(S38/R38,0),"計算エラー")</f>
        <v>212805</v>
      </c>
    </row>
    <row r="39" spans="1:20" ht="18" customHeight="1" x14ac:dyDescent="0.15">
      <c r="A39" s="34">
        <v>35</v>
      </c>
      <c r="B39" s="35" t="str">
        <f>INDEX(医療費集約!A:A,MATCH(A39,医療費集約!EO:EO,0),1)</f>
        <v>恩納村</v>
      </c>
      <c r="C39" s="36">
        <f>INDEX(被保険者数!$O$4:$O$45,MATCH(B39,被保険者数!$A$4:$A$45,0),1)</f>
        <v>1254</v>
      </c>
      <c r="D39" s="37">
        <f>INDEX(医療費集約!EP:EP,MATCH(A39,医療費集約!EO:EO,0),1)</f>
        <v>601721240</v>
      </c>
      <c r="E39" s="37">
        <f>INDEX(医療費集約!EQ:EQ,MATCH(A39,医療費集約!EO:EO,0),1)</f>
        <v>299057530</v>
      </c>
      <c r="F39" s="37">
        <f>INDEX(医療費集約!ER:ER,MATCH(A39,医療費集約!EO:EO,0),1)</f>
        <v>213750163</v>
      </c>
      <c r="G39" s="38">
        <f t="shared" si="0"/>
        <v>1114528933</v>
      </c>
      <c r="H39" s="39">
        <f>INDEX(医療費集約!EN:EN,MATCH(A39,医療費集約!EO:EO,0),1)</f>
        <v>888779</v>
      </c>
      <c r="J39" s="34">
        <v>35</v>
      </c>
      <c r="K39" s="35" t="str">
        <f>INDEX(医療費集約!A:A,MATCH(J39,医療費集約!ET:ET,0),1)</f>
        <v>与那国町</v>
      </c>
      <c r="L39" s="36">
        <f t="shared" si="1"/>
        <v>145</v>
      </c>
      <c r="M39" s="37">
        <f t="shared" si="2"/>
        <v>73198920</v>
      </c>
      <c r="N39" s="39">
        <f>IF(ROUND(M39/L39,0)=INDEX(医療費集約!ES:ES,MATCH(J39,医療費集約!ET:ET,0),1),ROUND(M39/L39,0),"計算エラー")</f>
        <v>504820</v>
      </c>
      <c r="P39" s="34">
        <v>35</v>
      </c>
      <c r="Q39" s="35" t="str">
        <f>INDEX(医療費集約!A:A,MATCH(P39,医療費集約!EV:EV,0),1)</f>
        <v>渡嘉敷村</v>
      </c>
      <c r="R39" s="36">
        <f t="shared" si="3"/>
        <v>77</v>
      </c>
      <c r="S39" s="37">
        <f t="shared" si="4"/>
        <v>16012850</v>
      </c>
      <c r="T39" s="39">
        <f>IF(ROUND(S39/R39,0)=INDEX(医療費集約!EU:EU,MATCH(P39,医療費集約!EV:EV,0),1),ROUND(S39/R39,0),"計算エラー")</f>
        <v>207959</v>
      </c>
    </row>
    <row r="40" spans="1:20" ht="18" customHeight="1" x14ac:dyDescent="0.15">
      <c r="A40" s="34">
        <v>36</v>
      </c>
      <c r="B40" s="35" t="str">
        <f>INDEX(医療費集約!A:A,MATCH(A40,医療費集約!EO:EO,0),1)</f>
        <v>竹富町</v>
      </c>
      <c r="C40" s="36">
        <f>INDEX(被保険者数!$O$4:$O$45,MATCH(B40,被保険者数!$A$4:$A$45,0),1)</f>
        <v>426</v>
      </c>
      <c r="D40" s="37">
        <f>INDEX(医療費集約!EP:EP,MATCH(A40,医療費集約!EO:EO,0),1)</f>
        <v>225858210</v>
      </c>
      <c r="E40" s="37">
        <f>INDEX(医療費集約!EQ:EQ,MATCH(A40,医療費集約!EO:EO,0),1)</f>
        <v>90901350</v>
      </c>
      <c r="F40" s="37">
        <f>INDEX(医療費集約!ER:ER,MATCH(A40,医療費集約!EO:EO,0),1)</f>
        <v>41945611</v>
      </c>
      <c r="G40" s="38">
        <f t="shared" si="0"/>
        <v>358705171</v>
      </c>
      <c r="H40" s="39">
        <f>INDEX(医療費集約!EN:EN,MATCH(A40,医療費集約!EO:EO,0),1)</f>
        <v>842031</v>
      </c>
      <c r="J40" s="34">
        <v>36</v>
      </c>
      <c r="K40" s="35" t="str">
        <f>INDEX(医療費集約!A:A,MATCH(J40,医療費集約!ET:ET,0),1)</f>
        <v>恩納村</v>
      </c>
      <c r="L40" s="36">
        <f t="shared" si="1"/>
        <v>1254</v>
      </c>
      <c r="M40" s="37">
        <f t="shared" si="2"/>
        <v>601721240</v>
      </c>
      <c r="N40" s="39">
        <f>IF(ROUND(M40/L40,0)=INDEX(医療費集約!ES:ES,MATCH(J40,医療費集約!ET:ET,0),1),ROUND(M40/L40,0),"計算エラー")</f>
        <v>479841</v>
      </c>
      <c r="P40" s="34">
        <v>36</v>
      </c>
      <c r="Q40" s="35" t="str">
        <f>INDEX(医療費集約!A:A,MATCH(P40,医療費集約!EV:EV,0),1)</f>
        <v>久米島町</v>
      </c>
      <c r="R40" s="36">
        <f t="shared" si="3"/>
        <v>1095</v>
      </c>
      <c r="S40" s="37">
        <f t="shared" si="4"/>
        <v>226592210</v>
      </c>
      <c r="T40" s="39">
        <f>IF(ROUND(S40/R40,0)=INDEX(医療費集約!EU:EU,MATCH(P40,医療費集約!EV:EV,0),1),ROUND(S40/R40,0),"計算エラー")</f>
        <v>206934</v>
      </c>
    </row>
    <row r="41" spans="1:20" ht="18" customHeight="1" x14ac:dyDescent="0.15">
      <c r="A41" s="34">
        <v>37</v>
      </c>
      <c r="B41" s="35" t="str">
        <f>INDEX(医療費集約!A:A,MATCH(A41,医療費集約!EO:EO,0),1)</f>
        <v>与那国町</v>
      </c>
      <c r="C41" s="36">
        <f>INDEX(被保険者数!$O$4:$O$45,MATCH(B41,被保険者数!$A$4:$A$45,0),1)</f>
        <v>145</v>
      </c>
      <c r="D41" s="37">
        <f>INDEX(医療費集約!EP:EP,MATCH(A41,医療費集約!EO:EO,0),1)</f>
        <v>73198920</v>
      </c>
      <c r="E41" s="37">
        <f>INDEX(医療費集約!EQ:EQ,MATCH(A41,医療費集約!EO:EO,0),1)</f>
        <v>30856760</v>
      </c>
      <c r="F41" s="37">
        <f>INDEX(医療費集約!ER:ER,MATCH(A41,医療費集約!EO:EO,0),1)</f>
        <v>17879373</v>
      </c>
      <c r="G41" s="38">
        <f t="shared" si="0"/>
        <v>121935053</v>
      </c>
      <c r="H41" s="39">
        <f>INDEX(医療費集約!EN:EN,MATCH(A41,医療費集約!EO:EO,0),1)</f>
        <v>840931</v>
      </c>
      <c r="J41" s="34">
        <v>37</v>
      </c>
      <c r="K41" s="35" t="str">
        <f>INDEX(医療費集約!A:A,MATCH(J41,医療費集約!ET:ET,0),1)</f>
        <v>宮古島市</v>
      </c>
      <c r="L41" s="36">
        <f t="shared" si="1"/>
        <v>6520</v>
      </c>
      <c r="M41" s="37">
        <f t="shared" si="2"/>
        <v>3079607520</v>
      </c>
      <c r="N41" s="39">
        <f>IF(ROUND(M41/L41,0)=INDEX(医療費集約!ES:ES,MATCH(J41,医療費集約!ET:ET,0),1),ROUND(M41/L41,0),"計算エラー")</f>
        <v>472332</v>
      </c>
      <c r="P41" s="34">
        <v>37</v>
      </c>
      <c r="Q41" s="35" t="str">
        <f>INDEX(医療費集約!A:A,MATCH(P41,医療費集約!EV:EV,0),1)</f>
        <v>座間味村</v>
      </c>
      <c r="R41" s="36">
        <f t="shared" si="3"/>
        <v>88</v>
      </c>
      <c r="S41" s="37">
        <f t="shared" si="4"/>
        <v>18144470</v>
      </c>
      <c r="T41" s="39">
        <f>IF(ROUND(S41/R41,0)=INDEX(医療費集約!EU:EU,MATCH(P41,医療費集約!EV:EV,0),1),ROUND(S41/R41,0),"計算エラー")</f>
        <v>206187</v>
      </c>
    </row>
    <row r="42" spans="1:20" ht="18" customHeight="1" x14ac:dyDescent="0.15">
      <c r="A42" s="34">
        <v>38</v>
      </c>
      <c r="B42" s="35" t="str">
        <f>INDEX(医療費集約!A:A,MATCH(A42,医療費集約!EO:EO,0),1)</f>
        <v>金武町</v>
      </c>
      <c r="C42" s="36">
        <f>INDEX(被保険者数!$O$4:$O$45,MATCH(B42,被保険者数!$A$4:$A$45,0),1)</f>
        <v>1462</v>
      </c>
      <c r="D42" s="37">
        <f>INDEX(医療費集約!EP:EP,MATCH(A42,医療費集約!EO:EO,0),1)</f>
        <v>567670590</v>
      </c>
      <c r="E42" s="37">
        <f>INDEX(医療費集約!EQ:EQ,MATCH(A42,医療費集約!EO:EO,0),1)</f>
        <v>389831940</v>
      </c>
      <c r="F42" s="37">
        <f>INDEX(医療費集約!ER:ER,MATCH(A42,医療費集約!EO:EO,0),1)</f>
        <v>270278724</v>
      </c>
      <c r="G42" s="38">
        <f t="shared" si="0"/>
        <v>1227781254</v>
      </c>
      <c r="H42" s="39">
        <f>INDEX(医療費集約!EN:EN,MATCH(A42,医療費集約!EO:EO,0),1)</f>
        <v>839796</v>
      </c>
      <c r="J42" s="34">
        <v>38</v>
      </c>
      <c r="K42" s="35" t="str">
        <f>INDEX(医療費集約!A:A,MATCH(J42,医療費集約!ET:ET,0),1)</f>
        <v>久米島町</v>
      </c>
      <c r="L42" s="36">
        <f t="shared" si="1"/>
        <v>1095</v>
      </c>
      <c r="M42" s="37">
        <f t="shared" si="2"/>
        <v>505249900</v>
      </c>
      <c r="N42" s="39">
        <f>IF(ROUND(M42/L42,0)=INDEX(医療費集約!ES:ES,MATCH(J42,医療費集約!ET:ET,0),1),ROUND(M42/L42,0),"計算エラー")</f>
        <v>461415</v>
      </c>
      <c r="P42" s="34">
        <v>38</v>
      </c>
      <c r="Q42" s="35" t="str">
        <f>INDEX(医療費集約!A:A,MATCH(P42,医療費集約!EV:EV,0),1)</f>
        <v>伊平屋村</v>
      </c>
      <c r="R42" s="36">
        <f t="shared" si="3"/>
        <v>173</v>
      </c>
      <c r="S42" s="37">
        <f t="shared" si="4"/>
        <v>35499840</v>
      </c>
      <c r="T42" s="39">
        <f>IF(ROUND(S42/R42,0)=INDEX(医療費集約!EU:EU,MATCH(P42,医療費集約!EV:EV,0),1),ROUND(S42/R42,0),"計算エラー")</f>
        <v>205201</v>
      </c>
    </row>
    <row r="43" spans="1:20" ht="18" customHeight="1" x14ac:dyDescent="0.15">
      <c r="A43" s="34">
        <v>39</v>
      </c>
      <c r="B43" s="35" t="str">
        <f>INDEX(医療費集約!A:A,MATCH(A43,医療費集約!EO:EO,0),1)</f>
        <v>久米島町</v>
      </c>
      <c r="C43" s="36">
        <f>INDEX(被保険者数!$O$4:$O$45,MATCH(B43,被保険者数!$A$4:$A$45,0),1)</f>
        <v>1095</v>
      </c>
      <c r="D43" s="37">
        <f>INDEX(医療費集約!EP:EP,MATCH(A43,医療費集約!EO:EO,0),1)</f>
        <v>505249900</v>
      </c>
      <c r="E43" s="37">
        <f>INDEX(医療費集約!EQ:EQ,MATCH(A43,医療費集約!EO:EO,0),1)</f>
        <v>226592210</v>
      </c>
      <c r="F43" s="37">
        <f>INDEX(医療費集約!ER:ER,MATCH(A43,医療費集約!EO:EO,0),1)</f>
        <v>183543806</v>
      </c>
      <c r="G43" s="38">
        <f t="shared" si="0"/>
        <v>915385916</v>
      </c>
      <c r="H43" s="39">
        <f>INDEX(医療費集約!EN:EN,MATCH(A43,医療費集約!EO:EO,0),1)</f>
        <v>835969</v>
      </c>
      <c r="J43" s="34">
        <v>39</v>
      </c>
      <c r="K43" s="35" t="str">
        <f>INDEX(医療費集約!A:A,MATCH(J43,医療費集約!ET:ET,0),1)</f>
        <v>東村</v>
      </c>
      <c r="L43" s="36">
        <f t="shared" si="1"/>
        <v>250</v>
      </c>
      <c r="M43" s="37">
        <f t="shared" si="2"/>
        <v>101635730</v>
      </c>
      <c r="N43" s="39">
        <f>IF(ROUND(M43/L43,0)=INDEX(医療費集約!ES:ES,MATCH(J43,医療費集約!ET:ET,0),1),ROUND(M43/L43,0),"計算エラー")</f>
        <v>406543</v>
      </c>
      <c r="P43" s="34">
        <v>39</v>
      </c>
      <c r="Q43" s="35" t="str">
        <f>INDEX(医療費集約!A:A,MATCH(P43,医療費集約!EV:EV,0),1)</f>
        <v>大宜味村</v>
      </c>
      <c r="R43" s="36">
        <f t="shared" si="3"/>
        <v>543</v>
      </c>
      <c r="S43" s="37">
        <f t="shared" si="4"/>
        <v>110913770</v>
      </c>
      <c r="T43" s="39">
        <f>IF(ROUND(S43/R43,0)=INDEX(医療費集約!EU:EU,MATCH(P43,医療費集約!EV:EV,0),1),ROUND(S43/R43,0),"計算エラー")</f>
        <v>204261</v>
      </c>
    </row>
    <row r="44" spans="1:20" ht="18" customHeight="1" x14ac:dyDescent="0.15">
      <c r="A44" s="34">
        <v>40</v>
      </c>
      <c r="B44" s="35" t="str">
        <f>INDEX(医療費集約!A:A,MATCH(A44,医療費集約!EO:EO,0),1)</f>
        <v>東村</v>
      </c>
      <c r="C44" s="36">
        <f>INDEX(被保険者数!$O$4:$O$45,MATCH(B44,被保険者数!$A$4:$A$45,0),1)</f>
        <v>250</v>
      </c>
      <c r="D44" s="37">
        <f>INDEX(医療費集約!EP:EP,MATCH(A44,医療費集約!EO:EO,0),1)</f>
        <v>101635730</v>
      </c>
      <c r="E44" s="37">
        <f>INDEX(医療費集約!EQ:EQ,MATCH(A44,医療費集約!EO:EO,0),1)</f>
        <v>66930900</v>
      </c>
      <c r="F44" s="37">
        <f>INDEX(医療費集約!ER:ER,MATCH(A44,医療費集約!EO:EO,0),1)</f>
        <v>30369336</v>
      </c>
      <c r="G44" s="38">
        <f t="shared" si="0"/>
        <v>198935966</v>
      </c>
      <c r="H44" s="39">
        <f>INDEX(医療費集約!EN:EN,MATCH(A44,医療費集約!EO:EO,0),1)</f>
        <v>795744</v>
      </c>
      <c r="J44" s="34">
        <v>40</v>
      </c>
      <c r="K44" s="35" t="str">
        <f>INDEX(医療費集約!A:A,MATCH(J44,医療費集約!ET:ET,0),1)</f>
        <v>金武町</v>
      </c>
      <c r="L44" s="36">
        <f t="shared" si="1"/>
        <v>1462</v>
      </c>
      <c r="M44" s="37">
        <f t="shared" si="2"/>
        <v>567670590</v>
      </c>
      <c r="N44" s="39">
        <f>IF(ROUND(M44/L44,0)=INDEX(医療費集約!ES:ES,MATCH(J44,医療費集約!ET:ET,0),1),ROUND(M44/L44,0),"計算エラー")</f>
        <v>388284</v>
      </c>
      <c r="P44" s="34">
        <v>40</v>
      </c>
      <c r="Q44" s="35" t="str">
        <f>INDEX(医療費集約!A:A,MATCH(P44,医療費集約!EV:EV,0),1)</f>
        <v>南大東村</v>
      </c>
      <c r="R44" s="36">
        <f t="shared" si="3"/>
        <v>146</v>
      </c>
      <c r="S44" s="37">
        <f t="shared" si="4"/>
        <v>29449110</v>
      </c>
      <c r="T44" s="39">
        <f>IF(ROUND(S44/R44,0)=INDEX(医療費集約!EU:EU,MATCH(P44,医療費集約!EV:EV,0),1),ROUND(S44/R44,0),"計算エラー")</f>
        <v>201706</v>
      </c>
    </row>
    <row r="45" spans="1:20" ht="18" customHeight="1" x14ac:dyDescent="0.15">
      <c r="A45" s="34">
        <v>41</v>
      </c>
      <c r="B45" s="35" t="str">
        <f>INDEX(医療費集約!A:A,MATCH(A45,医療費集約!EO:EO,0),1)</f>
        <v>多良間村</v>
      </c>
      <c r="C45" s="36">
        <f>INDEX(被保険者数!$O$4:$O$45,MATCH(B45,被保険者数!$A$4:$A$45,0),1)</f>
        <v>165</v>
      </c>
      <c r="D45" s="37">
        <f>INDEX(医療費集約!EP:EP,MATCH(A45,医療費集約!EO:EO,0),1)</f>
        <v>58229250</v>
      </c>
      <c r="E45" s="37">
        <f>INDEX(医療費集約!EQ:EQ,MATCH(A45,医療費集約!EO:EO,0),1)</f>
        <v>39797480</v>
      </c>
      <c r="F45" s="37">
        <f>INDEX(医療費集約!ER:ER,MATCH(A45,医療費集約!EO:EO,0),1)</f>
        <v>8343797</v>
      </c>
      <c r="G45" s="38">
        <f t="shared" si="0"/>
        <v>106370527</v>
      </c>
      <c r="H45" s="39">
        <f>INDEX(医療費集約!EN:EN,MATCH(A45,医療費集約!EO:EO,0),1)</f>
        <v>644670</v>
      </c>
      <c r="J45" s="34">
        <v>41</v>
      </c>
      <c r="K45" s="35" t="str">
        <f>INDEX(医療費集約!A:A,MATCH(J45,医療費集約!ET:ET,0),1)</f>
        <v>多良間村</v>
      </c>
      <c r="L45" s="36">
        <f t="shared" si="1"/>
        <v>165</v>
      </c>
      <c r="M45" s="37">
        <f t="shared" si="2"/>
        <v>58229250</v>
      </c>
      <c r="N45" s="39">
        <f>IF(ROUND(M45/L45,0)=INDEX(医療費集約!ES:ES,MATCH(J45,医療費集約!ET:ET,0),1),ROUND(M45/L45,0),"計算エラー")</f>
        <v>352905</v>
      </c>
      <c r="P45" s="34">
        <v>41</v>
      </c>
      <c r="Q45" s="35" t="str">
        <f>INDEX(医療費集約!A:A,MATCH(P45,医療費集約!EV:EV,0),1)</f>
        <v>北大東村</v>
      </c>
      <c r="R45" s="36">
        <f t="shared" si="3"/>
        <v>56</v>
      </c>
      <c r="S45" s="37">
        <f t="shared" si="4"/>
        <v>9964460</v>
      </c>
      <c r="T45" s="39">
        <f>IF(ROUND(S45/R45,0)=INDEX(医療費集約!EU:EU,MATCH(P45,医療費集約!EV:EV,0),1),ROUND(S45/R45,0),"計算エラー")</f>
        <v>177937</v>
      </c>
    </row>
    <row r="46" spans="1:20" ht="18" customHeight="1" thickBot="1" x14ac:dyDescent="0.2">
      <c r="A46" s="40">
        <v>42</v>
      </c>
      <c r="B46" s="41" t="str">
        <f>INDEX(医療費集約!A:A,MATCH(A46,医療費集約!EO:EO,0),1)</f>
        <v>北大東村</v>
      </c>
      <c r="C46" s="42">
        <f>INDEX(被保険者数!$O$4:$O$45,MATCH(B46,被保険者数!$A$4:$A$45,0),1)</f>
        <v>56</v>
      </c>
      <c r="D46" s="43">
        <f>INDEX(医療費集約!EP:EP,MATCH(A46,医療費集約!EO:EO,0),1)</f>
        <v>19343410</v>
      </c>
      <c r="E46" s="43">
        <f>INDEX(医療費集約!EQ:EQ,MATCH(A46,医療費集約!EO:EO,0),1)</f>
        <v>9964460</v>
      </c>
      <c r="F46" s="43">
        <f>INDEX(医療費集約!ER:ER,MATCH(A46,医療費集約!EO:EO,0),1)</f>
        <v>5559983</v>
      </c>
      <c r="G46" s="44">
        <f t="shared" si="0"/>
        <v>34867853</v>
      </c>
      <c r="H46" s="45">
        <f>INDEX(医療費集約!EN:EN,MATCH(A46,医療費集約!EO:EO,0),1)</f>
        <v>622640</v>
      </c>
      <c r="J46" s="40">
        <v>42</v>
      </c>
      <c r="K46" s="41" t="str">
        <f>INDEX(医療費集約!A:A,MATCH(J46,医療費集約!ET:ET,0),1)</f>
        <v>北大東村</v>
      </c>
      <c r="L46" s="42">
        <f t="shared" si="1"/>
        <v>56</v>
      </c>
      <c r="M46" s="43">
        <f t="shared" si="2"/>
        <v>19343410</v>
      </c>
      <c r="N46" s="45">
        <f>IF(ROUND(M46/L46,0)=INDEX(医療費集約!ES:ES,MATCH(J46,医療費集約!ET:ET,0),1),ROUND(M46/L46,0),"計算エラー")</f>
        <v>345418</v>
      </c>
      <c r="P46" s="40">
        <v>42</v>
      </c>
      <c r="Q46" s="41" t="str">
        <f>INDEX(医療費集約!A:A,MATCH(P46,医療費集約!EV:EV,0),1)</f>
        <v>国頭村</v>
      </c>
      <c r="R46" s="42">
        <f t="shared" si="3"/>
        <v>763</v>
      </c>
      <c r="S46" s="43">
        <f t="shared" si="4"/>
        <v>132957540</v>
      </c>
      <c r="T46" s="45">
        <f>IF(ROUND(S46/R46,0)=INDEX(医療費集約!EU:EU,MATCH(P46,医療費集約!EV:EV,0),1),ROUND(S46/R46,0),"計算エラー")</f>
        <v>174256</v>
      </c>
    </row>
    <row r="48" spans="1:20" x14ac:dyDescent="0.15">
      <c r="A48" s="209" t="s">
        <v>191</v>
      </c>
    </row>
  </sheetData>
  <sheetProtection sheet="1" insertColumns="0" insertRows="0" insertHyperlinks="0" deleteColumns="0" deleteRows="0" sort="0" autoFilter="0" pivotTables="0"/>
  <autoFilter ref="A4:BO4" xr:uid="{00000000-0009-0000-0000-000000000000}"/>
  <phoneticPr fontId="4"/>
  <conditionalFormatting sqref="A5:H46">
    <cfRule type="expression" dxfId="6" priority="3">
      <formula>$B5="沖縄県"</formula>
    </cfRule>
  </conditionalFormatting>
  <conditionalFormatting sqref="J5:N46">
    <cfRule type="expression" dxfId="5" priority="2">
      <formula>$K5="沖縄県"</formula>
    </cfRule>
  </conditionalFormatting>
  <conditionalFormatting sqref="P5:T46">
    <cfRule type="expression" dxfId="4" priority="1">
      <formula>$Q5="沖縄県"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4EDD-BF75-4280-979C-43FA7C23778C}">
  <dimension ref="A1:R47"/>
  <sheetViews>
    <sheetView view="pageBreakPreview" zoomScale="70" zoomScaleNormal="85" zoomScaleSheetLayoutView="70" workbookViewId="0">
      <pane ySplit="3" topLeftCell="A4" activePane="bottomLeft" state="frozen"/>
      <selection pane="bottomLeft" sqref="A1:B1"/>
    </sheetView>
  </sheetViews>
  <sheetFormatPr defaultColWidth="8.125" defaultRowHeight="13.5" x14ac:dyDescent="0.15"/>
  <cols>
    <col min="1" max="1" width="16.5" style="46" bestFit="1" customWidth="1"/>
    <col min="2" max="3" width="9.5" style="46" bestFit="1" customWidth="1"/>
    <col min="4" max="5" width="9.5" style="47" bestFit="1" customWidth="1"/>
    <col min="6" max="13" width="9.5" style="46" bestFit="1" customWidth="1"/>
    <col min="14" max="14" width="11.625" style="46" bestFit="1" customWidth="1"/>
    <col min="15" max="15" width="9.5" style="46" bestFit="1" customWidth="1"/>
    <col min="16" max="16" width="2.75" style="48" customWidth="1"/>
    <col min="17" max="17" width="3.5" style="46" bestFit="1" customWidth="1"/>
    <col min="18" max="18" width="13.875" style="46" bestFit="1" customWidth="1"/>
    <col min="19" max="240" width="8.125" style="46"/>
    <col min="241" max="241" width="13.75" style="46" customWidth="1"/>
    <col min="242" max="242" width="8.875" style="46" bestFit="1" customWidth="1"/>
    <col min="243" max="247" width="8.75" style="46" bestFit="1" customWidth="1"/>
    <col min="248" max="248" width="8.5" style="46" bestFit="1" customWidth="1"/>
    <col min="249" max="250" width="8.75" style="46" bestFit="1" customWidth="1"/>
    <col min="251" max="253" width="8.25" style="46" bestFit="1" customWidth="1"/>
    <col min="254" max="254" width="11.125" style="46" customWidth="1"/>
    <col min="255" max="255" width="8.75" style="46" bestFit="1" customWidth="1"/>
    <col min="256" max="256" width="8.125" style="46"/>
    <col min="257" max="257" width="8.25" style="46" bestFit="1" customWidth="1"/>
    <col min="258" max="258" width="3.625" style="46" bestFit="1" customWidth="1"/>
    <col min="259" max="496" width="8.125" style="46"/>
    <col min="497" max="497" width="13.75" style="46" customWidth="1"/>
    <col min="498" max="498" width="8.875" style="46" bestFit="1" customWidth="1"/>
    <col min="499" max="503" width="8.75" style="46" bestFit="1" customWidth="1"/>
    <col min="504" max="504" width="8.5" style="46" bestFit="1" customWidth="1"/>
    <col min="505" max="506" width="8.75" style="46" bestFit="1" customWidth="1"/>
    <col min="507" max="509" width="8.25" style="46" bestFit="1" customWidth="1"/>
    <col min="510" max="510" width="11.125" style="46" customWidth="1"/>
    <col min="511" max="511" width="8.75" style="46" bestFit="1" customWidth="1"/>
    <col min="512" max="512" width="8.125" style="46"/>
    <col min="513" max="513" width="8.25" style="46" bestFit="1" customWidth="1"/>
    <col min="514" max="514" width="3.625" style="46" bestFit="1" customWidth="1"/>
    <col min="515" max="752" width="8.125" style="46"/>
    <col min="753" max="753" width="13.75" style="46" customWidth="1"/>
    <col min="754" max="754" width="8.875" style="46" bestFit="1" customWidth="1"/>
    <col min="755" max="759" width="8.75" style="46" bestFit="1" customWidth="1"/>
    <col min="760" max="760" width="8.5" style="46" bestFit="1" customWidth="1"/>
    <col min="761" max="762" width="8.75" style="46" bestFit="1" customWidth="1"/>
    <col min="763" max="765" width="8.25" style="46" bestFit="1" customWidth="1"/>
    <col min="766" max="766" width="11.125" style="46" customWidth="1"/>
    <col min="767" max="767" width="8.75" style="46" bestFit="1" customWidth="1"/>
    <col min="768" max="768" width="8.125" style="46"/>
    <col min="769" max="769" width="8.25" style="46" bestFit="1" customWidth="1"/>
    <col min="770" max="770" width="3.625" style="46" bestFit="1" customWidth="1"/>
    <col min="771" max="1008" width="8.125" style="46"/>
    <col min="1009" max="1009" width="13.75" style="46" customWidth="1"/>
    <col min="1010" max="1010" width="8.875" style="46" bestFit="1" customWidth="1"/>
    <col min="1011" max="1015" width="8.75" style="46" bestFit="1" customWidth="1"/>
    <col min="1016" max="1016" width="8.5" style="46" bestFit="1" customWidth="1"/>
    <col min="1017" max="1018" width="8.75" style="46" bestFit="1" customWidth="1"/>
    <col min="1019" max="1021" width="8.25" style="46" bestFit="1" customWidth="1"/>
    <col min="1022" max="1022" width="11.125" style="46" customWidth="1"/>
    <col min="1023" max="1023" width="8.75" style="46" bestFit="1" customWidth="1"/>
    <col min="1024" max="1024" width="8.125" style="46"/>
    <col min="1025" max="1025" width="8.25" style="46" bestFit="1" customWidth="1"/>
    <col min="1026" max="1026" width="3.625" style="46" bestFit="1" customWidth="1"/>
    <col min="1027" max="1264" width="8.125" style="46"/>
    <col min="1265" max="1265" width="13.75" style="46" customWidth="1"/>
    <col min="1266" max="1266" width="8.875" style="46" bestFit="1" customWidth="1"/>
    <col min="1267" max="1271" width="8.75" style="46" bestFit="1" customWidth="1"/>
    <col min="1272" max="1272" width="8.5" style="46" bestFit="1" customWidth="1"/>
    <col min="1273" max="1274" width="8.75" style="46" bestFit="1" customWidth="1"/>
    <col min="1275" max="1277" width="8.25" style="46" bestFit="1" customWidth="1"/>
    <col min="1278" max="1278" width="11.125" style="46" customWidth="1"/>
    <col min="1279" max="1279" width="8.75" style="46" bestFit="1" customWidth="1"/>
    <col min="1280" max="1280" width="8.125" style="46"/>
    <col min="1281" max="1281" width="8.25" style="46" bestFit="1" customWidth="1"/>
    <col min="1282" max="1282" width="3.625" style="46" bestFit="1" customWidth="1"/>
    <col min="1283" max="1520" width="8.125" style="46"/>
    <col min="1521" max="1521" width="13.75" style="46" customWidth="1"/>
    <col min="1522" max="1522" width="8.875" style="46" bestFit="1" customWidth="1"/>
    <col min="1523" max="1527" width="8.75" style="46" bestFit="1" customWidth="1"/>
    <col min="1528" max="1528" width="8.5" style="46" bestFit="1" customWidth="1"/>
    <col min="1529" max="1530" width="8.75" style="46" bestFit="1" customWidth="1"/>
    <col min="1531" max="1533" width="8.25" style="46" bestFit="1" customWidth="1"/>
    <col min="1534" max="1534" width="11.125" style="46" customWidth="1"/>
    <col min="1535" max="1535" width="8.75" style="46" bestFit="1" customWidth="1"/>
    <col min="1536" max="1536" width="8.125" style="46"/>
    <col min="1537" max="1537" width="8.25" style="46" bestFit="1" customWidth="1"/>
    <col min="1538" max="1538" width="3.625" style="46" bestFit="1" customWidth="1"/>
    <col min="1539" max="1776" width="8.125" style="46"/>
    <col min="1777" max="1777" width="13.75" style="46" customWidth="1"/>
    <col min="1778" max="1778" width="8.875" style="46" bestFit="1" customWidth="1"/>
    <col min="1779" max="1783" width="8.75" style="46" bestFit="1" customWidth="1"/>
    <col min="1784" max="1784" width="8.5" style="46" bestFit="1" customWidth="1"/>
    <col min="1785" max="1786" width="8.75" style="46" bestFit="1" customWidth="1"/>
    <col min="1787" max="1789" width="8.25" style="46" bestFit="1" customWidth="1"/>
    <col min="1790" max="1790" width="11.125" style="46" customWidth="1"/>
    <col min="1791" max="1791" width="8.75" style="46" bestFit="1" customWidth="1"/>
    <col min="1792" max="1792" width="8.125" style="46"/>
    <col min="1793" max="1793" width="8.25" style="46" bestFit="1" customWidth="1"/>
    <col min="1794" max="1794" width="3.625" style="46" bestFit="1" customWidth="1"/>
    <col min="1795" max="2032" width="8.125" style="46"/>
    <col min="2033" max="2033" width="13.75" style="46" customWidth="1"/>
    <col min="2034" max="2034" width="8.875" style="46" bestFit="1" customWidth="1"/>
    <col min="2035" max="2039" width="8.75" style="46" bestFit="1" customWidth="1"/>
    <col min="2040" max="2040" width="8.5" style="46" bestFit="1" customWidth="1"/>
    <col min="2041" max="2042" width="8.75" style="46" bestFit="1" customWidth="1"/>
    <col min="2043" max="2045" width="8.25" style="46" bestFit="1" customWidth="1"/>
    <col min="2046" max="2046" width="11.125" style="46" customWidth="1"/>
    <col min="2047" max="2047" width="8.75" style="46" bestFit="1" customWidth="1"/>
    <col min="2048" max="2048" width="8.125" style="46"/>
    <col min="2049" max="2049" width="8.25" style="46" bestFit="1" customWidth="1"/>
    <col min="2050" max="2050" width="3.625" style="46" bestFit="1" customWidth="1"/>
    <col min="2051" max="2288" width="8.125" style="46"/>
    <col min="2289" max="2289" width="13.75" style="46" customWidth="1"/>
    <col min="2290" max="2290" width="8.875" style="46" bestFit="1" customWidth="1"/>
    <col min="2291" max="2295" width="8.75" style="46" bestFit="1" customWidth="1"/>
    <col min="2296" max="2296" width="8.5" style="46" bestFit="1" customWidth="1"/>
    <col min="2297" max="2298" width="8.75" style="46" bestFit="1" customWidth="1"/>
    <col min="2299" max="2301" width="8.25" style="46" bestFit="1" customWidth="1"/>
    <col min="2302" max="2302" width="11.125" style="46" customWidth="1"/>
    <col min="2303" max="2303" width="8.75" style="46" bestFit="1" customWidth="1"/>
    <col min="2304" max="2304" width="8.125" style="46"/>
    <col min="2305" max="2305" width="8.25" style="46" bestFit="1" customWidth="1"/>
    <col min="2306" max="2306" width="3.625" style="46" bestFit="1" customWidth="1"/>
    <col min="2307" max="2544" width="8.125" style="46"/>
    <col min="2545" max="2545" width="13.75" style="46" customWidth="1"/>
    <col min="2546" max="2546" width="8.875" style="46" bestFit="1" customWidth="1"/>
    <col min="2547" max="2551" width="8.75" style="46" bestFit="1" customWidth="1"/>
    <col min="2552" max="2552" width="8.5" style="46" bestFit="1" customWidth="1"/>
    <col min="2553" max="2554" width="8.75" style="46" bestFit="1" customWidth="1"/>
    <col min="2555" max="2557" width="8.25" style="46" bestFit="1" customWidth="1"/>
    <col min="2558" max="2558" width="11.125" style="46" customWidth="1"/>
    <col min="2559" max="2559" width="8.75" style="46" bestFit="1" customWidth="1"/>
    <col min="2560" max="2560" width="8.125" style="46"/>
    <col min="2561" max="2561" width="8.25" style="46" bestFit="1" customWidth="1"/>
    <col min="2562" max="2562" width="3.625" style="46" bestFit="1" customWidth="1"/>
    <col min="2563" max="2800" width="8.125" style="46"/>
    <col min="2801" max="2801" width="13.75" style="46" customWidth="1"/>
    <col min="2802" max="2802" width="8.875" style="46" bestFit="1" customWidth="1"/>
    <col min="2803" max="2807" width="8.75" style="46" bestFit="1" customWidth="1"/>
    <col min="2808" max="2808" width="8.5" style="46" bestFit="1" customWidth="1"/>
    <col min="2809" max="2810" width="8.75" style="46" bestFit="1" customWidth="1"/>
    <col min="2811" max="2813" width="8.25" style="46" bestFit="1" customWidth="1"/>
    <col min="2814" max="2814" width="11.125" style="46" customWidth="1"/>
    <col min="2815" max="2815" width="8.75" style="46" bestFit="1" customWidth="1"/>
    <col min="2816" max="2816" width="8.125" style="46"/>
    <col min="2817" max="2817" width="8.25" style="46" bestFit="1" customWidth="1"/>
    <col min="2818" max="2818" width="3.625" style="46" bestFit="1" customWidth="1"/>
    <col min="2819" max="3056" width="8.125" style="46"/>
    <col min="3057" max="3057" width="13.75" style="46" customWidth="1"/>
    <col min="3058" max="3058" width="8.875" style="46" bestFit="1" customWidth="1"/>
    <col min="3059" max="3063" width="8.75" style="46" bestFit="1" customWidth="1"/>
    <col min="3064" max="3064" width="8.5" style="46" bestFit="1" customWidth="1"/>
    <col min="3065" max="3066" width="8.75" style="46" bestFit="1" customWidth="1"/>
    <col min="3067" max="3069" width="8.25" style="46" bestFit="1" customWidth="1"/>
    <col min="3070" max="3070" width="11.125" style="46" customWidth="1"/>
    <col min="3071" max="3071" width="8.75" style="46" bestFit="1" customWidth="1"/>
    <col min="3072" max="3072" width="8.125" style="46"/>
    <col min="3073" max="3073" width="8.25" style="46" bestFit="1" customWidth="1"/>
    <col min="3074" max="3074" width="3.625" style="46" bestFit="1" customWidth="1"/>
    <col min="3075" max="3312" width="8.125" style="46"/>
    <col min="3313" max="3313" width="13.75" style="46" customWidth="1"/>
    <col min="3314" max="3314" width="8.875" style="46" bestFit="1" customWidth="1"/>
    <col min="3315" max="3319" width="8.75" style="46" bestFit="1" customWidth="1"/>
    <col min="3320" max="3320" width="8.5" style="46" bestFit="1" customWidth="1"/>
    <col min="3321" max="3322" width="8.75" style="46" bestFit="1" customWidth="1"/>
    <col min="3323" max="3325" width="8.25" style="46" bestFit="1" customWidth="1"/>
    <col min="3326" max="3326" width="11.125" style="46" customWidth="1"/>
    <col min="3327" max="3327" width="8.75" style="46" bestFit="1" customWidth="1"/>
    <col min="3328" max="3328" width="8.125" style="46"/>
    <col min="3329" max="3329" width="8.25" style="46" bestFit="1" customWidth="1"/>
    <col min="3330" max="3330" width="3.625" style="46" bestFit="1" customWidth="1"/>
    <col min="3331" max="3568" width="8.125" style="46"/>
    <col min="3569" max="3569" width="13.75" style="46" customWidth="1"/>
    <col min="3570" max="3570" width="8.875" style="46" bestFit="1" customWidth="1"/>
    <col min="3571" max="3575" width="8.75" style="46" bestFit="1" customWidth="1"/>
    <col min="3576" max="3576" width="8.5" style="46" bestFit="1" customWidth="1"/>
    <col min="3577" max="3578" width="8.75" style="46" bestFit="1" customWidth="1"/>
    <col min="3579" max="3581" width="8.25" style="46" bestFit="1" customWidth="1"/>
    <col min="3582" max="3582" width="11.125" style="46" customWidth="1"/>
    <col min="3583" max="3583" width="8.75" style="46" bestFit="1" customWidth="1"/>
    <col min="3584" max="3584" width="8.125" style="46"/>
    <col min="3585" max="3585" width="8.25" style="46" bestFit="1" customWidth="1"/>
    <col min="3586" max="3586" width="3.625" style="46" bestFit="1" customWidth="1"/>
    <col min="3587" max="3824" width="8.125" style="46"/>
    <col min="3825" max="3825" width="13.75" style="46" customWidth="1"/>
    <col min="3826" max="3826" width="8.875" style="46" bestFit="1" customWidth="1"/>
    <col min="3827" max="3831" width="8.75" style="46" bestFit="1" customWidth="1"/>
    <col min="3832" max="3832" width="8.5" style="46" bestFit="1" customWidth="1"/>
    <col min="3833" max="3834" width="8.75" style="46" bestFit="1" customWidth="1"/>
    <col min="3835" max="3837" width="8.25" style="46" bestFit="1" customWidth="1"/>
    <col min="3838" max="3838" width="11.125" style="46" customWidth="1"/>
    <col min="3839" max="3839" width="8.75" style="46" bestFit="1" customWidth="1"/>
    <col min="3840" max="3840" width="8.125" style="46"/>
    <col min="3841" max="3841" width="8.25" style="46" bestFit="1" customWidth="1"/>
    <col min="3842" max="3842" width="3.625" style="46" bestFit="1" customWidth="1"/>
    <col min="3843" max="4080" width="8.125" style="46"/>
    <col min="4081" max="4081" width="13.75" style="46" customWidth="1"/>
    <col min="4082" max="4082" width="8.875" style="46" bestFit="1" customWidth="1"/>
    <col min="4083" max="4087" width="8.75" style="46" bestFit="1" customWidth="1"/>
    <col min="4088" max="4088" width="8.5" style="46" bestFit="1" customWidth="1"/>
    <col min="4089" max="4090" width="8.75" style="46" bestFit="1" customWidth="1"/>
    <col min="4091" max="4093" width="8.25" style="46" bestFit="1" customWidth="1"/>
    <col min="4094" max="4094" width="11.125" style="46" customWidth="1"/>
    <col min="4095" max="4095" width="8.75" style="46" bestFit="1" customWidth="1"/>
    <col min="4096" max="4096" width="8.125" style="46"/>
    <col min="4097" max="4097" width="8.25" style="46" bestFit="1" customWidth="1"/>
    <col min="4098" max="4098" width="3.625" style="46" bestFit="1" customWidth="1"/>
    <col min="4099" max="4336" width="8.125" style="46"/>
    <col min="4337" max="4337" width="13.75" style="46" customWidth="1"/>
    <col min="4338" max="4338" width="8.875" style="46" bestFit="1" customWidth="1"/>
    <col min="4339" max="4343" width="8.75" style="46" bestFit="1" customWidth="1"/>
    <col min="4344" max="4344" width="8.5" style="46" bestFit="1" customWidth="1"/>
    <col min="4345" max="4346" width="8.75" style="46" bestFit="1" customWidth="1"/>
    <col min="4347" max="4349" width="8.25" style="46" bestFit="1" customWidth="1"/>
    <col min="4350" max="4350" width="11.125" style="46" customWidth="1"/>
    <col min="4351" max="4351" width="8.75" style="46" bestFit="1" customWidth="1"/>
    <col min="4352" max="4352" width="8.125" style="46"/>
    <col min="4353" max="4353" width="8.25" style="46" bestFit="1" customWidth="1"/>
    <col min="4354" max="4354" width="3.625" style="46" bestFit="1" customWidth="1"/>
    <col min="4355" max="4592" width="8.125" style="46"/>
    <col min="4593" max="4593" width="13.75" style="46" customWidth="1"/>
    <col min="4594" max="4594" width="8.875" style="46" bestFit="1" customWidth="1"/>
    <col min="4595" max="4599" width="8.75" style="46" bestFit="1" customWidth="1"/>
    <col min="4600" max="4600" width="8.5" style="46" bestFit="1" customWidth="1"/>
    <col min="4601" max="4602" width="8.75" style="46" bestFit="1" customWidth="1"/>
    <col min="4603" max="4605" width="8.25" style="46" bestFit="1" customWidth="1"/>
    <col min="4606" max="4606" width="11.125" style="46" customWidth="1"/>
    <col min="4607" max="4607" width="8.75" style="46" bestFit="1" customWidth="1"/>
    <col min="4608" max="4608" width="8.125" style="46"/>
    <col min="4609" max="4609" width="8.25" style="46" bestFit="1" customWidth="1"/>
    <col min="4610" max="4610" width="3.625" style="46" bestFit="1" customWidth="1"/>
    <col min="4611" max="4848" width="8.125" style="46"/>
    <col min="4849" max="4849" width="13.75" style="46" customWidth="1"/>
    <col min="4850" max="4850" width="8.875" style="46" bestFit="1" customWidth="1"/>
    <col min="4851" max="4855" width="8.75" style="46" bestFit="1" customWidth="1"/>
    <col min="4856" max="4856" width="8.5" style="46" bestFit="1" customWidth="1"/>
    <col min="4857" max="4858" width="8.75" style="46" bestFit="1" customWidth="1"/>
    <col min="4859" max="4861" width="8.25" style="46" bestFit="1" customWidth="1"/>
    <col min="4862" max="4862" width="11.125" style="46" customWidth="1"/>
    <col min="4863" max="4863" width="8.75" style="46" bestFit="1" customWidth="1"/>
    <col min="4864" max="4864" width="8.125" style="46"/>
    <col min="4865" max="4865" width="8.25" style="46" bestFit="1" customWidth="1"/>
    <col min="4866" max="4866" width="3.625" style="46" bestFit="1" customWidth="1"/>
    <col min="4867" max="5104" width="8.125" style="46"/>
    <col min="5105" max="5105" width="13.75" style="46" customWidth="1"/>
    <col min="5106" max="5106" width="8.875" style="46" bestFit="1" customWidth="1"/>
    <col min="5107" max="5111" width="8.75" style="46" bestFit="1" customWidth="1"/>
    <col min="5112" max="5112" width="8.5" style="46" bestFit="1" customWidth="1"/>
    <col min="5113" max="5114" width="8.75" style="46" bestFit="1" customWidth="1"/>
    <col min="5115" max="5117" width="8.25" style="46" bestFit="1" customWidth="1"/>
    <col min="5118" max="5118" width="11.125" style="46" customWidth="1"/>
    <col min="5119" max="5119" width="8.75" style="46" bestFit="1" customWidth="1"/>
    <col min="5120" max="5120" width="8.125" style="46"/>
    <col min="5121" max="5121" width="8.25" style="46" bestFit="1" customWidth="1"/>
    <col min="5122" max="5122" width="3.625" style="46" bestFit="1" customWidth="1"/>
    <col min="5123" max="5360" width="8.125" style="46"/>
    <col min="5361" max="5361" width="13.75" style="46" customWidth="1"/>
    <col min="5362" max="5362" width="8.875" style="46" bestFit="1" customWidth="1"/>
    <col min="5363" max="5367" width="8.75" style="46" bestFit="1" customWidth="1"/>
    <col min="5368" max="5368" width="8.5" style="46" bestFit="1" customWidth="1"/>
    <col min="5369" max="5370" width="8.75" style="46" bestFit="1" customWidth="1"/>
    <col min="5371" max="5373" width="8.25" style="46" bestFit="1" customWidth="1"/>
    <col min="5374" max="5374" width="11.125" style="46" customWidth="1"/>
    <col min="5375" max="5375" width="8.75" style="46" bestFit="1" customWidth="1"/>
    <col min="5376" max="5376" width="8.125" style="46"/>
    <col min="5377" max="5377" width="8.25" style="46" bestFit="1" customWidth="1"/>
    <col min="5378" max="5378" width="3.625" style="46" bestFit="1" customWidth="1"/>
    <col min="5379" max="5616" width="8.125" style="46"/>
    <col min="5617" max="5617" width="13.75" style="46" customWidth="1"/>
    <col min="5618" max="5618" width="8.875" style="46" bestFit="1" customWidth="1"/>
    <col min="5619" max="5623" width="8.75" style="46" bestFit="1" customWidth="1"/>
    <col min="5624" max="5624" width="8.5" style="46" bestFit="1" customWidth="1"/>
    <col min="5625" max="5626" width="8.75" style="46" bestFit="1" customWidth="1"/>
    <col min="5627" max="5629" width="8.25" style="46" bestFit="1" customWidth="1"/>
    <col min="5630" max="5630" width="11.125" style="46" customWidth="1"/>
    <col min="5631" max="5631" width="8.75" style="46" bestFit="1" customWidth="1"/>
    <col min="5632" max="5632" width="8.125" style="46"/>
    <col min="5633" max="5633" width="8.25" style="46" bestFit="1" customWidth="1"/>
    <col min="5634" max="5634" width="3.625" style="46" bestFit="1" customWidth="1"/>
    <col min="5635" max="5872" width="8.125" style="46"/>
    <col min="5873" max="5873" width="13.75" style="46" customWidth="1"/>
    <col min="5874" max="5874" width="8.875" style="46" bestFit="1" customWidth="1"/>
    <col min="5875" max="5879" width="8.75" style="46" bestFit="1" customWidth="1"/>
    <col min="5880" max="5880" width="8.5" style="46" bestFit="1" customWidth="1"/>
    <col min="5881" max="5882" width="8.75" style="46" bestFit="1" customWidth="1"/>
    <col min="5883" max="5885" width="8.25" style="46" bestFit="1" customWidth="1"/>
    <col min="5886" max="5886" width="11.125" style="46" customWidth="1"/>
    <col min="5887" max="5887" width="8.75" style="46" bestFit="1" customWidth="1"/>
    <col min="5888" max="5888" width="8.125" style="46"/>
    <col min="5889" max="5889" width="8.25" style="46" bestFit="1" customWidth="1"/>
    <col min="5890" max="5890" width="3.625" style="46" bestFit="1" customWidth="1"/>
    <col min="5891" max="6128" width="8.125" style="46"/>
    <col min="6129" max="6129" width="13.75" style="46" customWidth="1"/>
    <col min="6130" max="6130" width="8.875" style="46" bestFit="1" customWidth="1"/>
    <col min="6131" max="6135" width="8.75" style="46" bestFit="1" customWidth="1"/>
    <col min="6136" max="6136" width="8.5" style="46" bestFit="1" customWidth="1"/>
    <col min="6137" max="6138" width="8.75" style="46" bestFit="1" customWidth="1"/>
    <col min="6139" max="6141" width="8.25" style="46" bestFit="1" customWidth="1"/>
    <col min="6142" max="6142" width="11.125" style="46" customWidth="1"/>
    <col min="6143" max="6143" width="8.75" style="46" bestFit="1" customWidth="1"/>
    <col min="6144" max="6144" width="8.125" style="46"/>
    <col min="6145" max="6145" width="8.25" style="46" bestFit="1" customWidth="1"/>
    <col min="6146" max="6146" width="3.625" style="46" bestFit="1" customWidth="1"/>
    <col min="6147" max="6384" width="8.125" style="46"/>
    <col min="6385" max="6385" width="13.75" style="46" customWidth="1"/>
    <col min="6386" max="6386" width="8.875" style="46" bestFit="1" customWidth="1"/>
    <col min="6387" max="6391" width="8.75" style="46" bestFit="1" customWidth="1"/>
    <col min="6392" max="6392" width="8.5" style="46" bestFit="1" customWidth="1"/>
    <col min="6393" max="6394" width="8.75" style="46" bestFit="1" customWidth="1"/>
    <col min="6395" max="6397" width="8.25" style="46" bestFit="1" customWidth="1"/>
    <col min="6398" max="6398" width="11.125" style="46" customWidth="1"/>
    <col min="6399" max="6399" width="8.75" style="46" bestFit="1" customWidth="1"/>
    <col min="6400" max="6400" width="8.125" style="46"/>
    <col min="6401" max="6401" width="8.25" style="46" bestFit="1" customWidth="1"/>
    <col min="6402" max="6402" width="3.625" style="46" bestFit="1" customWidth="1"/>
    <col min="6403" max="6640" width="8.125" style="46"/>
    <col min="6641" max="6641" width="13.75" style="46" customWidth="1"/>
    <col min="6642" max="6642" width="8.875" style="46" bestFit="1" customWidth="1"/>
    <col min="6643" max="6647" width="8.75" style="46" bestFit="1" customWidth="1"/>
    <col min="6648" max="6648" width="8.5" style="46" bestFit="1" customWidth="1"/>
    <col min="6649" max="6650" width="8.75" style="46" bestFit="1" customWidth="1"/>
    <col min="6651" max="6653" width="8.25" style="46" bestFit="1" customWidth="1"/>
    <col min="6654" max="6654" width="11.125" style="46" customWidth="1"/>
    <col min="6655" max="6655" width="8.75" style="46" bestFit="1" customWidth="1"/>
    <col min="6656" max="6656" width="8.125" style="46"/>
    <col min="6657" max="6657" width="8.25" style="46" bestFit="1" customWidth="1"/>
    <col min="6658" max="6658" width="3.625" style="46" bestFit="1" customWidth="1"/>
    <col min="6659" max="6896" width="8.125" style="46"/>
    <col min="6897" max="6897" width="13.75" style="46" customWidth="1"/>
    <col min="6898" max="6898" width="8.875" style="46" bestFit="1" customWidth="1"/>
    <col min="6899" max="6903" width="8.75" style="46" bestFit="1" customWidth="1"/>
    <col min="6904" max="6904" width="8.5" style="46" bestFit="1" customWidth="1"/>
    <col min="6905" max="6906" width="8.75" style="46" bestFit="1" customWidth="1"/>
    <col min="6907" max="6909" width="8.25" style="46" bestFit="1" customWidth="1"/>
    <col min="6910" max="6910" width="11.125" style="46" customWidth="1"/>
    <col min="6911" max="6911" width="8.75" style="46" bestFit="1" customWidth="1"/>
    <col min="6912" max="6912" width="8.125" style="46"/>
    <col min="6913" max="6913" width="8.25" style="46" bestFit="1" customWidth="1"/>
    <col min="6914" max="6914" width="3.625" style="46" bestFit="1" customWidth="1"/>
    <col min="6915" max="7152" width="8.125" style="46"/>
    <col min="7153" max="7153" width="13.75" style="46" customWidth="1"/>
    <col min="7154" max="7154" width="8.875" style="46" bestFit="1" customWidth="1"/>
    <col min="7155" max="7159" width="8.75" style="46" bestFit="1" customWidth="1"/>
    <col min="7160" max="7160" width="8.5" style="46" bestFit="1" customWidth="1"/>
    <col min="7161" max="7162" width="8.75" style="46" bestFit="1" customWidth="1"/>
    <col min="7163" max="7165" width="8.25" style="46" bestFit="1" customWidth="1"/>
    <col min="7166" max="7166" width="11.125" style="46" customWidth="1"/>
    <col min="7167" max="7167" width="8.75" style="46" bestFit="1" customWidth="1"/>
    <col min="7168" max="7168" width="8.125" style="46"/>
    <col min="7169" max="7169" width="8.25" style="46" bestFit="1" customWidth="1"/>
    <col min="7170" max="7170" width="3.625" style="46" bestFit="1" customWidth="1"/>
    <col min="7171" max="7408" width="8.125" style="46"/>
    <col min="7409" max="7409" width="13.75" style="46" customWidth="1"/>
    <col min="7410" max="7410" width="8.875" style="46" bestFit="1" customWidth="1"/>
    <col min="7411" max="7415" width="8.75" style="46" bestFit="1" customWidth="1"/>
    <col min="7416" max="7416" width="8.5" style="46" bestFit="1" customWidth="1"/>
    <col min="7417" max="7418" width="8.75" style="46" bestFit="1" customWidth="1"/>
    <col min="7419" max="7421" width="8.25" style="46" bestFit="1" customWidth="1"/>
    <col min="7422" max="7422" width="11.125" style="46" customWidth="1"/>
    <col min="7423" max="7423" width="8.75" style="46" bestFit="1" customWidth="1"/>
    <col min="7424" max="7424" width="8.125" style="46"/>
    <col min="7425" max="7425" width="8.25" style="46" bestFit="1" customWidth="1"/>
    <col min="7426" max="7426" width="3.625" style="46" bestFit="1" customWidth="1"/>
    <col min="7427" max="7664" width="8.125" style="46"/>
    <col min="7665" max="7665" width="13.75" style="46" customWidth="1"/>
    <col min="7666" max="7666" width="8.875" style="46" bestFit="1" customWidth="1"/>
    <col min="7667" max="7671" width="8.75" style="46" bestFit="1" customWidth="1"/>
    <col min="7672" max="7672" width="8.5" style="46" bestFit="1" customWidth="1"/>
    <col min="7673" max="7674" width="8.75" style="46" bestFit="1" customWidth="1"/>
    <col min="7675" max="7677" width="8.25" style="46" bestFit="1" customWidth="1"/>
    <col min="7678" max="7678" width="11.125" style="46" customWidth="1"/>
    <col min="7679" max="7679" width="8.75" style="46" bestFit="1" customWidth="1"/>
    <col min="7680" max="7680" width="8.125" style="46"/>
    <col min="7681" max="7681" width="8.25" style="46" bestFit="1" customWidth="1"/>
    <col min="7682" max="7682" width="3.625" style="46" bestFit="1" customWidth="1"/>
    <col min="7683" max="7920" width="8.125" style="46"/>
    <col min="7921" max="7921" width="13.75" style="46" customWidth="1"/>
    <col min="7922" max="7922" width="8.875" style="46" bestFit="1" customWidth="1"/>
    <col min="7923" max="7927" width="8.75" style="46" bestFit="1" customWidth="1"/>
    <col min="7928" max="7928" width="8.5" style="46" bestFit="1" customWidth="1"/>
    <col min="7929" max="7930" width="8.75" style="46" bestFit="1" customWidth="1"/>
    <col min="7931" max="7933" width="8.25" style="46" bestFit="1" customWidth="1"/>
    <col min="7934" max="7934" width="11.125" style="46" customWidth="1"/>
    <col min="7935" max="7935" width="8.75" style="46" bestFit="1" customWidth="1"/>
    <col min="7936" max="7936" width="8.125" style="46"/>
    <col min="7937" max="7937" width="8.25" style="46" bestFit="1" customWidth="1"/>
    <col min="7938" max="7938" width="3.625" style="46" bestFit="1" customWidth="1"/>
    <col min="7939" max="8176" width="8.125" style="46"/>
    <col min="8177" max="8177" width="13.75" style="46" customWidth="1"/>
    <col min="8178" max="8178" width="8.875" style="46" bestFit="1" customWidth="1"/>
    <col min="8179" max="8183" width="8.75" style="46" bestFit="1" customWidth="1"/>
    <col min="8184" max="8184" width="8.5" style="46" bestFit="1" customWidth="1"/>
    <col min="8185" max="8186" width="8.75" style="46" bestFit="1" customWidth="1"/>
    <col min="8187" max="8189" width="8.25" style="46" bestFit="1" customWidth="1"/>
    <col min="8190" max="8190" width="11.125" style="46" customWidth="1"/>
    <col min="8191" max="8191" width="8.75" style="46" bestFit="1" customWidth="1"/>
    <col min="8192" max="8192" width="8.125" style="46"/>
    <col min="8193" max="8193" width="8.25" style="46" bestFit="1" customWidth="1"/>
    <col min="8194" max="8194" width="3.625" style="46" bestFit="1" customWidth="1"/>
    <col min="8195" max="8432" width="8.125" style="46"/>
    <col min="8433" max="8433" width="13.75" style="46" customWidth="1"/>
    <col min="8434" max="8434" width="8.875" style="46" bestFit="1" customWidth="1"/>
    <col min="8435" max="8439" width="8.75" style="46" bestFit="1" customWidth="1"/>
    <col min="8440" max="8440" width="8.5" style="46" bestFit="1" customWidth="1"/>
    <col min="8441" max="8442" width="8.75" style="46" bestFit="1" customWidth="1"/>
    <col min="8443" max="8445" width="8.25" style="46" bestFit="1" customWidth="1"/>
    <col min="8446" max="8446" width="11.125" style="46" customWidth="1"/>
    <col min="8447" max="8447" width="8.75" style="46" bestFit="1" customWidth="1"/>
    <col min="8448" max="8448" width="8.125" style="46"/>
    <col min="8449" max="8449" width="8.25" style="46" bestFit="1" customWidth="1"/>
    <col min="8450" max="8450" width="3.625" style="46" bestFit="1" customWidth="1"/>
    <col min="8451" max="8688" width="8.125" style="46"/>
    <col min="8689" max="8689" width="13.75" style="46" customWidth="1"/>
    <col min="8690" max="8690" width="8.875" style="46" bestFit="1" customWidth="1"/>
    <col min="8691" max="8695" width="8.75" style="46" bestFit="1" customWidth="1"/>
    <col min="8696" max="8696" width="8.5" style="46" bestFit="1" customWidth="1"/>
    <col min="8697" max="8698" width="8.75" style="46" bestFit="1" customWidth="1"/>
    <col min="8699" max="8701" width="8.25" style="46" bestFit="1" customWidth="1"/>
    <col min="8702" max="8702" width="11.125" style="46" customWidth="1"/>
    <col min="8703" max="8703" width="8.75" style="46" bestFit="1" customWidth="1"/>
    <col min="8704" max="8704" width="8.125" style="46"/>
    <col min="8705" max="8705" width="8.25" style="46" bestFit="1" customWidth="1"/>
    <col min="8706" max="8706" width="3.625" style="46" bestFit="1" customWidth="1"/>
    <col min="8707" max="8944" width="8.125" style="46"/>
    <col min="8945" max="8945" width="13.75" style="46" customWidth="1"/>
    <col min="8946" max="8946" width="8.875" style="46" bestFit="1" customWidth="1"/>
    <col min="8947" max="8951" width="8.75" style="46" bestFit="1" customWidth="1"/>
    <col min="8952" max="8952" width="8.5" style="46" bestFit="1" customWidth="1"/>
    <col min="8953" max="8954" width="8.75" style="46" bestFit="1" customWidth="1"/>
    <col min="8955" max="8957" width="8.25" style="46" bestFit="1" customWidth="1"/>
    <col min="8958" max="8958" width="11.125" style="46" customWidth="1"/>
    <col min="8959" max="8959" width="8.75" style="46" bestFit="1" customWidth="1"/>
    <col min="8960" max="8960" width="8.125" style="46"/>
    <col min="8961" max="8961" width="8.25" style="46" bestFit="1" customWidth="1"/>
    <col min="8962" max="8962" width="3.625" style="46" bestFit="1" customWidth="1"/>
    <col min="8963" max="9200" width="8.125" style="46"/>
    <col min="9201" max="9201" width="13.75" style="46" customWidth="1"/>
    <col min="9202" max="9202" width="8.875" style="46" bestFit="1" customWidth="1"/>
    <col min="9203" max="9207" width="8.75" style="46" bestFit="1" customWidth="1"/>
    <col min="9208" max="9208" width="8.5" style="46" bestFit="1" customWidth="1"/>
    <col min="9209" max="9210" width="8.75" style="46" bestFit="1" customWidth="1"/>
    <col min="9211" max="9213" width="8.25" style="46" bestFit="1" customWidth="1"/>
    <col min="9214" max="9214" width="11.125" style="46" customWidth="1"/>
    <col min="9215" max="9215" width="8.75" style="46" bestFit="1" customWidth="1"/>
    <col min="9216" max="9216" width="8.125" style="46"/>
    <col min="9217" max="9217" width="8.25" style="46" bestFit="1" customWidth="1"/>
    <col min="9218" max="9218" width="3.625" style="46" bestFit="1" customWidth="1"/>
    <col min="9219" max="9456" width="8.125" style="46"/>
    <col min="9457" max="9457" width="13.75" style="46" customWidth="1"/>
    <col min="9458" max="9458" width="8.875" style="46" bestFit="1" customWidth="1"/>
    <col min="9459" max="9463" width="8.75" style="46" bestFit="1" customWidth="1"/>
    <col min="9464" max="9464" width="8.5" style="46" bestFit="1" customWidth="1"/>
    <col min="9465" max="9466" width="8.75" style="46" bestFit="1" customWidth="1"/>
    <col min="9467" max="9469" width="8.25" style="46" bestFit="1" customWidth="1"/>
    <col min="9470" max="9470" width="11.125" style="46" customWidth="1"/>
    <col min="9471" max="9471" width="8.75" style="46" bestFit="1" customWidth="1"/>
    <col min="9472" max="9472" width="8.125" style="46"/>
    <col min="9473" max="9473" width="8.25" style="46" bestFit="1" customWidth="1"/>
    <col min="9474" max="9474" width="3.625" style="46" bestFit="1" customWidth="1"/>
    <col min="9475" max="9712" width="8.125" style="46"/>
    <col min="9713" max="9713" width="13.75" style="46" customWidth="1"/>
    <col min="9714" max="9714" width="8.875" style="46" bestFit="1" customWidth="1"/>
    <col min="9715" max="9719" width="8.75" style="46" bestFit="1" customWidth="1"/>
    <col min="9720" max="9720" width="8.5" style="46" bestFit="1" customWidth="1"/>
    <col min="9721" max="9722" width="8.75" style="46" bestFit="1" customWidth="1"/>
    <col min="9723" max="9725" width="8.25" style="46" bestFit="1" customWidth="1"/>
    <col min="9726" max="9726" width="11.125" style="46" customWidth="1"/>
    <col min="9727" max="9727" width="8.75" style="46" bestFit="1" customWidth="1"/>
    <col min="9728" max="9728" width="8.125" style="46"/>
    <col min="9729" max="9729" width="8.25" style="46" bestFit="1" customWidth="1"/>
    <col min="9730" max="9730" width="3.625" style="46" bestFit="1" customWidth="1"/>
    <col min="9731" max="9968" width="8.125" style="46"/>
    <col min="9969" max="9969" width="13.75" style="46" customWidth="1"/>
    <col min="9970" max="9970" width="8.875" style="46" bestFit="1" customWidth="1"/>
    <col min="9971" max="9975" width="8.75" style="46" bestFit="1" customWidth="1"/>
    <col min="9976" max="9976" width="8.5" style="46" bestFit="1" customWidth="1"/>
    <col min="9977" max="9978" width="8.75" style="46" bestFit="1" customWidth="1"/>
    <col min="9979" max="9981" width="8.25" style="46" bestFit="1" customWidth="1"/>
    <col min="9982" max="9982" width="11.125" style="46" customWidth="1"/>
    <col min="9983" max="9983" width="8.75" style="46" bestFit="1" customWidth="1"/>
    <col min="9984" max="9984" width="8.125" style="46"/>
    <col min="9985" max="9985" width="8.25" style="46" bestFit="1" customWidth="1"/>
    <col min="9986" max="9986" width="3.625" style="46" bestFit="1" customWidth="1"/>
    <col min="9987" max="10224" width="8.125" style="46"/>
    <col min="10225" max="10225" width="13.75" style="46" customWidth="1"/>
    <col min="10226" max="10226" width="8.875" style="46" bestFit="1" customWidth="1"/>
    <col min="10227" max="10231" width="8.75" style="46" bestFit="1" customWidth="1"/>
    <col min="10232" max="10232" width="8.5" style="46" bestFit="1" customWidth="1"/>
    <col min="10233" max="10234" width="8.75" style="46" bestFit="1" customWidth="1"/>
    <col min="10235" max="10237" width="8.25" style="46" bestFit="1" customWidth="1"/>
    <col min="10238" max="10238" width="11.125" style="46" customWidth="1"/>
    <col min="10239" max="10239" width="8.75" style="46" bestFit="1" customWidth="1"/>
    <col min="10240" max="10240" width="8.125" style="46"/>
    <col min="10241" max="10241" width="8.25" style="46" bestFit="1" customWidth="1"/>
    <col min="10242" max="10242" width="3.625" style="46" bestFit="1" customWidth="1"/>
    <col min="10243" max="10480" width="8.125" style="46"/>
    <col min="10481" max="10481" width="13.75" style="46" customWidth="1"/>
    <col min="10482" max="10482" width="8.875" style="46" bestFit="1" customWidth="1"/>
    <col min="10483" max="10487" width="8.75" style="46" bestFit="1" customWidth="1"/>
    <col min="10488" max="10488" width="8.5" style="46" bestFit="1" customWidth="1"/>
    <col min="10489" max="10490" width="8.75" style="46" bestFit="1" customWidth="1"/>
    <col min="10491" max="10493" width="8.25" style="46" bestFit="1" customWidth="1"/>
    <col min="10494" max="10494" width="11.125" style="46" customWidth="1"/>
    <col min="10495" max="10495" width="8.75" style="46" bestFit="1" customWidth="1"/>
    <col min="10496" max="10496" width="8.125" style="46"/>
    <col min="10497" max="10497" width="8.25" style="46" bestFit="1" customWidth="1"/>
    <col min="10498" max="10498" width="3.625" style="46" bestFit="1" customWidth="1"/>
    <col min="10499" max="10736" width="8.125" style="46"/>
    <col min="10737" max="10737" width="13.75" style="46" customWidth="1"/>
    <col min="10738" max="10738" width="8.875" style="46" bestFit="1" customWidth="1"/>
    <col min="10739" max="10743" width="8.75" style="46" bestFit="1" customWidth="1"/>
    <col min="10744" max="10744" width="8.5" style="46" bestFit="1" customWidth="1"/>
    <col min="10745" max="10746" width="8.75" style="46" bestFit="1" customWidth="1"/>
    <col min="10747" max="10749" width="8.25" style="46" bestFit="1" customWidth="1"/>
    <col min="10750" max="10750" width="11.125" style="46" customWidth="1"/>
    <col min="10751" max="10751" width="8.75" style="46" bestFit="1" customWidth="1"/>
    <col min="10752" max="10752" width="8.125" style="46"/>
    <col min="10753" max="10753" width="8.25" style="46" bestFit="1" customWidth="1"/>
    <col min="10754" max="10754" width="3.625" style="46" bestFit="1" customWidth="1"/>
    <col min="10755" max="10992" width="8.125" style="46"/>
    <col min="10993" max="10993" width="13.75" style="46" customWidth="1"/>
    <col min="10994" max="10994" width="8.875" style="46" bestFit="1" customWidth="1"/>
    <col min="10995" max="10999" width="8.75" style="46" bestFit="1" customWidth="1"/>
    <col min="11000" max="11000" width="8.5" style="46" bestFit="1" customWidth="1"/>
    <col min="11001" max="11002" width="8.75" style="46" bestFit="1" customWidth="1"/>
    <col min="11003" max="11005" width="8.25" style="46" bestFit="1" customWidth="1"/>
    <col min="11006" max="11006" width="11.125" style="46" customWidth="1"/>
    <col min="11007" max="11007" width="8.75" style="46" bestFit="1" customWidth="1"/>
    <col min="11008" max="11008" width="8.125" style="46"/>
    <col min="11009" max="11009" width="8.25" style="46" bestFit="1" customWidth="1"/>
    <col min="11010" max="11010" width="3.625" style="46" bestFit="1" customWidth="1"/>
    <col min="11011" max="11248" width="8.125" style="46"/>
    <col min="11249" max="11249" width="13.75" style="46" customWidth="1"/>
    <col min="11250" max="11250" width="8.875" style="46" bestFit="1" customWidth="1"/>
    <col min="11251" max="11255" width="8.75" style="46" bestFit="1" customWidth="1"/>
    <col min="11256" max="11256" width="8.5" style="46" bestFit="1" customWidth="1"/>
    <col min="11257" max="11258" width="8.75" style="46" bestFit="1" customWidth="1"/>
    <col min="11259" max="11261" width="8.25" style="46" bestFit="1" customWidth="1"/>
    <col min="11262" max="11262" width="11.125" style="46" customWidth="1"/>
    <col min="11263" max="11263" width="8.75" style="46" bestFit="1" customWidth="1"/>
    <col min="11264" max="11264" width="8.125" style="46"/>
    <col min="11265" max="11265" width="8.25" style="46" bestFit="1" customWidth="1"/>
    <col min="11266" max="11266" width="3.625" style="46" bestFit="1" customWidth="1"/>
    <col min="11267" max="11504" width="8.125" style="46"/>
    <col min="11505" max="11505" width="13.75" style="46" customWidth="1"/>
    <col min="11506" max="11506" width="8.875" style="46" bestFit="1" customWidth="1"/>
    <col min="11507" max="11511" width="8.75" style="46" bestFit="1" customWidth="1"/>
    <col min="11512" max="11512" width="8.5" style="46" bestFit="1" customWidth="1"/>
    <col min="11513" max="11514" width="8.75" style="46" bestFit="1" customWidth="1"/>
    <col min="11515" max="11517" width="8.25" style="46" bestFit="1" customWidth="1"/>
    <col min="11518" max="11518" width="11.125" style="46" customWidth="1"/>
    <col min="11519" max="11519" width="8.75" style="46" bestFit="1" customWidth="1"/>
    <col min="11520" max="11520" width="8.125" style="46"/>
    <col min="11521" max="11521" width="8.25" style="46" bestFit="1" customWidth="1"/>
    <col min="11522" max="11522" width="3.625" style="46" bestFit="1" customWidth="1"/>
    <col min="11523" max="11760" width="8.125" style="46"/>
    <col min="11761" max="11761" width="13.75" style="46" customWidth="1"/>
    <col min="11762" max="11762" width="8.875" style="46" bestFit="1" customWidth="1"/>
    <col min="11763" max="11767" width="8.75" style="46" bestFit="1" customWidth="1"/>
    <col min="11768" max="11768" width="8.5" style="46" bestFit="1" customWidth="1"/>
    <col min="11769" max="11770" width="8.75" style="46" bestFit="1" customWidth="1"/>
    <col min="11771" max="11773" width="8.25" style="46" bestFit="1" customWidth="1"/>
    <col min="11774" max="11774" width="11.125" style="46" customWidth="1"/>
    <col min="11775" max="11775" width="8.75" style="46" bestFit="1" customWidth="1"/>
    <col min="11776" max="11776" width="8.125" style="46"/>
    <col min="11777" max="11777" width="8.25" style="46" bestFit="1" customWidth="1"/>
    <col min="11778" max="11778" width="3.625" style="46" bestFit="1" customWidth="1"/>
    <col min="11779" max="12016" width="8.125" style="46"/>
    <col min="12017" max="12017" width="13.75" style="46" customWidth="1"/>
    <col min="12018" max="12018" width="8.875" style="46" bestFit="1" customWidth="1"/>
    <col min="12019" max="12023" width="8.75" style="46" bestFit="1" customWidth="1"/>
    <col min="12024" max="12024" width="8.5" style="46" bestFit="1" customWidth="1"/>
    <col min="12025" max="12026" width="8.75" style="46" bestFit="1" customWidth="1"/>
    <col min="12027" max="12029" width="8.25" style="46" bestFit="1" customWidth="1"/>
    <col min="12030" max="12030" width="11.125" style="46" customWidth="1"/>
    <col min="12031" max="12031" width="8.75" style="46" bestFit="1" customWidth="1"/>
    <col min="12032" max="12032" width="8.125" style="46"/>
    <col min="12033" max="12033" width="8.25" style="46" bestFit="1" customWidth="1"/>
    <col min="12034" max="12034" width="3.625" style="46" bestFit="1" customWidth="1"/>
    <col min="12035" max="12272" width="8.125" style="46"/>
    <col min="12273" max="12273" width="13.75" style="46" customWidth="1"/>
    <col min="12274" max="12274" width="8.875" style="46" bestFit="1" customWidth="1"/>
    <col min="12275" max="12279" width="8.75" style="46" bestFit="1" customWidth="1"/>
    <col min="12280" max="12280" width="8.5" style="46" bestFit="1" customWidth="1"/>
    <col min="12281" max="12282" width="8.75" style="46" bestFit="1" customWidth="1"/>
    <col min="12283" max="12285" width="8.25" style="46" bestFit="1" customWidth="1"/>
    <col min="12286" max="12286" width="11.125" style="46" customWidth="1"/>
    <col min="12287" max="12287" width="8.75" style="46" bestFit="1" customWidth="1"/>
    <col min="12288" max="12288" width="8.125" style="46"/>
    <col min="12289" max="12289" width="8.25" style="46" bestFit="1" customWidth="1"/>
    <col min="12290" max="12290" width="3.625" style="46" bestFit="1" customWidth="1"/>
    <col min="12291" max="12528" width="8.125" style="46"/>
    <col min="12529" max="12529" width="13.75" style="46" customWidth="1"/>
    <col min="12530" max="12530" width="8.875" style="46" bestFit="1" customWidth="1"/>
    <col min="12531" max="12535" width="8.75" style="46" bestFit="1" customWidth="1"/>
    <col min="12536" max="12536" width="8.5" style="46" bestFit="1" customWidth="1"/>
    <col min="12537" max="12538" width="8.75" style="46" bestFit="1" customWidth="1"/>
    <col min="12539" max="12541" width="8.25" style="46" bestFit="1" customWidth="1"/>
    <col min="12542" max="12542" width="11.125" style="46" customWidth="1"/>
    <col min="12543" max="12543" width="8.75" style="46" bestFit="1" customWidth="1"/>
    <col min="12544" max="12544" width="8.125" style="46"/>
    <col min="12545" max="12545" width="8.25" style="46" bestFit="1" customWidth="1"/>
    <col min="12546" max="12546" width="3.625" style="46" bestFit="1" customWidth="1"/>
    <col min="12547" max="12784" width="8.125" style="46"/>
    <col min="12785" max="12785" width="13.75" style="46" customWidth="1"/>
    <col min="12786" max="12786" width="8.875" style="46" bestFit="1" customWidth="1"/>
    <col min="12787" max="12791" width="8.75" style="46" bestFit="1" customWidth="1"/>
    <col min="12792" max="12792" width="8.5" style="46" bestFit="1" customWidth="1"/>
    <col min="12793" max="12794" width="8.75" style="46" bestFit="1" customWidth="1"/>
    <col min="12795" max="12797" width="8.25" style="46" bestFit="1" customWidth="1"/>
    <col min="12798" max="12798" width="11.125" style="46" customWidth="1"/>
    <col min="12799" max="12799" width="8.75" style="46" bestFit="1" customWidth="1"/>
    <col min="12800" max="12800" width="8.125" style="46"/>
    <col min="12801" max="12801" width="8.25" style="46" bestFit="1" customWidth="1"/>
    <col min="12802" max="12802" width="3.625" style="46" bestFit="1" customWidth="1"/>
    <col min="12803" max="13040" width="8.125" style="46"/>
    <col min="13041" max="13041" width="13.75" style="46" customWidth="1"/>
    <col min="13042" max="13042" width="8.875" style="46" bestFit="1" customWidth="1"/>
    <col min="13043" max="13047" width="8.75" style="46" bestFit="1" customWidth="1"/>
    <col min="13048" max="13048" width="8.5" style="46" bestFit="1" customWidth="1"/>
    <col min="13049" max="13050" width="8.75" style="46" bestFit="1" customWidth="1"/>
    <col min="13051" max="13053" width="8.25" style="46" bestFit="1" customWidth="1"/>
    <col min="13054" max="13054" width="11.125" style="46" customWidth="1"/>
    <col min="13055" max="13055" width="8.75" style="46" bestFit="1" customWidth="1"/>
    <col min="13056" max="13056" width="8.125" style="46"/>
    <col min="13057" max="13057" width="8.25" style="46" bestFit="1" customWidth="1"/>
    <col min="13058" max="13058" width="3.625" style="46" bestFit="1" customWidth="1"/>
    <col min="13059" max="13296" width="8.125" style="46"/>
    <col min="13297" max="13297" width="13.75" style="46" customWidth="1"/>
    <col min="13298" max="13298" width="8.875" style="46" bestFit="1" customWidth="1"/>
    <col min="13299" max="13303" width="8.75" style="46" bestFit="1" customWidth="1"/>
    <col min="13304" max="13304" width="8.5" style="46" bestFit="1" customWidth="1"/>
    <col min="13305" max="13306" width="8.75" style="46" bestFit="1" customWidth="1"/>
    <col min="13307" max="13309" width="8.25" style="46" bestFit="1" customWidth="1"/>
    <col min="13310" max="13310" width="11.125" style="46" customWidth="1"/>
    <col min="13311" max="13311" width="8.75" style="46" bestFit="1" customWidth="1"/>
    <col min="13312" max="13312" width="8.125" style="46"/>
    <col min="13313" max="13313" width="8.25" style="46" bestFit="1" customWidth="1"/>
    <col min="13314" max="13314" width="3.625" style="46" bestFit="1" customWidth="1"/>
    <col min="13315" max="13552" width="8.125" style="46"/>
    <col min="13553" max="13553" width="13.75" style="46" customWidth="1"/>
    <col min="13554" max="13554" width="8.875" style="46" bestFit="1" customWidth="1"/>
    <col min="13555" max="13559" width="8.75" style="46" bestFit="1" customWidth="1"/>
    <col min="13560" max="13560" width="8.5" style="46" bestFit="1" customWidth="1"/>
    <col min="13561" max="13562" width="8.75" style="46" bestFit="1" customWidth="1"/>
    <col min="13563" max="13565" width="8.25" style="46" bestFit="1" customWidth="1"/>
    <col min="13566" max="13566" width="11.125" style="46" customWidth="1"/>
    <col min="13567" max="13567" width="8.75" style="46" bestFit="1" customWidth="1"/>
    <col min="13568" max="13568" width="8.125" style="46"/>
    <col min="13569" max="13569" width="8.25" style="46" bestFit="1" customWidth="1"/>
    <col min="13570" max="13570" width="3.625" style="46" bestFit="1" customWidth="1"/>
    <col min="13571" max="13808" width="8.125" style="46"/>
    <col min="13809" max="13809" width="13.75" style="46" customWidth="1"/>
    <col min="13810" max="13810" width="8.875" style="46" bestFit="1" customWidth="1"/>
    <col min="13811" max="13815" width="8.75" style="46" bestFit="1" customWidth="1"/>
    <col min="13816" max="13816" width="8.5" style="46" bestFit="1" customWidth="1"/>
    <col min="13817" max="13818" width="8.75" style="46" bestFit="1" customWidth="1"/>
    <col min="13819" max="13821" width="8.25" style="46" bestFit="1" customWidth="1"/>
    <col min="13822" max="13822" width="11.125" style="46" customWidth="1"/>
    <col min="13823" max="13823" width="8.75" style="46" bestFit="1" customWidth="1"/>
    <col min="13824" max="13824" width="8.125" style="46"/>
    <col min="13825" max="13825" width="8.25" style="46" bestFit="1" customWidth="1"/>
    <col min="13826" max="13826" width="3.625" style="46" bestFit="1" customWidth="1"/>
    <col min="13827" max="14064" width="8.125" style="46"/>
    <col min="14065" max="14065" width="13.75" style="46" customWidth="1"/>
    <col min="14066" max="14066" width="8.875" style="46" bestFit="1" customWidth="1"/>
    <col min="14067" max="14071" width="8.75" style="46" bestFit="1" customWidth="1"/>
    <col min="14072" max="14072" width="8.5" style="46" bestFit="1" customWidth="1"/>
    <col min="14073" max="14074" width="8.75" style="46" bestFit="1" customWidth="1"/>
    <col min="14075" max="14077" width="8.25" style="46" bestFit="1" customWidth="1"/>
    <col min="14078" max="14078" width="11.125" style="46" customWidth="1"/>
    <col min="14079" max="14079" width="8.75" style="46" bestFit="1" customWidth="1"/>
    <col min="14080" max="14080" width="8.125" style="46"/>
    <col min="14081" max="14081" width="8.25" style="46" bestFit="1" customWidth="1"/>
    <col min="14082" max="14082" width="3.625" style="46" bestFit="1" customWidth="1"/>
    <col min="14083" max="14320" width="8.125" style="46"/>
    <col min="14321" max="14321" width="13.75" style="46" customWidth="1"/>
    <col min="14322" max="14322" width="8.875" style="46" bestFit="1" customWidth="1"/>
    <col min="14323" max="14327" width="8.75" style="46" bestFit="1" customWidth="1"/>
    <col min="14328" max="14328" width="8.5" style="46" bestFit="1" customWidth="1"/>
    <col min="14329" max="14330" width="8.75" style="46" bestFit="1" customWidth="1"/>
    <col min="14331" max="14333" width="8.25" style="46" bestFit="1" customWidth="1"/>
    <col min="14334" max="14334" width="11.125" style="46" customWidth="1"/>
    <col min="14335" max="14335" width="8.75" style="46" bestFit="1" customWidth="1"/>
    <col min="14336" max="14336" width="8.125" style="46"/>
    <col min="14337" max="14337" width="8.25" style="46" bestFit="1" customWidth="1"/>
    <col min="14338" max="14338" width="3.625" style="46" bestFit="1" customWidth="1"/>
    <col min="14339" max="14576" width="8.125" style="46"/>
    <col min="14577" max="14577" width="13.75" style="46" customWidth="1"/>
    <col min="14578" max="14578" width="8.875" style="46" bestFit="1" customWidth="1"/>
    <col min="14579" max="14583" width="8.75" style="46" bestFit="1" customWidth="1"/>
    <col min="14584" max="14584" width="8.5" style="46" bestFit="1" customWidth="1"/>
    <col min="14585" max="14586" width="8.75" style="46" bestFit="1" customWidth="1"/>
    <col min="14587" max="14589" width="8.25" style="46" bestFit="1" customWidth="1"/>
    <col min="14590" max="14590" width="11.125" style="46" customWidth="1"/>
    <col min="14591" max="14591" width="8.75" style="46" bestFit="1" customWidth="1"/>
    <col min="14592" max="14592" width="8.125" style="46"/>
    <col min="14593" max="14593" width="8.25" style="46" bestFit="1" customWidth="1"/>
    <col min="14594" max="14594" width="3.625" style="46" bestFit="1" customWidth="1"/>
    <col min="14595" max="14832" width="8.125" style="46"/>
    <col min="14833" max="14833" width="13.75" style="46" customWidth="1"/>
    <col min="14834" max="14834" width="8.875" style="46" bestFit="1" customWidth="1"/>
    <col min="14835" max="14839" width="8.75" style="46" bestFit="1" customWidth="1"/>
    <col min="14840" max="14840" width="8.5" style="46" bestFit="1" customWidth="1"/>
    <col min="14841" max="14842" width="8.75" style="46" bestFit="1" customWidth="1"/>
    <col min="14843" max="14845" width="8.25" style="46" bestFit="1" customWidth="1"/>
    <col min="14846" max="14846" width="11.125" style="46" customWidth="1"/>
    <col min="14847" max="14847" width="8.75" style="46" bestFit="1" customWidth="1"/>
    <col min="14848" max="14848" width="8.125" style="46"/>
    <col min="14849" max="14849" width="8.25" style="46" bestFit="1" customWidth="1"/>
    <col min="14850" max="14850" width="3.625" style="46" bestFit="1" customWidth="1"/>
    <col min="14851" max="15088" width="8.125" style="46"/>
    <col min="15089" max="15089" width="13.75" style="46" customWidth="1"/>
    <col min="15090" max="15090" width="8.875" style="46" bestFit="1" customWidth="1"/>
    <col min="15091" max="15095" width="8.75" style="46" bestFit="1" customWidth="1"/>
    <col min="15096" max="15096" width="8.5" style="46" bestFit="1" customWidth="1"/>
    <col min="15097" max="15098" width="8.75" style="46" bestFit="1" customWidth="1"/>
    <col min="15099" max="15101" width="8.25" style="46" bestFit="1" customWidth="1"/>
    <col min="15102" max="15102" width="11.125" style="46" customWidth="1"/>
    <col min="15103" max="15103" width="8.75" style="46" bestFit="1" customWidth="1"/>
    <col min="15104" max="15104" width="8.125" style="46"/>
    <col min="15105" max="15105" width="8.25" style="46" bestFit="1" customWidth="1"/>
    <col min="15106" max="15106" width="3.625" style="46" bestFit="1" customWidth="1"/>
    <col min="15107" max="15344" width="8.125" style="46"/>
    <col min="15345" max="15345" width="13.75" style="46" customWidth="1"/>
    <col min="15346" max="15346" width="8.875" style="46" bestFit="1" customWidth="1"/>
    <col min="15347" max="15351" width="8.75" style="46" bestFit="1" customWidth="1"/>
    <col min="15352" max="15352" width="8.5" style="46" bestFit="1" customWidth="1"/>
    <col min="15353" max="15354" width="8.75" style="46" bestFit="1" customWidth="1"/>
    <col min="15355" max="15357" width="8.25" style="46" bestFit="1" customWidth="1"/>
    <col min="15358" max="15358" width="11.125" style="46" customWidth="1"/>
    <col min="15359" max="15359" width="8.75" style="46" bestFit="1" customWidth="1"/>
    <col min="15360" max="15360" width="8.125" style="46"/>
    <col min="15361" max="15361" width="8.25" style="46" bestFit="1" customWidth="1"/>
    <col min="15362" max="15362" width="3.625" style="46" bestFit="1" customWidth="1"/>
    <col min="15363" max="15600" width="8.125" style="46"/>
    <col min="15601" max="15601" width="13.75" style="46" customWidth="1"/>
    <col min="15602" max="15602" width="8.875" style="46" bestFit="1" customWidth="1"/>
    <col min="15603" max="15607" width="8.75" style="46" bestFit="1" customWidth="1"/>
    <col min="15608" max="15608" width="8.5" style="46" bestFit="1" customWidth="1"/>
    <col min="15609" max="15610" width="8.75" style="46" bestFit="1" customWidth="1"/>
    <col min="15611" max="15613" width="8.25" style="46" bestFit="1" customWidth="1"/>
    <col min="15614" max="15614" width="11.125" style="46" customWidth="1"/>
    <col min="15615" max="15615" width="8.75" style="46" bestFit="1" customWidth="1"/>
    <col min="15616" max="15616" width="8.125" style="46"/>
    <col min="15617" max="15617" width="8.25" style="46" bestFit="1" customWidth="1"/>
    <col min="15618" max="15618" width="3.625" style="46" bestFit="1" customWidth="1"/>
    <col min="15619" max="15856" width="8.125" style="46"/>
    <col min="15857" max="15857" width="13.75" style="46" customWidth="1"/>
    <col min="15858" max="15858" width="8.875" style="46" bestFit="1" customWidth="1"/>
    <col min="15859" max="15863" width="8.75" style="46" bestFit="1" customWidth="1"/>
    <col min="15864" max="15864" width="8.5" style="46" bestFit="1" customWidth="1"/>
    <col min="15865" max="15866" width="8.75" style="46" bestFit="1" customWidth="1"/>
    <col min="15867" max="15869" width="8.25" style="46" bestFit="1" customWidth="1"/>
    <col min="15870" max="15870" width="11.125" style="46" customWidth="1"/>
    <col min="15871" max="15871" width="8.75" style="46" bestFit="1" customWidth="1"/>
    <col min="15872" max="15872" width="8.125" style="46"/>
    <col min="15873" max="15873" width="8.25" style="46" bestFit="1" customWidth="1"/>
    <col min="15874" max="15874" width="3.625" style="46" bestFit="1" customWidth="1"/>
    <col min="15875" max="16112" width="8.125" style="46"/>
    <col min="16113" max="16113" width="13.75" style="46" customWidth="1"/>
    <col min="16114" max="16114" width="8.875" style="46" bestFit="1" customWidth="1"/>
    <col min="16115" max="16119" width="8.75" style="46" bestFit="1" customWidth="1"/>
    <col min="16120" max="16120" width="8.5" style="46" bestFit="1" customWidth="1"/>
    <col min="16121" max="16122" width="8.75" style="46" bestFit="1" customWidth="1"/>
    <col min="16123" max="16125" width="8.25" style="46" bestFit="1" customWidth="1"/>
    <col min="16126" max="16126" width="11.125" style="46" customWidth="1"/>
    <col min="16127" max="16127" width="8.75" style="46" bestFit="1" customWidth="1"/>
    <col min="16128" max="16128" width="8.125" style="46"/>
    <col min="16129" max="16129" width="8.25" style="46" bestFit="1" customWidth="1"/>
    <col min="16130" max="16130" width="3.625" style="46" bestFit="1" customWidth="1"/>
    <col min="16131" max="16384" width="8.125" style="46"/>
  </cols>
  <sheetData>
    <row r="1" spans="1:18" ht="32.25" customHeight="1" thickBot="1" x14ac:dyDescent="0.2">
      <c r="A1" s="217" t="s">
        <v>184</v>
      </c>
      <c r="B1" s="217"/>
    </row>
    <row r="2" spans="1:18" ht="20.25" customHeight="1" thickBot="1" x14ac:dyDescent="0.2">
      <c r="A2" s="218" t="s">
        <v>88</v>
      </c>
      <c r="B2" s="49" t="s">
        <v>89</v>
      </c>
      <c r="C2" s="50" t="s">
        <v>90</v>
      </c>
      <c r="D2" s="51" t="s">
        <v>91</v>
      </c>
      <c r="E2" s="51" t="s">
        <v>92</v>
      </c>
      <c r="F2" s="50" t="s">
        <v>93</v>
      </c>
      <c r="G2" s="50" t="s">
        <v>94</v>
      </c>
      <c r="H2" s="50" t="s">
        <v>95</v>
      </c>
      <c r="I2" s="50" t="s">
        <v>96</v>
      </c>
      <c r="J2" s="50" t="s">
        <v>97</v>
      </c>
      <c r="K2" s="50" t="s">
        <v>98</v>
      </c>
      <c r="L2" s="50" t="s">
        <v>99</v>
      </c>
      <c r="M2" s="50" t="s">
        <v>100</v>
      </c>
      <c r="N2" s="50" t="s">
        <v>101</v>
      </c>
      <c r="O2" s="52" t="s">
        <v>102</v>
      </c>
      <c r="Q2" s="53">
        <v>12</v>
      </c>
      <c r="R2" s="46" t="s">
        <v>103</v>
      </c>
    </row>
    <row r="3" spans="1:18" ht="17.100000000000001" customHeight="1" x14ac:dyDescent="0.15">
      <c r="A3" s="219"/>
      <c r="B3" s="54"/>
      <c r="C3" s="54"/>
      <c r="D3" s="55"/>
      <c r="E3" s="55"/>
      <c r="F3" s="54"/>
      <c r="G3" s="54"/>
      <c r="H3" s="54"/>
      <c r="I3" s="54"/>
      <c r="J3" s="54"/>
      <c r="K3" s="54"/>
      <c r="L3" s="56"/>
      <c r="M3" s="54"/>
      <c r="N3" s="54"/>
      <c r="O3" s="57"/>
    </row>
    <row r="4" spans="1:18" ht="16.5" customHeight="1" x14ac:dyDescent="0.15">
      <c r="A4" s="58" t="s">
        <v>104</v>
      </c>
      <c r="B4" s="59">
        <v>33221</v>
      </c>
      <c r="C4" s="59">
        <v>33274</v>
      </c>
      <c r="D4" s="59">
        <v>33328</v>
      </c>
      <c r="E4" s="60">
        <v>33388</v>
      </c>
      <c r="F4" s="60">
        <v>33465</v>
      </c>
      <c r="G4" s="60">
        <v>33544</v>
      </c>
      <c r="H4" s="60">
        <v>33709</v>
      </c>
      <c r="I4" s="59">
        <v>33870</v>
      </c>
      <c r="J4" s="59">
        <v>33987</v>
      </c>
      <c r="K4" s="60">
        <v>34080</v>
      </c>
      <c r="L4" s="59">
        <v>34287</v>
      </c>
      <c r="M4" s="61">
        <v>34424</v>
      </c>
      <c r="N4" s="59">
        <f>SUM(B4:M4)</f>
        <v>404577</v>
      </c>
      <c r="O4" s="65">
        <f t="shared" ref="O4:O44" si="0">ROUND(N4/$Q$2,0)</f>
        <v>33715</v>
      </c>
    </row>
    <row r="5" spans="1:18" ht="17.100000000000001" customHeight="1" x14ac:dyDescent="0.15">
      <c r="A5" s="62" t="s">
        <v>105</v>
      </c>
      <c r="B5" s="59">
        <v>8727</v>
      </c>
      <c r="C5" s="59">
        <v>8735</v>
      </c>
      <c r="D5" s="59">
        <v>8756</v>
      </c>
      <c r="E5" s="60">
        <v>8773</v>
      </c>
      <c r="F5" s="60">
        <v>8807</v>
      </c>
      <c r="G5" s="60">
        <v>8854</v>
      </c>
      <c r="H5" s="60">
        <v>8919</v>
      </c>
      <c r="I5" s="59">
        <v>8978</v>
      </c>
      <c r="J5" s="59">
        <v>9009</v>
      </c>
      <c r="K5" s="60">
        <v>9060</v>
      </c>
      <c r="L5" s="59">
        <v>9099</v>
      </c>
      <c r="M5" s="61">
        <v>9124</v>
      </c>
      <c r="N5" s="59">
        <f t="shared" ref="N5:N43" si="1">SUM(B5:M5)</f>
        <v>106841</v>
      </c>
      <c r="O5" s="65">
        <f t="shared" si="0"/>
        <v>8903</v>
      </c>
    </row>
    <row r="6" spans="1:18" ht="17.100000000000001" customHeight="1" x14ac:dyDescent="0.15">
      <c r="A6" s="58" t="s">
        <v>106</v>
      </c>
      <c r="B6" s="59">
        <v>4526</v>
      </c>
      <c r="C6" s="59">
        <v>4536</v>
      </c>
      <c r="D6" s="59">
        <v>4542</v>
      </c>
      <c r="E6" s="60">
        <v>4558</v>
      </c>
      <c r="F6" s="60">
        <v>4559</v>
      </c>
      <c r="G6" s="60">
        <v>4571</v>
      </c>
      <c r="H6" s="60">
        <v>4587</v>
      </c>
      <c r="I6" s="59">
        <v>4614</v>
      </c>
      <c r="J6" s="59">
        <v>4644</v>
      </c>
      <c r="K6" s="60">
        <v>4657</v>
      </c>
      <c r="L6" s="59">
        <v>4682</v>
      </c>
      <c r="M6" s="61">
        <v>4694</v>
      </c>
      <c r="N6" s="59">
        <f t="shared" si="1"/>
        <v>55170</v>
      </c>
      <c r="O6" s="65">
        <f t="shared" si="0"/>
        <v>4598</v>
      </c>
    </row>
    <row r="7" spans="1:18" ht="17.100000000000001" customHeight="1" x14ac:dyDescent="0.15">
      <c r="A7" s="62" t="s">
        <v>107</v>
      </c>
      <c r="B7" s="59">
        <v>10081</v>
      </c>
      <c r="C7" s="59">
        <v>10118</v>
      </c>
      <c r="D7" s="59">
        <v>10127</v>
      </c>
      <c r="E7" s="60">
        <v>10163</v>
      </c>
      <c r="F7" s="60">
        <v>10209</v>
      </c>
      <c r="G7" s="60">
        <v>10256</v>
      </c>
      <c r="H7" s="60">
        <v>10304</v>
      </c>
      <c r="I7" s="59">
        <v>10372</v>
      </c>
      <c r="J7" s="59">
        <v>10452</v>
      </c>
      <c r="K7" s="60">
        <v>10510</v>
      </c>
      <c r="L7" s="59">
        <v>10570</v>
      </c>
      <c r="M7" s="61">
        <v>10609</v>
      </c>
      <c r="N7" s="59">
        <f t="shared" si="1"/>
        <v>123771</v>
      </c>
      <c r="O7" s="65">
        <f t="shared" si="0"/>
        <v>10314</v>
      </c>
    </row>
    <row r="8" spans="1:18" ht="17.100000000000001" customHeight="1" x14ac:dyDescent="0.15">
      <c r="A8" s="58" t="s">
        <v>108</v>
      </c>
      <c r="B8" s="59">
        <v>6107</v>
      </c>
      <c r="C8" s="59">
        <v>6103</v>
      </c>
      <c r="D8" s="59">
        <v>6120</v>
      </c>
      <c r="E8" s="60">
        <v>6137</v>
      </c>
      <c r="F8" s="60">
        <v>6150</v>
      </c>
      <c r="G8" s="60">
        <v>6182</v>
      </c>
      <c r="H8" s="60">
        <v>6217</v>
      </c>
      <c r="I8" s="59">
        <v>6246</v>
      </c>
      <c r="J8" s="59">
        <v>6286</v>
      </c>
      <c r="K8" s="60">
        <v>6321</v>
      </c>
      <c r="L8" s="59">
        <v>6348</v>
      </c>
      <c r="M8" s="61">
        <v>6374</v>
      </c>
      <c r="N8" s="59">
        <f t="shared" si="1"/>
        <v>74591</v>
      </c>
      <c r="O8" s="65">
        <f t="shared" si="0"/>
        <v>6216</v>
      </c>
    </row>
    <row r="9" spans="1:18" ht="17.100000000000001" customHeight="1" x14ac:dyDescent="0.15">
      <c r="A9" s="62" t="s">
        <v>109</v>
      </c>
      <c r="B9" s="59">
        <v>5577</v>
      </c>
      <c r="C9" s="59">
        <v>5593</v>
      </c>
      <c r="D9" s="59">
        <v>5613</v>
      </c>
      <c r="E9" s="60">
        <v>5621</v>
      </c>
      <c r="F9" s="60">
        <v>5648</v>
      </c>
      <c r="G9" s="60">
        <v>5681</v>
      </c>
      <c r="H9" s="60">
        <v>5719</v>
      </c>
      <c r="I9" s="59">
        <v>5758</v>
      </c>
      <c r="J9" s="59">
        <v>5793</v>
      </c>
      <c r="K9" s="60">
        <v>5814</v>
      </c>
      <c r="L9" s="59">
        <v>5841</v>
      </c>
      <c r="M9" s="61">
        <v>5847</v>
      </c>
      <c r="N9" s="59">
        <f t="shared" si="1"/>
        <v>68505</v>
      </c>
      <c r="O9" s="65">
        <f t="shared" si="0"/>
        <v>5709</v>
      </c>
    </row>
    <row r="10" spans="1:18" ht="17.100000000000001" customHeight="1" x14ac:dyDescent="0.15">
      <c r="A10" s="58" t="s">
        <v>110</v>
      </c>
      <c r="B10" s="59">
        <v>12640</v>
      </c>
      <c r="C10" s="59">
        <v>12638</v>
      </c>
      <c r="D10" s="59">
        <v>12664</v>
      </c>
      <c r="E10" s="60">
        <v>12679</v>
      </c>
      <c r="F10" s="60">
        <v>12737</v>
      </c>
      <c r="G10" s="60">
        <v>12792</v>
      </c>
      <c r="H10" s="60">
        <v>12830</v>
      </c>
      <c r="I10" s="59">
        <v>12876</v>
      </c>
      <c r="J10" s="59">
        <v>12951</v>
      </c>
      <c r="K10" s="60">
        <v>13007</v>
      </c>
      <c r="L10" s="59">
        <v>13070</v>
      </c>
      <c r="M10" s="61">
        <v>13095</v>
      </c>
      <c r="N10" s="59">
        <f t="shared" si="1"/>
        <v>153979</v>
      </c>
      <c r="O10" s="65">
        <f t="shared" si="0"/>
        <v>12832</v>
      </c>
    </row>
    <row r="11" spans="1:18" ht="17.100000000000001" customHeight="1" x14ac:dyDescent="0.15">
      <c r="A11" s="62" t="s">
        <v>111</v>
      </c>
      <c r="B11" s="59">
        <v>5394</v>
      </c>
      <c r="C11" s="59">
        <v>5407</v>
      </c>
      <c r="D11" s="59">
        <v>5431</v>
      </c>
      <c r="E11" s="60">
        <v>5471</v>
      </c>
      <c r="F11" s="60">
        <v>5507</v>
      </c>
      <c r="G11" s="60">
        <v>5530</v>
      </c>
      <c r="H11" s="60">
        <v>5571</v>
      </c>
      <c r="I11" s="59">
        <v>5602</v>
      </c>
      <c r="J11" s="59">
        <v>5636</v>
      </c>
      <c r="K11" s="60">
        <v>5673</v>
      </c>
      <c r="L11" s="59">
        <v>5718</v>
      </c>
      <c r="M11" s="61">
        <v>5728</v>
      </c>
      <c r="N11" s="59">
        <f t="shared" si="1"/>
        <v>66668</v>
      </c>
      <c r="O11" s="65">
        <f t="shared" si="0"/>
        <v>5556</v>
      </c>
    </row>
    <row r="12" spans="1:18" ht="17.100000000000001" customHeight="1" x14ac:dyDescent="0.15">
      <c r="A12" s="58" t="s">
        <v>112</v>
      </c>
      <c r="B12" s="59">
        <v>12156</v>
      </c>
      <c r="C12" s="59">
        <v>12182</v>
      </c>
      <c r="D12" s="59">
        <v>12204</v>
      </c>
      <c r="E12" s="60">
        <v>12244</v>
      </c>
      <c r="F12" s="60">
        <v>12288</v>
      </c>
      <c r="G12" s="60">
        <v>12337</v>
      </c>
      <c r="H12" s="60">
        <v>12447</v>
      </c>
      <c r="I12" s="59">
        <v>12533</v>
      </c>
      <c r="J12" s="59">
        <v>12589</v>
      </c>
      <c r="K12" s="60">
        <v>12658</v>
      </c>
      <c r="L12" s="59">
        <v>12711</v>
      </c>
      <c r="M12" s="61">
        <v>12757</v>
      </c>
      <c r="N12" s="59">
        <f t="shared" si="1"/>
        <v>149106</v>
      </c>
      <c r="O12" s="65">
        <f t="shared" si="0"/>
        <v>12426</v>
      </c>
    </row>
    <row r="13" spans="1:18" ht="17.100000000000001" customHeight="1" x14ac:dyDescent="0.15">
      <c r="A13" s="62" t="s">
        <v>113</v>
      </c>
      <c r="B13" s="59">
        <v>6515</v>
      </c>
      <c r="C13" s="59">
        <v>6517</v>
      </c>
      <c r="D13" s="59">
        <v>6533</v>
      </c>
      <c r="E13" s="60">
        <v>6518</v>
      </c>
      <c r="F13" s="60">
        <v>6517</v>
      </c>
      <c r="G13" s="60">
        <v>6512</v>
      </c>
      <c r="H13" s="60">
        <v>6497</v>
      </c>
      <c r="I13" s="59">
        <v>6520</v>
      </c>
      <c r="J13" s="59">
        <v>6520</v>
      </c>
      <c r="K13" s="60">
        <v>6523</v>
      </c>
      <c r="L13" s="59">
        <v>6534</v>
      </c>
      <c r="M13" s="61">
        <v>6531</v>
      </c>
      <c r="N13" s="59">
        <f t="shared" si="1"/>
        <v>78237</v>
      </c>
      <c r="O13" s="65">
        <f t="shared" si="0"/>
        <v>6520</v>
      </c>
    </row>
    <row r="14" spans="1:18" ht="17.100000000000001" customHeight="1" x14ac:dyDescent="0.15">
      <c r="A14" s="58" t="s">
        <v>114</v>
      </c>
      <c r="B14" s="59">
        <v>5309</v>
      </c>
      <c r="C14" s="59">
        <v>5304</v>
      </c>
      <c r="D14" s="59">
        <v>5312</v>
      </c>
      <c r="E14" s="60">
        <v>5310</v>
      </c>
      <c r="F14" s="60">
        <v>5329</v>
      </c>
      <c r="G14" s="60">
        <v>5345</v>
      </c>
      <c r="H14" s="60">
        <v>5373</v>
      </c>
      <c r="I14" s="59">
        <v>5414</v>
      </c>
      <c r="J14" s="59">
        <v>5439</v>
      </c>
      <c r="K14" s="60">
        <v>5452</v>
      </c>
      <c r="L14" s="59">
        <v>5486</v>
      </c>
      <c r="M14" s="61">
        <v>5496</v>
      </c>
      <c r="N14" s="59">
        <f t="shared" si="1"/>
        <v>64569</v>
      </c>
      <c r="O14" s="65">
        <f t="shared" si="0"/>
        <v>5381</v>
      </c>
    </row>
    <row r="15" spans="1:18" ht="17.100000000000001" customHeight="1" x14ac:dyDescent="0.15">
      <c r="A15" s="62" t="s">
        <v>115</v>
      </c>
      <c r="B15" s="59">
        <v>757</v>
      </c>
      <c r="C15" s="59">
        <v>759</v>
      </c>
      <c r="D15" s="59">
        <v>759</v>
      </c>
      <c r="E15" s="60">
        <v>757</v>
      </c>
      <c r="F15" s="60">
        <v>756</v>
      </c>
      <c r="G15" s="60">
        <v>756</v>
      </c>
      <c r="H15" s="60">
        <v>763</v>
      </c>
      <c r="I15" s="59">
        <v>766</v>
      </c>
      <c r="J15" s="59">
        <v>769</v>
      </c>
      <c r="K15" s="60">
        <v>772</v>
      </c>
      <c r="L15" s="59">
        <v>770</v>
      </c>
      <c r="M15" s="61">
        <v>775</v>
      </c>
      <c r="N15" s="59">
        <f t="shared" si="1"/>
        <v>9159</v>
      </c>
      <c r="O15" s="65">
        <f t="shared" si="0"/>
        <v>763</v>
      </c>
    </row>
    <row r="16" spans="1:18" ht="17.100000000000001" customHeight="1" x14ac:dyDescent="0.15">
      <c r="A16" s="58" t="s">
        <v>116</v>
      </c>
      <c r="B16" s="59">
        <v>544</v>
      </c>
      <c r="C16" s="59">
        <v>544</v>
      </c>
      <c r="D16" s="59">
        <v>547</v>
      </c>
      <c r="E16" s="60">
        <v>544</v>
      </c>
      <c r="F16" s="60">
        <v>541</v>
      </c>
      <c r="G16" s="60">
        <v>540</v>
      </c>
      <c r="H16" s="60">
        <v>543</v>
      </c>
      <c r="I16" s="59">
        <v>542</v>
      </c>
      <c r="J16" s="59">
        <v>541</v>
      </c>
      <c r="K16" s="60">
        <v>539</v>
      </c>
      <c r="L16" s="59">
        <v>545</v>
      </c>
      <c r="M16" s="61">
        <v>551</v>
      </c>
      <c r="N16" s="59">
        <f t="shared" si="1"/>
        <v>6521</v>
      </c>
      <c r="O16" s="65">
        <f t="shared" si="0"/>
        <v>543</v>
      </c>
    </row>
    <row r="17" spans="1:15" ht="17.100000000000001" customHeight="1" x14ac:dyDescent="0.15">
      <c r="A17" s="62" t="s">
        <v>117</v>
      </c>
      <c r="B17" s="59">
        <v>244</v>
      </c>
      <c r="C17" s="59">
        <v>246</v>
      </c>
      <c r="D17" s="59">
        <v>244</v>
      </c>
      <c r="E17" s="60">
        <v>246</v>
      </c>
      <c r="F17" s="60">
        <v>244</v>
      </c>
      <c r="G17" s="60">
        <v>247</v>
      </c>
      <c r="H17" s="60">
        <v>249</v>
      </c>
      <c r="I17" s="59">
        <v>253</v>
      </c>
      <c r="J17" s="59">
        <v>254</v>
      </c>
      <c r="K17" s="60">
        <v>257</v>
      </c>
      <c r="L17" s="59">
        <v>258</v>
      </c>
      <c r="M17" s="61">
        <v>257</v>
      </c>
      <c r="N17" s="59">
        <f t="shared" si="1"/>
        <v>2999</v>
      </c>
      <c r="O17" s="65">
        <f t="shared" si="0"/>
        <v>250</v>
      </c>
    </row>
    <row r="18" spans="1:15" ht="17.100000000000001" customHeight="1" x14ac:dyDescent="0.15">
      <c r="A18" s="58" t="s">
        <v>118</v>
      </c>
      <c r="B18" s="59">
        <v>1361</v>
      </c>
      <c r="C18" s="59">
        <v>1356</v>
      </c>
      <c r="D18" s="59">
        <v>1355</v>
      </c>
      <c r="E18" s="60">
        <v>1366</v>
      </c>
      <c r="F18" s="60">
        <v>1365</v>
      </c>
      <c r="G18" s="60">
        <v>1373</v>
      </c>
      <c r="H18" s="60">
        <v>1386</v>
      </c>
      <c r="I18" s="59">
        <v>1389</v>
      </c>
      <c r="J18" s="59">
        <v>1399</v>
      </c>
      <c r="K18" s="60">
        <v>1404</v>
      </c>
      <c r="L18" s="59">
        <v>1408</v>
      </c>
      <c r="M18" s="61">
        <v>1410</v>
      </c>
      <c r="N18" s="59">
        <f t="shared" si="1"/>
        <v>16572</v>
      </c>
      <c r="O18" s="65">
        <f t="shared" si="0"/>
        <v>1381</v>
      </c>
    </row>
    <row r="19" spans="1:15" ht="17.100000000000001" customHeight="1" x14ac:dyDescent="0.15">
      <c r="A19" s="62" t="s">
        <v>119</v>
      </c>
      <c r="B19" s="59">
        <v>1817</v>
      </c>
      <c r="C19" s="59">
        <v>1824</v>
      </c>
      <c r="D19" s="59">
        <v>1823</v>
      </c>
      <c r="E19" s="60">
        <v>1824</v>
      </c>
      <c r="F19" s="60">
        <v>1830</v>
      </c>
      <c r="G19" s="60">
        <v>1826</v>
      </c>
      <c r="H19" s="60">
        <v>1836</v>
      </c>
      <c r="I19" s="59">
        <v>1834</v>
      </c>
      <c r="J19" s="59">
        <v>1841</v>
      </c>
      <c r="K19" s="60">
        <v>1841</v>
      </c>
      <c r="L19" s="59">
        <v>1839</v>
      </c>
      <c r="M19" s="61">
        <v>1848</v>
      </c>
      <c r="N19" s="59">
        <f t="shared" si="1"/>
        <v>21983</v>
      </c>
      <c r="O19" s="65">
        <f t="shared" si="0"/>
        <v>1832</v>
      </c>
    </row>
    <row r="20" spans="1:15" ht="17.100000000000001" customHeight="1" x14ac:dyDescent="0.15">
      <c r="A20" s="58" t="s">
        <v>120</v>
      </c>
      <c r="B20" s="59">
        <v>1230</v>
      </c>
      <c r="C20" s="59">
        <v>1226</v>
      </c>
      <c r="D20" s="59">
        <v>1231</v>
      </c>
      <c r="E20" s="60">
        <v>1231</v>
      </c>
      <c r="F20" s="60">
        <v>1234</v>
      </c>
      <c r="G20" s="60">
        <v>1243</v>
      </c>
      <c r="H20" s="60">
        <v>1252</v>
      </c>
      <c r="I20" s="59">
        <v>1264</v>
      </c>
      <c r="J20" s="59">
        <v>1269</v>
      </c>
      <c r="K20" s="60">
        <v>1287</v>
      </c>
      <c r="L20" s="59">
        <v>1288</v>
      </c>
      <c r="M20" s="61">
        <v>1292</v>
      </c>
      <c r="N20" s="59">
        <f t="shared" si="1"/>
        <v>15047</v>
      </c>
      <c r="O20" s="65">
        <f t="shared" si="0"/>
        <v>1254</v>
      </c>
    </row>
    <row r="21" spans="1:15" ht="17.100000000000001" customHeight="1" x14ac:dyDescent="0.15">
      <c r="A21" s="62" t="s">
        <v>121</v>
      </c>
      <c r="B21" s="59">
        <v>666</v>
      </c>
      <c r="C21" s="59">
        <v>669</v>
      </c>
      <c r="D21" s="59">
        <v>673</v>
      </c>
      <c r="E21" s="60">
        <v>675</v>
      </c>
      <c r="F21" s="60">
        <v>682</v>
      </c>
      <c r="G21" s="60">
        <v>683</v>
      </c>
      <c r="H21" s="60">
        <v>687</v>
      </c>
      <c r="I21" s="59">
        <v>690</v>
      </c>
      <c r="J21" s="59">
        <v>695</v>
      </c>
      <c r="K21" s="60">
        <v>705</v>
      </c>
      <c r="L21" s="59">
        <v>704</v>
      </c>
      <c r="M21" s="61">
        <v>707</v>
      </c>
      <c r="N21" s="59">
        <f t="shared" si="1"/>
        <v>8236</v>
      </c>
      <c r="O21" s="65">
        <f t="shared" si="0"/>
        <v>686</v>
      </c>
    </row>
    <row r="22" spans="1:15" ht="17.100000000000001" customHeight="1" x14ac:dyDescent="0.15">
      <c r="A22" s="58" t="s">
        <v>122</v>
      </c>
      <c r="B22" s="59">
        <v>1438</v>
      </c>
      <c r="C22" s="59">
        <v>1436</v>
      </c>
      <c r="D22" s="59">
        <v>1442</v>
      </c>
      <c r="E22" s="60">
        <v>1444</v>
      </c>
      <c r="F22" s="60">
        <v>1444</v>
      </c>
      <c r="G22" s="60">
        <v>1450</v>
      </c>
      <c r="H22" s="60">
        <v>1465</v>
      </c>
      <c r="I22" s="59">
        <v>1470</v>
      </c>
      <c r="J22" s="59">
        <v>1489</v>
      </c>
      <c r="K22" s="60">
        <v>1484</v>
      </c>
      <c r="L22" s="59">
        <v>1486</v>
      </c>
      <c r="M22" s="61">
        <v>1490</v>
      </c>
      <c r="N22" s="59">
        <f t="shared" si="1"/>
        <v>17538</v>
      </c>
      <c r="O22" s="65">
        <f t="shared" si="0"/>
        <v>1462</v>
      </c>
    </row>
    <row r="23" spans="1:15" ht="17.100000000000001" customHeight="1" x14ac:dyDescent="0.15">
      <c r="A23" s="62" t="s">
        <v>123</v>
      </c>
      <c r="B23" s="59">
        <v>724</v>
      </c>
      <c r="C23" s="59">
        <v>721</v>
      </c>
      <c r="D23" s="59">
        <v>716</v>
      </c>
      <c r="E23" s="60">
        <v>715</v>
      </c>
      <c r="F23" s="60">
        <v>713</v>
      </c>
      <c r="G23" s="60">
        <v>712</v>
      </c>
      <c r="H23" s="60">
        <v>709</v>
      </c>
      <c r="I23" s="59">
        <v>713</v>
      </c>
      <c r="J23" s="59">
        <v>710</v>
      </c>
      <c r="K23" s="60">
        <v>711</v>
      </c>
      <c r="L23" s="59">
        <v>717</v>
      </c>
      <c r="M23" s="61">
        <v>720</v>
      </c>
      <c r="N23" s="59">
        <f t="shared" si="1"/>
        <v>8581</v>
      </c>
      <c r="O23" s="65">
        <f t="shared" si="0"/>
        <v>715</v>
      </c>
    </row>
    <row r="24" spans="1:15" ht="17.100000000000001" customHeight="1" x14ac:dyDescent="0.15">
      <c r="A24" s="58" t="s">
        <v>124</v>
      </c>
      <c r="B24" s="59">
        <v>4163</v>
      </c>
      <c r="C24" s="59">
        <v>4161</v>
      </c>
      <c r="D24" s="59">
        <v>4154</v>
      </c>
      <c r="E24" s="60">
        <v>4153</v>
      </c>
      <c r="F24" s="60">
        <v>4157</v>
      </c>
      <c r="G24" s="60">
        <v>4167</v>
      </c>
      <c r="H24" s="60">
        <v>4179</v>
      </c>
      <c r="I24" s="59">
        <v>4206</v>
      </c>
      <c r="J24" s="59">
        <v>4223</v>
      </c>
      <c r="K24" s="60">
        <v>4232</v>
      </c>
      <c r="L24" s="59">
        <v>4243</v>
      </c>
      <c r="M24" s="61">
        <v>4259</v>
      </c>
      <c r="N24" s="59">
        <f t="shared" si="1"/>
        <v>50297</v>
      </c>
      <c r="O24" s="65">
        <f t="shared" si="0"/>
        <v>4191</v>
      </c>
    </row>
    <row r="25" spans="1:15" ht="17.100000000000001" customHeight="1" x14ac:dyDescent="0.15">
      <c r="A25" s="62" t="s">
        <v>125</v>
      </c>
      <c r="B25" s="59">
        <v>1558</v>
      </c>
      <c r="C25" s="59">
        <v>1561</v>
      </c>
      <c r="D25" s="59">
        <v>1560</v>
      </c>
      <c r="E25" s="60">
        <v>1561</v>
      </c>
      <c r="F25" s="60">
        <v>1555</v>
      </c>
      <c r="G25" s="60">
        <v>1562</v>
      </c>
      <c r="H25" s="60">
        <v>1561</v>
      </c>
      <c r="I25" s="59">
        <v>1563</v>
      </c>
      <c r="J25" s="59">
        <v>1559</v>
      </c>
      <c r="K25" s="60">
        <v>1564</v>
      </c>
      <c r="L25" s="59">
        <v>1560</v>
      </c>
      <c r="M25" s="61">
        <v>1561</v>
      </c>
      <c r="N25" s="59">
        <f t="shared" si="1"/>
        <v>18725</v>
      </c>
      <c r="O25" s="65">
        <f t="shared" si="0"/>
        <v>1560</v>
      </c>
    </row>
    <row r="26" spans="1:15" ht="17.100000000000001" customHeight="1" x14ac:dyDescent="0.15">
      <c r="A26" s="58" t="s">
        <v>126</v>
      </c>
      <c r="B26" s="59">
        <v>2684</v>
      </c>
      <c r="C26" s="59">
        <v>2685</v>
      </c>
      <c r="D26" s="59">
        <v>2690</v>
      </c>
      <c r="E26" s="60">
        <v>2697</v>
      </c>
      <c r="F26" s="60">
        <v>2705</v>
      </c>
      <c r="G26" s="60">
        <v>2715</v>
      </c>
      <c r="H26" s="60">
        <v>2721</v>
      </c>
      <c r="I26" s="59">
        <v>2738</v>
      </c>
      <c r="J26" s="59">
        <v>2760</v>
      </c>
      <c r="K26" s="60">
        <v>2778</v>
      </c>
      <c r="L26" s="59">
        <v>2794</v>
      </c>
      <c r="M26" s="61">
        <v>2802</v>
      </c>
      <c r="N26" s="59">
        <f t="shared" si="1"/>
        <v>32769</v>
      </c>
      <c r="O26" s="65">
        <f t="shared" si="0"/>
        <v>2731</v>
      </c>
    </row>
    <row r="27" spans="1:15" ht="17.100000000000001" customHeight="1" x14ac:dyDescent="0.15">
      <c r="A27" s="62" t="s">
        <v>127</v>
      </c>
      <c r="B27" s="59">
        <v>1905</v>
      </c>
      <c r="C27" s="59">
        <v>1907</v>
      </c>
      <c r="D27" s="59">
        <v>1902</v>
      </c>
      <c r="E27" s="60">
        <v>1903</v>
      </c>
      <c r="F27" s="60">
        <v>1916</v>
      </c>
      <c r="G27" s="60">
        <v>1929</v>
      </c>
      <c r="H27" s="60">
        <v>1935</v>
      </c>
      <c r="I27" s="59">
        <v>1944</v>
      </c>
      <c r="J27" s="59">
        <v>1960</v>
      </c>
      <c r="K27" s="60">
        <v>1977</v>
      </c>
      <c r="L27" s="59">
        <v>1987</v>
      </c>
      <c r="M27" s="61">
        <v>1996</v>
      </c>
      <c r="N27" s="59">
        <f t="shared" si="1"/>
        <v>23261</v>
      </c>
      <c r="O27" s="65">
        <f t="shared" si="0"/>
        <v>1938</v>
      </c>
    </row>
    <row r="28" spans="1:15" ht="17.100000000000001" customHeight="1" x14ac:dyDescent="0.15">
      <c r="A28" s="58" t="s">
        <v>128</v>
      </c>
      <c r="B28" s="59">
        <v>1875</v>
      </c>
      <c r="C28" s="59">
        <v>1871</v>
      </c>
      <c r="D28" s="59">
        <v>1876</v>
      </c>
      <c r="E28" s="60">
        <v>1878</v>
      </c>
      <c r="F28" s="60">
        <v>1884</v>
      </c>
      <c r="G28" s="60">
        <v>1905</v>
      </c>
      <c r="H28" s="60">
        <v>1917</v>
      </c>
      <c r="I28" s="59">
        <v>1933</v>
      </c>
      <c r="J28" s="59">
        <v>1948</v>
      </c>
      <c r="K28" s="60">
        <v>1962</v>
      </c>
      <c r="L28" s="59">
        <v>1973</v>
      </c>
      <c r="M28" s="61">
        <v>1981</v>
      </c>
      <c r="N28" s="59">
        <f t="shared" si="1"/>
        <v>23003</v>
      </c>
      <c r="O28" s="65">
        <f t="shared" si="0"/>
        <v>1917</v>
      </c>
    </row>
    <row r="29" spans="1:15" ht="17.100000000000001" customHeight="1" x14ac:dyDescent="0.15">
      <c r="A29" s="62" t="s">
        <v>129</v>
      </c>
      <c r="B29" s="59">
        <v>3213</v>
      </c>
      <c r="C29" s="59">
        <v>3220</v>
      </c>
      <c r="D29" s="59">
        <v>3217</v>
      </c>
      <c r="E29" s="60">
        <v>3240</v>
      </c>
      <c r="F29" s="60">
        <v>3257</v>
      </c>
      <c r="G29" s="60">
        <v>3282</v>
      </c>
      <c r="H29" s="60">
        <v>3314</v>
      </c>
      <c r="I29" s="59">
        <v>3346</v>
      </c>
      <c r="J29" s="59">
        <v>3358</v>
      </c>
      <c r="K29" s="60">
        <v>3374</v>
      </c>
      <c r="L29" s="59">
        <v>3400</v>
      </c>
      <c r="M29" s="61">
        <v>3415</v>
      </c>
      <c r="N29" s="59">
        <f t="shared" si="1"/>
        <v>39636</v>
      </c>
      <c r="O29" s="65">
        <f t="shared" si="0"/>
        <v>3303</v>
      </c>
    </row>
    <row r="30" spans="1:15" ht="17.100000000000001" customHeight="1" x14ac:dyDescent="0.15">
      <c r="A30" s="58" t="s">
        <v>130</v>
      </c>
      <c r="B30" s="59">
        <v>1723</v>
      </c>
      <c r="C30" s="59">
        <v>1732</v>
      </c>
      <c r="D30" s="59">
        <v>1739</v>
      </c>
      <c r="E30" s="60">
        <v>1747</v>
      </c>
      <c r="F30" s="60">
        <v>1747</v>
      </c>
      <c r="G30" s="60">
        <v>1754</v>
      </c>
      <c r="H30" s="60">
        <v>1756</v>
      </c>
      <c r="I30" s="59">
        <v>1762</v>
      </c>
      <c r="J30" s="59">
        <v>1771</v>
      </c>
      <c r="K30" s="60">
        <v>1789</v>
      </c>
      <c r="L30" s="59">
        <v>1793</v>
      </c>
      <c r="M30" s="61">
        <v>1805</v>
      </c>
      <c r="N30" s="59">
        <f t="shared" si="1"/>
        <v>21118</v>
      </c>
      <c r="O30" s="65">
        <f t="shared" si="0"/>
        <v>1760</v>
      </c>
    </row>
    <row r="31" spans="1:15" ht="17.100000000000001" customHeight="1" x14ac:dyDescent="0.15">
      <c r="A31" s="62" t="s">
        <v>131</v>
      </c>
      <c r="B31" s="59">
        <v>3267</v>
      </c>
      <c r="C31" s="59">
        <v>3271</v>
      </c>
      <c r="D31" s="59">
        <v>3287</v>
      </c>
      <c r="E31" s="60">
        <v>3293</v>
      </c>
      <c r="F31" s="60">
        <v>3320</v>
      </c>
      <c r="G31" s="60">
        <v>3347</v>
      </c>
      <c r="H31" s="60">
        <v>3375</v>
      </c>
      <c r="I31" s="59">
        <v>3392</v>
      </c>
      <c r="J31" s="59">
        <v>3419</v>
      </c>
      <c r="K31" s="60">
        <v>3436</v>
      </c>
      <c r="L31" s="59">
        <v>3454</v>
      </c>
      <c r="M31" s="61">
        <v>3454</v>
      </c>
      <c r="N31" s="59">
        <f t="shared" si="1"/>
        <v>40315</v>
      </c>
      <c r="O31" s="65">
        <f t="shared" si="0"/>
        <v>3360</v>
      </c>
    </row>
    <row r="32" spans="1:15" ht="17.100000000000001" customHeight="1" x14ac:dyDescent="0.15">
      <c r="A32" s="58" t="s">
        <v>132</v>
      </c>
      <c r="B32" s="59">
        <v>78</v>
      </c>
      <c r="C32" s="59">
        <v>80</v>
      </c>
      <c r="D32" s="59">
        <v>80</v>
      </c>
      <c r="E32" s="60">
        <v>79</v>
      </c>
      <c r="F32" s="60">
        <v>78</v>
      </c>
      <c r="G32" s="60">
        <v>76</v>
      </c>
      <c r="H32" s="60">
        <v>77</v>
      </c>
      <c r="I32" s="59">
        <v>77</v>
      </c>
      <c r="J32" s="59">
        <v>77</v>
      </c>
      <c r="K32" s="60">
        <v>75</v>
      </c>
      <c r="L32" s="59">
        <v>76</v>
      </c>
      <c r="M32" s="61">
        <v>76</v>
      </c>
      <c r="N32" s="59">
        <f t="shared" si="1"/>
        <v>929</v>
      </c>
      <c r="O32" s="65">
        <f t="shared" si="0"/>
        <v>77</v>
      </c>
    </row>
    <row r="33" spans="1:15" ht="17.100000000000001" customHeight="1" x14ac:dyDescent="0.15">
      <c r="A33" s="62" t="s">
        <v>133</v>
      </c>
      <c r="B33" s="59">
        <v>89</v>
      </c>
      <c r="C33" s="59">
        <v>88</v>
      </c>
      <c r="D33" s="59">
        <v>88</v>
      </c>
      <c r="E33" s="60">
        <v>87</v>
      </c>
      <c r="F33" s="60">
        <v>86</v>
      </c>
      <c r="G33" s="60">
        <v>85</v>
      </c>
      <c r="H33" s="60">
        <v>88</v>
      </c>
      <c r="I33" s="59">
        <v>90</v>
      </c>
      <c r="J33" s="59">
        <v>88</v>
      </c>
      <c r="K33" s="60">
        <v>91</v>
      </c>
      <c r="L33" s="59">
        <v>90</v>
      </c>
      <c r="M33" s="61">
        <v>89</v>
      </c>
      <c r="N33" s="59">
        <f t="shared" si="1"/>
        <v>1059</v>
      </c>
      <c r="O33" s="65">
        <f t="shared" si="0"/>
        <v>88</v>
      </c>
    </row>
    <row r="34" spans="1:15" ht="17.100000000000001" customHeight="1" x14ac:dyDescent="0.15">
      <c r="A34" s="58" t="s">
        <v>134</v>
      </c>
      <c r="B34" s="59">
        <v>126</v>
      </c>
      <c r="C34" s="59">
        <v>126</v>
      </c>
      <c r="D34" s="59">
        <v>124</v>
      </c>
      <c r="E34" s="60">
        <v>124</v>
      </c>
      <c r="F34" s="60">
        <v>124</v>
      </c>
      <c r="G34" s="60">
        <v>124</v>
      </c>
      <c r="H34" s="60">
        <v>122</v>
      </c>
      <c r="I34" s="59">
        <v>120</v>
      </c>
      <c r="J34" s="59">
        <v>121</v>
      </c>
      <c r="K34" s="60">
        <v>121</v>
      </c>
      <c r="L34" s="59">
        <v>120</v>
      </c>
      <c r="M34" s="61">
        <v>119</v>
      </c>
      <c r="N34" s="59">
        <f t="shared" si="1"/>
        <v>1471</v>
      </c>
      <c r="O34" s="65">
        <f t="shared" si="0"/>
        <v>123</v>
      </c>
    </row>
    <row r="35" spans="1:15" ht="17.100000000000001" customHeight="1" x14ac:dyDescent="0.15">
      <c r="A35" s="62" t="s">
        <v>135</v>
      </c>
      <c r="B35" s="59">
        <v>84</v>
      </c>
      <c r="C35" s="59">
        <v>84</v>
      </c>
      <c r="D35" s="59">
        <v>84</v>
      </c>
      <c r="E35" s="60">
        <v>83</v>
      </c>
      <c r="F35" s="60">
        <v>81</v>
      </c>
      <c r="G35" s="60">
        <v>81</v>
      </c>
      <c r="H35" s="60">
        <v>79</v>
      </c>
      <c r="I35" s="59">
        <v>80</v>
      </c>
      <c r="J35" s="59">
        <v>79</v>
      </c>
      <c r="K35" s="60">
        <v>79</v>
      </c>
      <c r="L35" s="59">
        <v>77</v>
      </c>
      <c r="M35" s="61">
        <v>76</v>
      </c>
      <c r="N35" s="59">
        <f t="shared" si="1"/>
        <v>967</v>
      </c>
      <c r="O35" s="65">
        <f t="shared" si="0"/>
        <v>81</v>
      </c>
    </row>
    <row r="36" spans="1:15" ht="17.100000000000001" customHeight="1" x14ac:dyDescent="0.15">
      <c r="A36" s="58" t="s">
        <v>136</v>
      </c>
      <c r="B36" s="59">
        <v>147</v>
      </c>
      <c r="C36" s="59">
        <v>148</v>
      </c>
      <c r="D36" s="59">
        <v>147</v>
      </c>
      <c r="E36" s="60">
        <v>148</v>
      </c>
      <c r="F36" s="60">
        <v>148</v>
      </c>
      <c r="G36" s="60">
        <v>147</v>
      </c>
      <c r="H36" s="60">
        <v>145</v>
      </c>
      <c r="I36" s="59">
        <v>144</v>
      </c>
      <c r="J36" s="59">
        <v>145</v>
      </c>
      <c r="K36" s="60">
        <v>143</v>
      </c>
      <c r="L36" s="59">
        <v>143</v>
      </c>
      <c r="M36" s="61">
        <v>143</v>
      </c>
      <c r="N36" s="59">
        <f t="shared" si="1"/>
        <v>1748</v>
      </c>
      <c r="O36" s="65">
        <f t="shared" si="0"/>
        <v>146</v>
      </c>
    </row>
    <row r="37" spans="1:15" ht="17.100000000000001" customHeight="1" x14ac:dyDescent="0.15">
      <c r="A37" s="62" t="s">
        <v>137</v>
      </c>
      <c r="B37" s="59">
        <v>57</v>
      </c>
      <c r="C37" s="59">
        <v>57</v>
      </c>
      <c r="D37" s="59">
        <v>56</v>
      </c>
      <c r="E37" s="60">
        <v>56</v>
      </c>
      <c r="F37" s="60">
        <v>56</v>
      </c>
      <c r="G37" s="60">
        <v>55</v>
      </c>
      <c r="H37" s="60">
        <v>55</v>
      </c>
      <c r="I37" s="59">
        <v>54</v>
      </c>
      <c r="J37" s="59">
        <v>55</v>
      </c>
      <c r="K37" s="60">
        <v>57</v>
      </c>
      <c r="L37" s="59">
        <v>57</v>
      </c>
      <c r="M37" s="61">
        <v>57</v>
      </c>
      <c r="N37" s="59">
        <f t="shared" si="1"/>
        <v>672</v>
      </c>
      <c r="O37" s="65">
        <f t="shared" si="0"/>
        <v>56</v>
      </c>
    </row>
    <row r="38" spans="1:15" ht="17.100000000000001" customHeight="1" x14ac:dyDescent="0.15">
      <c r="A38" s="58" t="s">
        <v>138</v>
      </c>
      <c r="B38" s="59">
        <v>169</v>
      </c>
      <c r="C38" s="59">
        <v>169</v>
      </c>
      <c r="D38" s="59">
        <v>169</v>
      </c>
      <c r="E38" s="60">
        <v>171</v>
      </c>
      <c r="F38" s="60">
        <v>170</v>
      </c>
      <c r="G38" s="60">
        <v>173</v>
      </c>
      <c r="H38" s="60">
        <v>176</v>
      </c>
      <c r="I38" s="59">
        <v>176</v>
      </c>
      <c r="J38" s="59">
        <v>177</v>
      </c>
      <c r="K38" s="60">
        <v>176</v>
      </c>
      <c r="L38" s="59">
        <v>174</v>
      </c>
      <c r="M38" s="61">
        <v>173</v>
      </c>
      <c r="N38" s="59">
        <f t="shared" si="1"/>
        <v>2073</v>
      </c>
      <c r="O38" s="65">
        <f t="shared" si="0"/>
        <v>173</v>
      </c>
    </row>
    <row r="39" spans="1:15" ht="17.100000000000001" customHeight="1" x14ac:dyDescent="0.15">
      <c r="A39" s="62" t="s">
        <v>139</v>
      </c>
      <c r="B39" s="59">
        <v>200</v>
      </c>
      <c r="C39" s="59">
        <v>201</v>
      </c>
      <c r="D39" s="59">
        <v>202</v>
      </c>
      <c r="E39" s="60">
        <v>201</v>
      </c>
      <c r="F39" s="60">
        <v>201</v>
      </c>
      <c r="G39" s="60">
        <v>202</v>
      </c>
      <c r="H39" s="60">
        <v>203</v>
      </c>
      <c r="I39" s="59">
        <v>206</v>
      </c>
      <c r="J39" s="59">
        <v>206</v>
      </c>
      <c r="K39" s="60">
        <v>204</v>
      </c>
      <c r="L39" s="59">
        <v>205</v>
      </c>
      <c r="M39" s="61">
        <v>203</v>
      </c>
      <c r="N39" s="59">
        <f t="shared" si="1"/>
        <v>2434</v>
      </c>
      <c r="O39" s="65">
        <f t="shared" si="0"/>
        <v>203</v>
      </c>
    </row>
    <row r="40" spans="1:15" ht="17.100000000000001" customHeight="1" x14ac:dyDescent="0.15">
      <c r="A40" s="58" t="s">
        <v>140</v>
      </c>
      <c r="B40" s="59">
        <v>1106</v>
      </c>
      <c r="C40" s="59">
        <v>1094</v>
      </c>
      <c r="D40" s="59">
        <v>1092</v>
      </c>
      <c r="E40" s="60">
        <v>1097</v>
      </c>
      <c r="F40" s="60">
        <v>1099</v>
      </c>
      <c r="G40" s="60">
        <v>1093</v>
      </c>
      <c r="H40" s="60">
        <v>1091</v>
      </c>
      <c r="I40" s="59">
        <v>1095</v>
      </c>
      <c r="J40" s="59">
        <v>1096</v>
      </c>
      <c r="K40" s="60">
        <v>1092</v>
      </c>
      <c r="L40" s="59">
        <v>1092</v>
      </c>
      <c r="M40" s="61">
        <v>1091</v>
      </c>
      <c r="N40" s="59">
        <f t="shared" si="1"/>
        <v>13138</v>
      </c>
      <c r="O40" s="65">
        <f t="shared" si="0"/>
        <v>1095</v>
      </c>
    </row>
    <row r="41" spans="1:15" ht="17.100000000000001" customHeight="1" x14ac:dyDescent="0.15">
      <c r="A41" s="62" t="s">
        <v>141</v>
      </c>
      <c r="B41" s="59">
        <v>3040</v>
      </c>
      <c r="C41" s="59">
        <v>3038</v>
      </c>
      <c r="D41" s="59">
        <v>3043</v>
      </c>
      <c r="E41" s="60">
        <v>3035</v>
      </c>
      <c r="F41" s="60">
        <v>3039</v>
      </c>
      <c r="G41" s="60">
        <v>3050</v>
      </c>
      <c r="H41" s="60">
        <v>3067</v>
      </c>
      <c r="I41" s="59">
        <v>3092</v>
      </c>
      <c r="J41" s="59">
        <v>3105</v>
      </c>
      <c r="K41" s="60">
        <v>3129</v>
      </c>
      <c r="L41" s="59">
        <v>3134</v>
      </c>
      <c r="M41" s="61">
        <v>3151</v>
      </c>
      <c r="N41" s="59">
        <f t="shared" si="1"/>
        <v>36923</v>
      </c>
      <c r="O41" s="65">
        <f t="shared" si="0"/>
        <v>3077</v>
      </c>
    </row>
    <row r="42" spans="1:15" ht="17.100000000000001" customHeight="1" x14ac:dyDescent="0.15">
      <c r="A42" s="58" t="s">
        <v>142</v>
      </c>
      <c r="B42" s="59">
        <v>165</v>
      </c>
      <c r="C42" s="59">
        <v>166</v>
      </c>
      <c r="D42" s="59">
        <v>165</v>
      </c>
      <c r="E42" s="60">
        <v>165</v>
      </c>
      <c r="F42" s="60">
        <v>165</v>
      </c>
      <c r="G42" s="60">
        <v>162</v>
      </c>
      <c r="H42" s="60">
        <v>161</v>
      </c>
      <c r="I42" s="59">
        <v>163</v>
      </c>
      <c r="J42" s="59">
        <v>164</v>
      </c>
      <c r="K42" s="60">
        <v>167</v>
      </c>
      <c r="L42" s="59">
        <v>167</v>
      </c>
      <c r="M42" s="61">
        <v>166</v>
      </c>
      <c r="N42" s="59">
        <f t="shared" si="1"/>
        <v>1976</v>
      </c>
      <c r="O42" s="65">
        <f t="shared" si="0"/>
        <v>165</v>
      </c>
    </row>
    <row r="43" spans="1:15" ht="17.100000000000001" customHeight="1" x14ac:dyDescent="0.15">
      <c r="A43" s="62" t="s">
        <v>143</v>
      </c>
      <c r="B43" s="59">
        <v>424</v>
      </c>
      <c r="C43" s="59">
        <v>422</v>
      </c>
      <c r="D43" s="59">
        <v>423</v>
      </c>
      <c r="E43" s="60">
        <v>422</v>
      </c>
      <c r="F43" s="60">
        <v>419</v>
      </c>
      <c r="G43" s="60">
        <v>418</v>
      </c>
      <c r="H43" s="60">
        <v>425</v>
      </c>
      <c r="I43" s="59">
        <v>426</v>
      </c>
      <c r="J43" s="59">
        <v>428</v>
      </c>
      <c r="K43" s="60">
        <v>431</v>
      </c>
      <c r="L43" s="59">
        <v>435</v>
      </c>
      <c r="M43" s="61">
        <v>436</v>
      </c>
      <c r="N43" s="59">
        <f t="shared" si="1"/>
        <v>5109</v>
      </c>
      <c r="O43" s="65">
        <f t="shared" si="0"/>
        <v>426</v>
      </c>
    </row>
    <row r="44" spans="1:15" ht="17.100000000000001" customHeight="1" x14ac:dyDescent="0.15">
      <c r="A44" s="58" t="s">
        <v>144</v>
      </c>
      <c r="B44" s="59">
        <v>140</v>
      </c>
      <c r="C44" s="59">
        <v>140</v>
      </c>
      <c r="D44" s="59">
        <v>141</v>
      </c>
      <c r="E44" s="60">
        <v>143</v>
      </c>
      <c r="F44" s="60">
        <v>146</v>
      </c>
      <c r="G44" s="60">
        <v>146</v>
      </c>
      <c r="H44" s="60">
        <v>147</v>
      </c>
      <c r="I44" s="59">
        <v>147</v>
      </c>
      <c r="J44" s="59">
        <v>146</v>
      </c>
      <c r="K44" s="60">
        <v>145</v>
      </c>
      <c r="L44" s="59">
        <v>148</v>
      </c>
      <c r="M44" s="61">
        <v>148</v>
      </c>
      <c r="N44" s="59">
        <f>SUM(B44:M44)</f>
        <v>1737</v>
      </c>
      <c r="O44" s="65">
        <f t="shared" si="0"/>
        <v>145</v>
      </c>
    </row>
    <row r="45" spans="1:15" ht="17.100000000000001" customHeight="1" x14ac:dyDescent="0.15">
      <c r="A45" s="63" t="s">
        <v>145</v>
      </c>
      <c r="B45" s="64">
        <f t="shared" ref="B45:M45" si="2">SUM(B4:B44)</f>
        <v>145247</v>
      </c>
      <c r="C45" s="64">
        <f t="shared" si="2"/>
        <v>145409</v>
      </c>
      <c r="D45" s="64">
        <f t="shared" si="2"/>
        <v>145659</v>
      </c>
      <c r="E45" s="64">
        <f t="shared" si="2"/>
        <v>145947</v>
      </c>
      <c r="F45" s="64">
        <f t="shared" si="2"/>
        <v>146378</v>
      </c>
      <c r="G45" s="64">
        <f t="shared" si="2"/>
        <v>146907</v>
      </c>
      <c r="H45" s="64">
        <f t="shared" si="2"/>
        <v>147657</v>
      </c>
      <c r="I45" s="64">
        <f t="shared" si="2"/>
        <v>148458</v>
      </c>
      <c r="J45" s="64">
        <f t="shared" si="2"/>
        <v>149158</v>
      </c>
      <c r="K45" s="64">
        <f t="shared" si="2"/>
        <v>149777</v>
      </c>
      <c r="L45" s="64">
        <f t="shared" si="2"/>
        <v>150483</v>
      </c>
      <c r="M45" s="64">
        <f t="shared" si="2"/>
        <v>150930</v>
      </c>
      <c r="N45" s="122">
        <f>SUM(B45:M45)</f>
        <v>1772010</v>
      </c>
      <c r="O45" s="123">
        <f t="shared" ref="O45:O47" si="3">ROUND(N45/$Q$2,0)</f>
        <v>147668</v>
      </c>
    </row>
    <row r="46" spans="1:15" x14ac:dyDescent="0.15">
      <c r="A46" s="65" t="s">
        <v>146</v>
      </c>
      <c r="B46" s="59">
        <v>1171</v>
      </c>
      <c r="C46" s="59">
        <v>1170</v>
      </c>
      <c r="D46" s="59">
        <v>1167</v>
      </c>
      <c r="E46" s="59">
        <v>1157</v>
      </c>
      <c r="F46" s="59">
        <v>1144</v>
      </c>
      <c r="G46" s="59">
        <v>1127</v>
      </c>
      <c r="H46" s="59">
        <v>1111</v>
      </c>
      <c r="I46" s="59">
        <v>1091</v>
      </c>
      <c r="J46" s="59">
        <v>1092</v>
      </c>
      <c r="K46" s="59">
        <v>1082</v>
      </c>
      <c r="L46" s="59">
        <v>1065</v>
      </c>
      <c r="M46" s="59">
        <v>1060</v>
      </c>
      <c r="N46" s="66">
        <f>SUM(B46:M46)</f>
        <v>13437</v>
      </c>
      <c r="O46" s="66">
        <f t="shared" si="3"/>
        <v>1120</v>
      </c>
    </row>
    <row r="47" spans="1:15" x14ac:dyDescent="0.15">
      <c r="A47" s="65" t="s">
        <v>147</v>
      </c>
      <c r="B47" s="59">
        <v>1325</v>
      </c>
      <c r="C47" s="59">
        <v>1356</v>
      </c>
      <c r="D47" s="59">
        <v>1402</v>
      </c>
      <c r="E47" s="59">
        <v>1459</v>
      </c>
      <c r="F47" s="59">
        <v>1530</v>
      </c>
      <c r="G47" s="59">
        <v>1599</v>
      </c>
      <c r="H47" s="59">
        <v>1672</v>
      </c>
      <c r="I47" s="59">
        <v>1740</v>
      </c>
      <c r="J47" s="59">
        <v>1821</v>
      </c>
      <c r="K47" s="59">
        <v>1901</v>
      </c>
      <c r="L47" s="67">
        <v>1968</v>
      </c>
      <c r="M47" s="59">
        <v>2073</v>
      </c>
      <c r="N47" s="66">
        <f>SUM(B47:M47)</f>
        <v>19846</v>
      </c>
      <c r="O47" s="66">
        <f t="shared" si="3"/>
        <v>1654</v>
      </c>
    </row>
  </sheetData>
  <sheetProtection sheet="1" insertColumns="0" insertRows="0" insertHyperlinks="0" deleteColumns="0" deleteRows="0" autoFilter="0" pivotTables="0"/>
  <autoFilter ref="A3:WVL3" xr:uid="{FF2D4EDD-BF75-4280-979C-43FA7C23778C}"/>
  <mergeCells count="2">
    <mergeCell ref="A1:B1"/>
    <mergeCell ref="A2:A3"/>
  </mergeCells>
  <phoneticPr fontId="4"/>
  <pageMargins left="0.62992125984251968" right="0.23622047244094491" top="0.74803149606299213" bottom="0.74803149606299213" header="0.31496062992125984" footer="0.31496062992125984"/>
  <pageSetup paperSize="9" scale="63" orientation="portrait" verticalDpi="0" r:id="rId1"/>
  <headerFooter>
    <oddHeader>&amp;C&amp;A&amp;R&amp;D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K57" sqref="K57"/>
      <selection pane="topRight" activeCell="K57" sqref="K57"/>
      <selection pane="bottomLeft" activeCell="K57" sqref="K57"/>
      <selection pane="bottomRight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34" hidden="1" customWidth="1"/>
    <col min="87" max="88" width="10.375" style="134" hidden="1" customWidth="1"/>
    <col min="89" max="89" width="5" style="134" hidden="1" customWidth="1"/>
    <col min="90" max="90" width="10.125" style="134" hidden="1" customWidth="1"/>
    <col min="91" max="91" width="10" style="134" hidden="1" customWidth="1"/>
    <col min="92" max="92" width="5" style="134" hidden="1" customWidth="1"/>
    <col min="93" max="94" width="6.625" style="134" hidden="1" customWidth="1"/>
    <col min="95" max="95" width="5" style="134" hidden="1" customWidth="1"/>
    <col min="96" max="96" width="10.125" style="134" hidden="1" customWidth="1"/>
    <col min="97" max="97" width="10" style="134" hidden="1" customWidth="1"/>
    <col min="98" max="98" width="5" style="134" hidden="1" customWidth="1"/>
    <col min="99" max="100" width="6.625" style="134" hidden="1" customWidth="1"/>
    <col min="101" max="101" width="5" style="134" hidden="1" customWidth="1"/>
    <col min="102" max="102" width="10.125" style="134" hidden="1" customWidth="1"/>
    <col min="103" max="103" width="10" style="134" hidden="1" customWidth="1"/>
    <col min="104" max="104" width="6.5" style="134" hidden="1" customWidth="1"/>
    <col min="105" max="106" width="10.375" style="134" hidden="1" customWidth="1"/>
    <col min="107" max="107" width="5" style="134" hidden="1" customWidth="1"/>
    <col min="108" max="108" width="10.125" style="134" hidden="1" customWidth="1"/>
    <col min="109" max="109" width="10" style="134" hidden="1" customWidth="1"/>
    <col min="110" max="110" width="8.5" style="134" hidden="1" customWidth="1"/>
    <col min="111" max="112" width="13.75" style="134" hidden="1" customWidth="1"/>
    <col min="113" max="113" width="11.75" style="134" hidden="1" customWidth="1"/>
    <col min="114" max="114" width="12.75" style="134" hidden="1" customWidth="1"/>
    <col min="115" max="115" width="10.375" style="134" hidden="1" customWidth="1"/>
    <col min="116" max="116" width="6.5" style="134" hidden="1" customWidth="1"/>
    <col min="117" max="117" width="6.625" style="134" hidden="1" customWidth="1"/>
    <col min="118" max="118" width="10" style="134" hidden="1" customWidth="1"/>
    <col min="119" max="119" width="8.25" style="134" hidden="1" customWidth="1"/>
    <col min="120" max="120" width="9.625" style="134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5.125" bestFit="1" customWidth="1"/>
    <col min="145" max="145" width="5.375" bestFit="1" customWidth="1"/>
    <col min="146" max="147" width="14.875" bestFit="1" customWidth="1"/>
    <col min="148" max="148" width="21" bestFit="1" customWidth="1"/>
    <col min="149" max="149" width="15.125" bestFit="1" customWidth="1"/>
    <col min="150" max="150" width="5.375" bestFit="1" customWidth="1"/>
    <col min="151" max="151" width="15.125" bestFit="1" customWidth="1"/>
    <col min="152" max="152" width="5.375" bestFit="1" customWidth="1"/>
  </cols>
  <sheetData>
    <row r="1" spans="1:152" s="1" customFormat="1" ht="24" customHeight="1" x14ac:dyDescent="0.15"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 t="s">
        <v>1</v>
      </c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8" t="s">
        <v>2</v>
      </c>
      <c r="AM1" s="228"/>
      <c r="AN1" s="228"/>
      <c r="AO1" s="228"/>
      <c r="AP1" s="228"/>
      <c r="AQ1" s="228"/>
      <c r="AR1" s="227" t="s">
        <v>3</v>
      </c>
      <c r="AS1" s="227"/>
      <c r="AT1" s="227"/>
      <c r="AU1" s="227"/>
      <c r="AV1" s="227"/>
      <c r="AW1" s="227"/>
      <c r="AX1" s="228" t="s">
        <v>4</v>
      </c>
      <c r="AY1" s="228"/>
      <c r="AZ1" s="228"/>
      <c r="BA1" s="228"/>
      <c r="BB1" s="228"/>
      <c r="BC1" s="228"/>
      <c r="BD1" s="227" t="s">
        <v>5</v>
      </c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 t="s">
        <v>6</v>
      </c>
      <c r="BW1" s="227"/>
      <c r="BX1" s="227"/>
      <c r="BY1" s="227"/>
      <c r="BZ1" s="227"/>
      <c r="CA1" s="227"/>
      <c r="CB1" s="228" t="s">
        <v>7</v>
      </c>
      <c r="CC1" s="228"/>
      <c r="CD1" s="228"/>
      <c r="CE1" s="228"/>
      <c r="CF1" s="228"/>
      <c r="CG1" s="228"/>
      <c r="CH1" s="229" t="s">
        <v>8</v>
      </c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1"/>
      <c r="CT1" s="226" t="s">
        <v>9</v>
      </c>
      <c r="CU1" s="226"/>
      <c r="CV1" s="226"/>
      <c r="CW1" s="226"/>
      <c r="CX1" s="226"/>
      <c r="CY1" s="226"/>
      <c r="CZ1" s="226" t="s">
        <v>10</v>
      </c>
      <c r="DA1" s="226"/>
      <c r="DB1" s="226"/>
      <c r="DC1" s="226"/>
      <c r="DD1" s="226"/>
      <c r="DE1" s="226"/>
      <c r="DF1" s="226" t="s">
        <v>11</v>
      </c>
      <c r="DG1" s="226"/>
      <c r="DH1" s="226"/>
      <c r="DI1" s="226"/>
      <c r="DJ1" s="226"/>
      <c r="DK1" s="226"/>
      <c r="DL1" s="226" t="s">
        <v>12</v>
      </c>
      <c r="DM1" s="226"/>
      <c r="DN1" s="226"/>
      <c r="DO1" s="226"/>
      <c r="DP1" s="226"/>
      <c r="DR1" s="224" t="s">
        <v>68</v>
      </c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0" t="s">
        <v>69</v>
      </c>
      <c r="EI1" s="221"/>
      <c r="EK1" s="220" t="s">
        <v>70</v>
      </c>
      <c r="EL1" s="221"/>
    </row>
    <row r="2" spans="1:152" s="1" customFormat="1" ht="24" customHeight="1" x14ac:dyDescent="0.2">
      <c r="B2" s="227" t="s">
        <v>13</v>
      </c>
      <c r="C2" s="227"/>
      <c r="D2" s="227"/>
      <c r="E2" s="227"/>
      <c r="F2" s="227"/>
      <c r="G2" s="227"/>
      <c r="H2" s="227" t="s">
        <v>14</v>
      </c>
      <c r="I2" s="227"/>
      <c r="J2" s="227"/>
      <c r="K2" s="227"/>
      <c r="L2" s="227"/>
      <c r="M2" s="227"/>
      <c r="N2" s="228" t="s">
        <v>15</v>
      </c>
      <c r="O2" s="228"/>
      <c r="P2" s="228"/>
      <c r="Q2" s="228"/>
      <c r="R2" s="228"/>
      <c r="S2" s="228"/>
      <c r="T2" s="227" t="s">
        <v>13</v>
      </c>
      <c r="U2" s="227"/>
      <c r="V2" s="227"/>
      <c r="W2" s="227"/>
      <c r="X2" s="227"/>
      <c r="Y2" s="227"/>
      <c r="Z2" s="227" t="s">
        <v>14</v>
      </c>
      <c r="AA2" s="227"/>
      <c r="AB2" s="227"/>
      <c r="AC2" s="227"/>
      <c r="AD2" s="227"/>
      <c r="AE2" s="227"/>
      <c r="AF2" s="228" t="s">
        <v>15</v>
      </c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7"/>
      <c r="AS2" s="227"/>
      <c r="AT2" s="227"/>
      <c r="AU2" s="227"/>
      <c r="AV2" s="227"/>
      <c r="AW2" s="227"/>
      <c r="AX2" s="228"/>
      <c r="AY2" s="228"/>
      <c r="AZ2" s="228"/>
      <c r="BA2" s="228"/>
      <c r="BB2" s="228"/>
      <c r="BC2" s="228"/>
      <c r="BD2" s="227" t="s">
        <v>0</v>
      </c>
      <c r="BE2" s="227"/>
      <c r="BF2" s="227"/>
      <c r="BG2" s="227"/>
      <c r="BH2" s="227"/>
      <c r="BI2" s="227"/>
      <c r="BJ2" s="227" t="s">
        <v>1</v>
      </c>
      <c r="BK2" s="227"/>
      <c r="BL2" s="227"/>
      <c r="BM2" s="227"/>
      <c r="BN2" s="227"/>
      <c r="BO2" s="227"/>
      <c r="BP2" s="228" t="s">
        <v>15</v>
      </c>
      <c r="BQ2" s="228"/>
      <c r="BR2" s="228"/>
      <c r="BS2" s="228"/>
      <c r="BT2" s="228"/>
      <c r="BU2" s="228"/>
      <c r="BV2" s="227"/>
      <c r="BW2" s="227"/>
      <c r="BX2" s="227"/>
      <c r="BY2" s="227"/>
      <c r="BZ2" s="227"/>
      <c r="CA2" s="227"/>
      <c r="CB2" s="228"/>
      <c r="CC2" s="228"/>
      <c r="CD2" s="228"/>
      <c r="CE2" s="228"/>
      <c r="CF2" s="228"/>
      <c r="CG2" s="228"/>
      <c r="CH2" s="229" t="s">
        <v>16</v>
      </c>
      <c r="CI2" s="230"/>
      <c r="CJ2" s="230"/>
      <c r="CK2" s="230"/>
      <c r="CL2" s="230"/>
      <c r="CM2" s="231"/>
      <c r="CN2" s="229" t="s">
        <v>17</v>
      </c>
      <c r="CO2" s="230"/>
      <c r="CP2" s="230"/>
      <c r="CQ2" s="230"/>
      <c r="CR2" s="230"/>
      <c r="CS2" s="231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R2" s="222" t="s">
        <v>16</v>
      </c>
      <c r="DS2" s="222"/>
      <c r="DT2" s="222" t="s">
        <v>74</v>
      </c>
      <c r="DU2" s="222"/>
      <c r="DV2" s="223" t="s">
        <v>73</v>
      </c>
      <c r="DW2" s="223"/>
      <c r="DX2" s="222" t="s">
        <v>72</v>
      </c>
      <c r="DY2" s="222"/>
      <c r="DZ2" s="222" t="s">
        <v>71</v>
      </c>
      <c r="EA2" s="222"/>
      <c r="EB2" s="222" t="s">
        <v>78</v>
      </c>
      <c r="EC2" s="222"/>
      <c r="ED2" s="222" t="s">
        <v>75</v>
      </c>
      <c r="EE2" s="222"/>
      <c r="EF2" s="222" t="s">
        <v>79</v>
      </c>
      <c r="EG2" s="222"/>
      <c r="EH2" s="221"/>
      <c r="EI2" s="221"/>
      <c r="EK2" s="221"/>
      <c r="EL2" s="221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124" t="s">
        <v>19</v>
      </c>
      <c r="CI3" s="125" t="s">
        <v>20</v>
      </c>
      <c r="CJ3" s="126" t="s">
        <v>21</v>
      </c>
      <c r="CK3" s="125" t="s">
        <v>22</v>
      </c>
      <c r="CL3" s="126" t="s">
        <v>77</v>
      </c>
      <c r="CM3" s="126" t="s">
        <v>76</v>
      </c>
      <c r="CN3" s="125" t="s">
        <v>19</v>
      </c>
      <c r="CO3" s="125" t="s">
        <v>20</v>
      </c>
      <c r="CP3" s="126" t="s">
        <v>21</v>
      </c>
      <c r="CQ3" s="125" t="s">
        <v>22</v>
      </c>
      <c r="CR3" s="126" t="s">
        <v>77</v>
      </c>
      <c r="CS3" s="126" t="s">
        <v>76</v>
      </c>
      <c r="CT3" s="125" t="s">
        <v>19</v>
      </c>
      <c r="CU3" s="125" t="s">
        <v>20</v>
      </c>
      <c r="CV3" s="126" t="s">
        <v>21</v>
      </c>
      <c r="CW3" s="125" t="s">
        <v>22</v>
      </c>
      <c r="CX3" s="126" t="s">
        <v>77</v>
      </c>
      <c r="CY3" s="126" t="s">
        <v>76</v>
      </c>
      <c r="CZ3" s="127" t="s">
        <v>19</v>
      </c>
      <c r="DA3" s="125" t="s">
        <v>20</v>
      </c>
      <c r="DB3" s="126" t="s">
        <v>21</v>
      </c>
      <c r="DC3" s="125" t="s">
        <v>22</v>
      </c>
      <c r="DD3" s="126" t="s">
        <v>77</v>
      </c>
      <c r="DE3" s="126" t="s">
        <v>76</v>
      </c>
      <c r="DF3" s="125" t="s">
        <v>19</v>
      </c>
      <c r="DG3" s="125" t="s">
        <v>20</v>
      </c>
      <c r="DH3" s="126" t="s">
        <v>21</v>
      </c>
      <c r="DI3" s="125" t="s">
        <v>22</v>
      </c>
      <c r="DJ3" s="126" t="s">
        <v>77</v>
      </c>
      <c r="DK3" s="126" t="s">
        <v>76</v>
      </c>
      <c r="DL3" s="125" t="s">
        <v>13</v>
      </c>
      <c r="DM3" s="125" t="s">
        <v>14</v>
      </c>
      <c r="DN3" s="126" t="s">
        <v>25</v>
      </c>
      <c r="DO3" s="126" t="s">
        <v>23</v>
      </c>
      <c r="DP3" s="126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8" t="s">
        <v>148</v>
      </c>
      <c r="EO3" s="68" t="s">
        <v>149</v>
      </c>
      <c r="EP3" s="68" t="s">
        <v>150</v>
      </c>
      <c r="EQ3" s="68" t="s">
        <v>151</v>
      </c>
      <c r="ER3" s="69" t="s">
        <v>152</v>
      </c>
      <c r="ES3" s="68" t="s">
        <v>153</v>
      </c>
      <c r="ET3" s="68" t="s">
        <v>149</v>
      </c>
      <c r="EU3" s="68" t="s">
        <v>154</v>
      </c>
      <c r="EV3" s="68" t="s">
        <v>149</v>
      </c>
    </row>
    <row r="4" spans="1:152" s="1" customFormat="1" ht="15.95" customHeight="1" x14ac:dyDescent="0.15">
      <c r="A4" s="2" t="s">
        <v>26</v>
      </c>
      <c r="B4" s="6">
        <v>29662</v>
      </c>
      <c r="C4" s="7">
        <v>20436885240</v>
      </c>
      <c r="D4" s="7">
        <v>17952408893</v>
      </c>
      <c r="E4" s="7">
        <v>1366098837</v>
      </c>
      <c r="F4" s="7">
        <v>955377685</v>
      </c>
      <c r="G4" s="7">
        <v>162714575</v>
      </c>
      <c r="H4" s="7">
        <v>509067</v>
      </c>
      <c r="I4" s="7">
        <v>9172013840</v>
      </c>
      <c r="J4" s="7">
        <v>8003632473</v>
      </c>
      <c r="K4" s="7">
        <v>206185181</v>
      </c>
      <c r="L4" s="7">
        <v>855716235</v>
      </c>
      <c r="M4" s="7">
        <v>106361000</v>
      </c>
      <c r="N4" s="7">
        <f t="shared" ref="N4:N44" si="0">B4+H4</f>
        <v>538729</v>
      </c>
      <c r="O4" s="7">
        <f t="shared" ref="O4:O44" si="1">C4+I4</f>
        <v>29608899080</v>
      </c>
      <c r="P4" s="7">
        <f t="shared" ref="P4:P44" si="2">D4+J4</f>
        <v>25956041366</v>
      </c>
      <c r="Q4" s="7">
        <f t="shared" ref="Q4:Q44" si="3">E4+K4</f>
        <v>1572284018</v>
      </c>
      <c r="R4" s="7">
        <f t="shared" ref="R4:R44" si="4">F4+L4</f>
        <v>1811093920</v>
      </c>
      <c r="S4" s="7">
        <f t="shared" ref="S4:S44" si="5">G4+M4</f>
        <v>269075575</v>
      </c>
      <c r="T4" s="6">
        <v>92</v>
      </c>
      <c r="U4" s="7">
        <v>19036970</v>
      </c>
      <c r="V4" s="7">
        <v>16470577</v>
      </c>
      <c r="W4" s="7">
        <v>630470</v>
      </c>
      <c r="X4" s="7">
        <v>1909383</v>
      </c>
      <c r="Y4" s="7">
        <v>26540</v>
      </c>
      <c r="Z4" s="7">
        <v>65349</v>
      </c>
      <c r="AA4" s="7">
        <v>928426950</v>
      </c>
      <c r="AB4" s="7">
        <v>806463677</v>
      </c>
      <c r="AC4" s="7">
        <v>1173014</v>
      </c>
      <c r="AD4" s="7">
        <v>120442434</v>
      </c>
      <c r="AE4" s="7">
        <v>347825</v>
      </c>
      <c r="AF4" s="7">
        <f t="shared" ref="AF4:AF44" si="6">T4+Z4</f>
        <v>65441</v>
      </c>
      <c r="AG4" s="7">
        <f t="shared" ref="AG4:AG44" si="7">U4+AA4</f>
        <v>947463920</v>
      </c>
      <c r="AH4" s="7">
        <f t="shared" ref="AH4:AH44" si="8">V4+AB4</f>
        <v>822934254</v>
      </c>
      <c r="AI4" s="7">
        <f t="shared" ref="AI4:AI44" si="9">W4+AC4</f>
        <v>1803484</v>
      </c>
      <c r="AJ4" s="7">
        <f t="shared" ref="AJ4:AJ44" si="10">X4+AD4</f>
        <v>122351817</v>
      </c>
      <c r="AK4" s="7">
        <f t="shared" ref="AK4:AK44" si="11">Y4+AE4</f>
        <v>374365</v>
      </c>
      <c r="AL4" s="6">
        <f t="shared" ref="AL4:AL44" si="12">AF4+N4</f>
        <v>604170</v>
      </c>
      <c r="AM4" s="7">
        <f t="shared" ref="AM4:AM44" si="13">AG4+O4</f>
        <v>30556363000</v>
      </c>
      <c r="AN4" s="7">
        <f t="shared" ref="AN4:AN44" si="14">AH4+P4</f>
        <v>26778975620</v>
      </c>
      <c r="AO4" s="7">
        <f t="shared" ref="AO4:AO44" si="15">AI4+Q4</f>
        <v>1574087502</v>
      </c>
      <c r="AP4" s="7">
        <f t="shared" ref="AP4:AP44" si="16">AJ4+R4</f>
        <v>1933445737</v>
      </c>
      <c r="AQ4" s="7">
        <f t="shared" ref="AQ4:AQ44" si="17">AK4+S4</f>
        <v>269449940</v>
      </c>
      <c r="AR4" s="7">
        <v>384282</v>
      </c>
      <c r="AS4" s="7">
        <v>4897536120</v>
      </c>
      <c r="AT4" s="7">
        <v>4266073601</v>
      </c>
      <c r="AU4" s="7">
        <v>45439411</v>
      </c>
      <c r="AV4" s="7">
        <v>551305558</v>
      </c>
      <c r="AW4" s="7">
        <v>34717550</v>
      </c>
      <c r="AX4" s="7">
        <f t="shared" ref="AX4:AX44" si="18">AL4+AR4</f>
        <v>988452</v>
      </c>
      <c r="AY4" s="7">
        <f t="shared" ref="AY4:AY44" si="19">AM4+AS4</f>
        <v>35453899120</v>
      </c>
      <c r="AZ4" s="7">
        <f t="shared" ref="AZ4:AZ44" si="20">AN4+AT4</f>
        <v>31045049221</v>
      </c>
      <c r="BA4" s="7">
        <f t="shared" ref="BA4:BA44" si="21">AO4+AU4</f>
        <v>1619526913</v>
      </c>
      <c r="BB4" s="7">
        <f t="shared" ref="BB4:BB44" si="22">AP4+AV4</f>
        <v>2484751295</v>
      </c>
      <c r="BC4" s="7">
        <f t="shared" ref="BC4:BC44" si="23">AQ4+AW4</f>
        <v>304167490</v>
      </c>
      <c r="BD4" s="6">
        <v>28725</v>
      </c>
      <c r="BE4" s="7">
        <v>931736591</v>
      </c>
      <c r="BF4" s="7">
        <v>494134491</v>
      </c>
      <c r="BG4" s="7">
        <v>0</v>
      </c>
      <c r="BH4" s="7">
        <v>423426680</v>
      </c>
      <c r="BI4" s="7">
        <v>14133420</v>
      </c>
      <c r="BJ4" s="7">
        <v>91</v>
      </c>
      <c r="BK4" s="7">
        <v>444457</v>
      </c>
      <c r="BL4" s="7">
        <v>212777</v>
      </c>
      <c r="BM4" s="7">
        <v>0</v>
      </c>
      <c r="BN4" s="7">
        <v>231680</v>
      </c>
      <c r="BO4" s="7">
        <v>0</v>
      </c>
      <c r="BP4" s="7">
        <f t="shared" ref="BP4:BP44" si="24">BD4+BJ4</f>
        <v>28816</v>
      </c>
      <c r="BQ4" s="7">
        <f t="shared" ref="BQ4:BQ44" si="25">BE4+BK4</f>
        <v>932181048</v>
      </c>
      <c r="BR4" s="7">
        <f t="shared" ref="BR4:BR44" si="26">BF4+BL4</f>
        <v>494347268</v>
      </c>
      <c r="BS4" s="7">
        <f t="shared" ref="BS4:BS44" si="27">BG4+BM4</f>
        <v>0</v>
      </c>
      <c r="BT4" s="7">
        <f t="shared" ref="BT4:BT44" si="28">BH4+BN4</f>
        <v>423658360</v>
      </c>
      <c r="BU4" s="7">
        <f t="shared" ref="BU4:BU44" si="29">BI4+BO4</f>
        <v>14133420</v>
      </c>
      <c r="BV4" s="6">
        <v>3727</v>
      </c>
      <c r="BW4" s="7">
        <v>560598320</v>
      </c>
      <c r="BX4" s="7">
        <v>491626920</v>
      </c>
      <c r="BY4" s="7">
        <v>23490116</v>
      </c>
      <c r="BZ4" s="7">
        <v>32054399</v>
      </c>
      <c r="CA4" s="7">
        <v>13710624</v>
      </c>
      <c r="CB4" s="7">
        <f t="shared" ref="CB4:CB44" si="30">AX4+BV4</f>
        <v>992179</v>
      </c>
      <c r="CC4" s="7">
        <f t="shared" ref="CC4:CC44" si="31">AY4+BQ4+BW4</f>
        <v>36946678488</v>
      </c>
      <c r="CD4" s="7">
        <f t="shared" ref="CD4:CD44" si="32">AZ4+BR4+BX4</f>
        <v>32031023409</v>
      </c>
      <c r="CE4" s="7">
        <f t="shared" ref="CE4:CE44" si="33">BA4+BS4+BY4</f>
        <v>1643017029</v>
      </c>
      <c r="CF4" s="7">
        <f t="shared" ref="CF4:CF44" si="34">BB4+BT4+BZ4</f>
        <v>2940464054</v>
      </c>
      <c r="CG4" s="7">
        <f t="shared" ref="CG4:CG44" si="35">BC4+BU4+CA4</f>
        <v>332011534</v>
      </c>
      <c r="CH4" s="128">
        <v>5093</v>
      </c>
      <c r="CI4" s="129">
        <v>30959137</v>
      </c>
      <c r="CJ4" s="129">
        <v>26837848</v>
      </c>
      <c r="CK4" s="129">
        <v>0</v>
      </c>
      <c r="CL4" s="129">
        <v>4121289</v>
      </c>
      <c r="CM4" s="129">
        <v>0</v>
      </c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30">
        <f>CH4+CN4+CT4</f>
        <v>5093</v>
      </c>
      <c r="DA4" s="129">
        <f t="shared" ref="DA4:DA44" si="36">CI4+CO4+CU4</f>
        <v>30959137</v>
      </c>
      <c r="DB4" s="129">
        <f t="shared" ref="DB4:DB44" si="37">CJ4+CP4+CV4</f>
        <v>26837848</v>
      </c>
      <c r="DC4" s="129">
        <f t="shared" ref="DC4:DC44" si="38">CK4+CQ4+CW4</f>
        <v>0</v>
      </c>
      <c r="DD4" s="129">
        <f t="shared" ref="DD4:DD44" si="39">CL4+CR4+CX4</f>
        <v>4121289</v>
      </c>
      <c r="DE4" s="129">
        <f t="shared" ref="DE4:DE44" si="40">CM4+CS4+CY4</f>
        <v>0</v>
      </c>
      <c r="DF4" s="129">
        <f>CB4+CZ4</f>
        <v>997272</v>
      </c>
      <c r="DG4" s="129">
        <f t="shared" ref="DG4:DG44" si="41">CC4+DA4</f>
        <v>36977637625</v>
      </c>
      <c r="DH4" s="129">
        <f t="shared" ref="DH4:DH44" si="42">CD4+DB4</f>
        <v>32057861257</v>
      </c>
      <c r="DI4" s="129">
        <f t="shared" ref="DI4:DI44" si="43">CE4+DC4</f>
        <v>1643017029</v>
      </c>
      <c r="DJ4" s="129">
        <f t="shared" ref="DJ4:DJ44" si="44">CF4+DD4</f>
        <v>2944585343</v>
      </c>
      <c r="DK4" s="129">
        <f t="shared" ref="DK4:DK44" si="45">CG4+DE4</f>
        <v>332011534</v>
      </c>
      <c r="DL4" s="129">
        <v>21134</v>
      </c>
      <c r="DM4" s="129">
        <v>18160</v>
      </c>
      <c r="DN4" s="129">
        <v>39294</v>
      </c>
      <c r="DO4" s="129">
        <v>4565</v>
      </c>
      <c r="DP4" s="129">
        <v>1664</v>
      </c>
      <c r="DR4" s="16">
        <f>'７割'!DR4+'８割 '!DR4+'９割'!DR4</f>
        <v>5094</v>
      </c>
      <c r="DS4" s="16">
        <f>'７割'!DS4+'８割 '!DS4+'９割'!DS4</f>
        <v>26838418</v>
      </c>
      <c r="DT4" s="16">
        <f>'７割'!DT4+'８割 '!DT4+'９割'!DT4</f>
        <v>1508</v>
      </c>
      <c r="DU4" s="16">
        <f>'７割'!DU4+'８割 '!DU4+'９割'!DU4</f>
        <v>29088355</v>
      </c>
      <c r="DV4" s="16">
        <f>'７割'!DV4+'８割 '!DV4+'９割'!DV4</f>
        <v>2841</v>
      </c>
      <c r="DW4" s="16">
        <f>'７割'!DW4+'８割 '!DW4+'９割'!DW4</f>
        <v>81260564</v>
      </c>
      <c r="DX4" s="16">
        <f>'７割'!DX4+'８割 '!DX4+'９割'!DX4</f>
        <v>1030</v>
      </c>
      <c r="DY4" s="16">
        <f>'７割'!DY4+'８割 '!DY4+'９割'!DY4</f>
        <v>30139388</v>
      </c>
      <c r="DZ4" s="16">
        <f>'７割'!DZ4+'８割 '!DZ4+'９割'!DZ4</f>
        <v>35</v>
      </c>
      <c r="EA4" s="16">
        <f>'７割'!EA4+'８割 '!EA4+'９割'!EA4</f>
        <v>2148060</v>
      </c>
      <c r="EB4" s="16">
        <f>'７割'!EB4+'８割 '!EB4+'９割'!EB4</f>
        <v>0</v>
      </c>
      <c r="EC4" s="16">
        <f>'７割'!EC4+'８割 '!EC4+'９割'!EC4</f>
        <v>0</v>
      </c>
      <c r="ED4" s="16">
        <f>'７割'!ED4+'８割 '!ED4+'９割'!ED4</f>
        <v>0</v>
      </c>
      <c r="EE4" s="16">
        <f>'７割'!EE4+'８割 '!EE4+'９割'!EE4</f>
        <v>0</v>
      </c>
      <c r="EF4" s="16">
        <f>'７割'!EF4+'８割 '!EF4+'９割'!EF4</f>
        <v>0</v>
      </c>
      <c r="EG4" s="16">
        <f>'７割'!EG4+'８割 '!EG4+'９割'!EG4</f>
        <v>0</v>
      </c>
      <c r="EH4" s="16">
        <f>IF(SUM(DR4,DT4,DV4,DX4,DZ4,EB4,ED4,EF4)='７割'!EH4+'８割 '!EH4+'９割'!EH4,SUM(DR4,DT4,DV4,DX4,DZ4,EB4,ED4,EF4),"数値エラー")</f>
        <v>10508</v>
      </c>
      <c r="EI4" s="16">
        <f>IF(SUM(DS4,DU4,DW4,DY4,EA4,EC4,EE4,EG4)='７割'!EI4++'８割 '!EI4+'９割'!EI4,SUM(DS4,DU4,DW4,DY4,EA4,EC4,EE4,EG4),"数値エラー")</f>
        <v>169474785</v>
      </c>
      <c r="EK4" s="7">
        <f>CB4+EH4</f>
        <v>1002687</v>
      </c>
      <c r="EL4" s="7">
        <f>CC4+EI4</f>
        <v>37116153273</v>
      </c>
      <c r="EN4" s="70">
        <f>ROUND(EL4/INDEX(被保険者数!O:O,MATCH(A4,被保険者数!A:A,0),1),0)</f>
        <v>1100880</v>
      </c>
      <c r="EO4" s="1">
        <f t="shared" ref="EO4:EO45" si="46">RANK(EN4,$EN$4:$EN$45)</f>
        <v>6</v>
      </c>
      <c r="EP4" s="70">
        <f t="shared" ref="EP4:EP45" si="47">C4+U4</f>
        <v>20455922210</v>
      </c>
      <c r="EQ4" s="70">
        <f t="shared" ref="EQ4:EQ45" si="48">I4+AA4</f>
        <v>10100440790</v>
      </c>
      <c r="ER4" s="70">
        <f t="shared" ref="ER4:ER45" si="49">EL4-EP4-EQ4</f>
        <v>6559790273</v>
      </c>
      <c r="ES4" s="70">
        <f>ROUND(EP4/INDEX(被保険者数!O:O,MATCH(A4,被保険者数!A:A,0),1),0)</f>
        <v>606731</v>
      </c>
      <c r="ET4" s="70">
        <f>RANK(ES4,$ES$4:$ES$45)</f>
        <v>12</v>
      </c>
      <c r="EU4" s="70">
        <f>ROUND(EQ4/INDEX(被保険者数!O:O,MATCH(A4,被保険者数!A:A,0),1),0)</f>
        <v>299583</v>
      </c>
      <c r="EV4" s="1">
        <f>RANK(EU4,$EU$4:$EU$45)</f>
        <v>1</v>
      </c>
    </row>
    <row r="5" spans="1:152" s="1" customFormat="1" ht="15.95" customHeight="1" x14ac:dyDescent="0.15">
      <c r="A5" s="2" t="s">
        <v>27</v>
      </c>
      <c r="B5" s="6">
        <v>7761</v>
      </c>
      <c r="C5" s="7">
        <v>5239673790</v>
      </c>
      <c r="D5" s="7">
        <v>4559186412</v>
      </c>
      <c r="E5" s="7">
        <v>375333052</v>
      </c>
      <c r="F5" s="7">
        <v>268718017</v>
      </c>
      <c r="G5" s="7">
        <v>36361459</v>
      </c>
      <c r="H5" s="7">
        <v>123088</v>
      </c>
      <c r="I5" s="7">
        <v>2283259790</v>
      </c>
      <c r="J5" s="7">
        <v>1976714422</v>
      </c>
      <c r="K5" s="7">
        <v>61946399</v>
      </c>
      <c r="L5" s="7">
        <v>226417942</v>
      </c>
      <c r="M5" s="7">
        <v>18141441</v>
      </c>
      <c r="N5" s="7">
        <f t="shared" si="0"/>
        <v>130849</v>
      </c>
      <c r="O5" s="7">
        <f t="shared" si="1"/>
        <v>7522933580</v>
      </c>
      <c r="P5" s="7">
        <f t="shared" si="2"/>
        <v>6535900834</v>
      </c>
      <c r="Q5" s="7">
        <f t="shared" si="3"/>
        <v>437279451</v>
      </c>
      <c r="R5" s="7">
        <f t="shared" si="4"/>
        <v>495135959</v>
      </c>
      <c r="S5" s="7">
        <f t="shared" si="5"/>
        <v>54502900</v>
      </c>
      <c r="T5" s="6">
        <v>13</v>
      </c>
      <c r="U5" s="7">
        <v>5003440</v>
      </c>
      <c r="V5" s="7">
        <v>4363151</v>
      </c>
      <c r="W5" s="7">
        <v>251013</v>
      </c>
      <c r="X5" s="7">
        <v>383776</v>
      </c>
      <c r="Y5" s="7">
        <v>5500</v>
      </c>
      <c r="Z5" s="7">
        <v>16988</v>
      </c>
      <c r="AA5" s="7">
        <v>232883250</v>
      </c>
      <c r="AB5" s="7">
        <v>200514921</v>
      </c>
      <c r="AC5" s="7">
        <v>281501</v>
      </c>
      <c r="AD5" s="7">
        <v>32023579</v>
      </c>
      <c r="AE5" s="7">
        <v>63249</v>
      </c>
      <c r="AF5" s="7">
        <f t="shared" si="6"/>
        <v>17001</v>
      </c>
      <c r="AG5" s="7">
        <f t="shared" si="7"/>
        <v>237886690</v>
      </c>
      <c r="AH5" s="7">
        <f t="shared" si="8"/>
        <v>204878072</v>
      </c>
      <c r="AI5" s="7">
        <f t="shared" si="9"/>
        <v>532514</v>
      </c>
      <c r="AJ5" s="7">
        <f t="shared" si="10"/>
        <v>32407355</v>
      </c>
      <c r="AK5" s="7">
        <f t="shared" si="11"/>
        <v>68749</v>
      </c>
      <c r="AL5" s="6">
        <f t="shared" si="12"/>
        <v>147850</v>
      </c>
      <c r="AM5" s="7">
        <f t="shared" si="13"/>
        <v>7760820270</v>
      </c>
      <c r="AN5" s="7">
        <f t="shared" si="14"/>
        <v>6740778906</v>
      </c>
      <c r="AO5" s="7">
        <f t="shared" si="15"/>
        <v>437811965</v>
      </c>
      <c r="AP5" s="7">
        <f t="shared" si="16"/>
        <v>527543314</v>
      </c>
      <c r="AQ5" s="7">
        <f t="shared" si="17"/>
        <v>54571649</v>
      </c>
      <c r="AR5" s="7">
        <v>86537</v>
      </c>
      <c r="AS5" s="7">
        <v>1165436700</v>
      </c>
      <c r="AT5" s="7">
        <v>1008873751</v>
      </c>
      <c r="AU5" s="7">
        <v>9028145</v>
      </c>
      <c r="AV5" s="7">
        <v>138011935</v>
      </c>
      <c r="AW5" s="7">
        <v>9522869</v>
      </c>
      <c r="AX5" s="7">
        <f t="shared" si="18"/>
        <v>234387</v>
      </c>
      <c r="AY5" s="7">
        <f t="shared" si="19"/>
        <v>8926256970</v>
      </c>
      <c r="AZ5" s="7">
        <f t="shared" si="20"/>
        <v>7749652657</v>
      </c>
      <c r="BA5" s="7">
        <f t="shared" si="21"/>
        <v>446840110</v>
      </c>
      <c r="BB5" s="7">
        <f t="shared" si="22"/>
        <v>665555249</v>
      </c>
      <c r="BC5" s="7">
        <f t="shared" si="23"/>
        <v>64094518</v>
      </c>
      <c r="BD5" s="6">
        <v>7510</v>
      </c>
      <c r="BE5" s="7">
        <v>248985222</v>
      </c>
      <c r="BF5" s="7">
        <v>128455572</v>
      </c>
      <c r="BG5" s="7">
        <v>0</v>
      </c>
      <c r="BH5" s="7">
        <v>117504760</v>
      </c>
      <c r="BI5" s="7">
        <v>3024890</v>
      </c>
      <c r="BJ5" s="7">
        <v>12</v>
      </c>
      <c r="BK5" s="7">
        <v>134119</v>
      </c>
      <c r="BL5" s="7">
        <v>55499</v>
      </c>
      <c r="BM5" s="7">
        <v>0</v>
      </c>
      <c r="BN5" s="7">
        <v>78620</v>
      </c>
      <c r="BO5" s="7">
        <v>0</v>
      </c>
      <c r="BP5" s="7">
        <f t="shared" si="24"/>
        <v>7522</v>
      </c>
      <c r="BQ5" s="7">
        <f t="shared" si="25"/>
        <v>249119341</v>
      </c>
      <c r="BR5" s="7">
        <f t="shared" si="26"/>
        <v>128511071</v>
      </c>
      <c r="BS5" s="7">
        <f t="shared" si="27"/>
        <v>0</v>
      </c>
      <c r="BT5" s="7">
        <f t="shared" si="28"/>
        <v>117583380</v>
      </c>
      <c r="BU5" s="7">
        <f t="shared" si="29"/>
        <v>3024890</v>
      </c>
      <c r="BV5" s="6">
        <v>859</v>
      </c>
      <c r="BW5" s="7">
        <v>119565520</v>
      </c>
      <c r="BX5" s="7">
        <v>101811484</v>
      </c>
      <c r="BY5" s="7">
        <v>4546330</v>
      </c>
      <c r="BZ5" s="7">
        <v>6537642</v>
      </c>
      <c r="CA5" s="7">
        <v>6840207</v>
      </c>
      <c r="CB5" s="7">
        <f t="shared" si="30"/>
        <v>235246</v>
      </c>
      <c r="CC5" s="7">
        <f t="shared" si="31"/>
        <v>9294941831</v>
      </c>
      <c r="CD5" s="7">
        <f t="shared" si="32"/>
        <v>7979975212</v>
      </c>
      <c r="CE5" s="7">
        <f t="shared" si="33"/>
        <v>451386440</v>
      </c>
      <c r="CF5" s="7">
        <f t="shared" si="34"/>
        <v>789676271</v>
      </c>
      <c r="CG5" s="7">
        <f t="shared" si="35"/>
        <v>73959615</v>
      </c>
      <c r="CH5" s="128">
        <v>1572</v>
      </c>
      <c r="CI5" s="129">
        <v>10011980</v>
      </c>
      <c r="CJ5" s="129">
        <v>8640013</v>
      </c>
      <c r="CK5" s="129">
        <v>0</v>
      </c>
      <c r="CL5" s="129">
        <v>1371967</v>
      </c>
      <c r="CM5" s="129">
        <v>0</v>
      </c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30">
        <f t="shared" ref="CZ5:CZ44" si="50">CH5+CN5+CT5</f>
        <v>1572</v>
      </c>
      <c r="DA5" s="129">
        <f t="shared" si="36"/>
        <v>10011980</v>
      </c>
      <c r="DB5" s="129">
        <f t="shared" si="37"/>
        <v>8640013</v>
      </c>
      <c r="DC5" s="129">
        <f t="shared" si="38"/>
        <v>0</v>
      </c>
      <c r="DD5" s="129">
        <f t="shared" si="39"/>
        <v>1371967</v>
      </c>
      <c r="DE5" s="129">
        <f t="shared" si="40"/>
        <v>0</v>
      </c>
      <c r="DF5" s="129">
        <f t="shared" ref="DF5:DF44" si="51">CB5+CZ5</f>
        <v>236818</v>
      </c>
      <c r="DG5" s="129">
        <f t="shared" si="41"/>
        <v>9304953811</v>
      </c>
      <c r="DH5" s="129">
        <f t="shared" si="42"/>
        <v>7988615225</v>
      </c>
      <c r="DI5" s="129">
        <f t="shared" si="43"/>
        <v>451386440</v>
      </c>
      <c r="DJ5" s="129">
        <f t="shared" si="44"/>
        <v>791048238</v>
      </c>
      <c r="DK5" s="129">
        <f t="shared" si="45"/>
        <v>73959615</v>
      </c>
      <c r="DL5" s="129">
        <v>5562</v>
      </c>
      <c r="DM5" s="129">
        <v>4489</v>
      </c>
      <c r="DN5" s="129">
        <v>10051</v>
      </c>
      <c r="DO5" s="129">
        <v>1364</v>
      </c>
      <c r="DP5" s="129">
        <v>476</v>
      </c>
      <c r="DR5" s="16">
        <f>'７割'!DR5+'８割 '!DR5+'９割'!DR5</f>
        <v>1572</v>
      </c>
      <c r="DS5" s="16">
        <f>'７割'!DS5+'８割 '!DS5+'９割'!DS5</f>
        <v>8640013</v>
      </c>
      <c r="DT5" s="16">
        <f>'７割'!DT5+'８割 '!DT5+'９割'!DT5</f>
        <v>514</v>
      </c>
      <c r="DU5" s="16">
        <f>'７割'!DU5+'８割 '!DU5+'９割'!DU5</f>
        <v>8494709</v>
      </c>
      <c r="DV5" s="16">
        <f>'７割'!DV5+'８割 '!DV5+'９割'!DV5</f>
        <v>547</v>
      </c>
      <c r="DW5" s="16">
        <f>'７割'!DW5+'８割 '!DW5+'９割'!DW5</f>
        <v>11818176</v>
      </c>
      <c r="DX5" s="16">
        <f>'７割'!DX5+'８割 '!DX5+'９割'!DX5</f>
        <v>256</v>
      </c>
      <c r="DY5" s="16">
        <f>'７割'!DY5+'８割 '!DY5+'９割'!DY5</f>
        <v>8119940</v>
      </c>
      <c r="DZ5" s="16">
        <f>'７割'!DZ5+'８割 '!DZ5+'９割'!DZ5</f>
        <v>11</v>
      </c>
      <c r="EA5" s="16">
        <f>'７割'!EA5+'８割 '!EA5+'９割'!EA5</f>
        <v>48876</v>
      </c>
      <c r="EB5" s="16">
        <f>'７割'!EB5+'８割 '!EB5+'９割'!EB5</f>
        <v>0</v>
      </c>
      <c r="EC5" s="16">
        <f>'７割'!EC5+'８割 '!EC5+'９割'!EC5</f>
        <v>0</v>
      </c>
      <c r="ED5" s="16">
        <f>'７割'!ED5+'８割 '!ED5+'９割'!ED5</f>
        <v>0</v>
      </c>
      <c r="EE5" s="16">
        <f>'７割'!EE5+'８割 '!EE5+'９割'!EE5</f>
        <v>0</v>
      </c>
      <c r="EF5" s="16">
        <f>'７割'!EF5+'８割 '!EF5+'９割'!EF5</f>
        <v>0</v>
      </c>
      <c r="EG5" s="16">
        <f>'７割'!EG5+'８割 '!EG5+'９割'!EG5</f>
        <v>0</v>
      </c>
      <c r="EH5" s="16">
        <f>IF(SUM(DR5,DT5,DV5,DX5,DZ5,EB5,ED5,EF5)='７割'!EH5+'８割 '!EH5+'９割'!EH5,SUM(DR5,DT5,DV5,DX5,DZ5,EB5,ED5,EF5),"数値エラー")</f>
        <v>2900</v>
      </c>
      <c r="EI5" s="16">
        <f>IF(SUM(DS5,DU5,DW5,DY5,EA5,EC5,EE5,EG5)='７割'!EI5++'８割 '!EI5+'９割'!EI5,SUM(DS5,DU5,DW5,DY5,EA5,EC5,EE5,EG5),"数値エラー")</f>
        <v>37121714</v>
      </c>
      <c r="EK5" s="7">
        <f t="shared" ref="EK5:EK44" si="52">CB5+EH5</f>
        <v>238146</v>
      </c>
      <c r="EL5" s="7">
        <f t="shared" ref="EL5:EL44" si="53">CC5+EI5</f>
        <v>9332063545</v>
      </c>
      <c r="EN5" s="70">
        <f>ROUND(EL5/INDEX(被保険者数!O:O,MATCH(A5,被保険者数!A:A,0),1),0)</f>
        <v>1048193</v>
      </c>
      <c r="EO5" s="1">
        <f t="shared" si="46"/>
        <v>10</v>
      </c>
      <c r="EP5" s="70">
        <f t="shared" si="47"/>
        <v>5244677230</v>
      </c>
      <c r="EQ5" s="70">
        <f t="shared" si="48"/>
        <v>2516143040</v>
      </c>
      <c r="ER5" s="70">
        <f t="shared" si="49"/>
        <v>1571243275</v>
      </c>
      <c r="ES5" s="70">
        <f>ROUND(EP5/INDEX(被保険者数!O:O,MATCH(A5,被保険者数!A:A,0),1),0)</f>
        <v>589091</v>
      </c>
      <c r="ET5" s="70">
        <f t="shared" ref="ET5:ET45" si="54">RANK(ES5,$ES$4:$ES$45)</f>
        <v>19</v>
      </c>
      <c r="EU5" s="70">
        <f>ROUND(EQ5/INDEX(被保険者数!O:O,MATCH(A5,被保険者数!A:A,0),1),0)</f>
        <v>282617</v>
      </c>
      <c r="EV5" s="1">
        <f t="shared" ref="EV5:EV45" si="55">RANK(EU5,$EU$4:$EU$45)</f>
        <v>6</v>
      </c>
    </row>
    <row r="6" spans="1:152" s="1" customFormat="1" ht="15.95" customHeight="1" x14ac:dyDescent="0.15">
      <c r="A6" s="2" t="s">
        <v>28</v>
      </c>
      <c r="B6" s="6">
        <v>3846</v>
      </c>
      <c r="C6" s="7">
        <v>2339527240</v>
      </c>
      <c r="D6" s="7">
        <v>2073212785</v>
      </c>
      <c r="E6" s="7">
        <v>141875911</v>
      </c>
      <c r="F6" s="7">
        <v>104247220</v>
      </c>
      <c r="G6" s="7">
        <v>20176334</v>
      </c>
      <c r="H6" s="7">
        <v>68723</v>
      </c>
      <c r="I6" s="7">
        <v>1190543960</v>
      </c>
      <c r="J6" s="7">
        <v>1048153032</v>
      </c>
      <c r="K6" s="7">
        <v>24892784</v>
      </c>
      <c r="L6" s="7">
        <v>111078693</v>
      </c>
      <c r="M6" s="7">
        <v>6419451</v>
      </c>
      <c r="N6" s="7">
        <f t="shared" si="0"/>
        <v>72569</v>
      </c>
      <c r="O6" s="7">
        <f t="shared" si="1"/>
        <v>3530071200</v>
      </c>
      <c r="P6" s="7">
        <f t="shared" si="2"/>
        <v>3121365817</v>
      </c>
      <c r="Q6" s="7">
        <f t="shared" si="3"/>
        <v>166768695</v>
      </c>
      <c r="R6" s="7">
        <f t="shared" si="4"/>
        <v>215325913</v>
      </c>
      <c r="S6" s="7">
        <f t="shared" si="5"/>
        <v>26595785</v>
      </c>
      <c r="T6" s="6">
        <v>6</v>
      </c>
      <c r="U6" s="7">
        <v>894940</v>
      </c>
      <c r="V6" s="7">
        <v>758484</v>
      </c>
      <c r="W6" s="7">
        <v>0</v>
      </c>
      <c r="X6" s="7">
        <v>133466</v>
      </c>
      <c r="Y6" s="7">
        <v>2990</v>
      </c>
      <c r="Z6" s="7">
        <v>6460</v>
      </c>
      <c r="AA6" s="7">
        <v>84620250</v>
      </c>
      <c r="AB6" s="7">
        <v>74048876</v>
      </c>
      <c r="AC6" s="7">
        <v>186808</v>
      </c>
      <c r="AD6" s="7">
        <v>10373600</v>
      </c>
      <c r="AE6" s="7">
        <v>10966</v>
      </c>
      <c r="AF6" s="7">
        <f t="shared" si="6"/>
        <v>6466</v>
      </c>
      <c r="AG6" s="7">
        <f t="shared" si="7"/>
        <v>85515190</v>
      </c>
      <c r="AH6" s="7">
        <f t="shared" si="8"/>
        <v>74807360</v>
      </c>
      <c r="AI6" s="7">
        <f t="shared" si="9"/>
        <v>186808</v>
      </c>
      <c r="AJ6" s="7">
        <f t="shared" si="10"/>
        <v>10507066</v>
      </c>
      <c r="AK6" s="7">
        <f t="shared" si="11"/>
        <v>13956</v>
      </c>
      <c r="AL6" s="6">
        <f t="shared" si="12"/>
        <v>79035</v>
      </c>
      <c r="AM6" s="7">
        <f t="shared" si="13"/>
        <v>3615586390</v>
      </c>
      <c r="AN6" s="7">
        <f t="shared" si="14"/>
        <v>3196173177</v>
      </c>
      <c r="AO6" s="7">
        <f t="shared" si="15"/>
        <v>166955503</v>
      </c>
      <c r="AP6" s="7">
        <f t="shared" si="16"/>
        <v>225832979</v>
      </c>
      <c r="AQ6" s="7">
        <f t="shared" si="17"/>
        <v>26609741</v>
      </c>
      <c r="AR6" s="7">
        <v>49735</v>
      </c>
      <c r="AS6" s="7">
        <v>649474120</v>
      </c>
      <c r="AT6" s="7">
        <v>567859815</v>
      </c>
      <c r="AU6" s="7">
        <v>9180750</v>
      </c>
      <c r="AV6" s="7">
        <v>66815538</v>
      </c>
      <c r="AW6" s="7">
        <v>5618017</v>
      </c>
      <c r="AX6" s="7">
        <f t="shared" si="18"/>
        <v>128770</v>
      </c>
      <c r="AY6" s="7">
        <f t="shared" si="19"/>
        <v>4265060510</v>
      </c>
      <c r="AZ6" s="7">
        <f t="shared" si="20"/>
        <v>3764032992</v>
      </c>
      <c r="BA6" s="7">
        <f t="shared" si="21"/>
        <v>176136253</v>
      </c>
      <c r="BB6" s="7">
        <f t="shared" si="22"/>
        <v>292648517</v>
      </c>
      <c r="BC6" s="7">
        <f t="shared" si="23"/>
        <v>32227758</v>
      </c>
      <c r="BD6" s="6">
        <v>3730</v>
      </c>
      <c r="BE6" s="7">
        <v>111970998</v>
      </c>
      <c r="BF6" s="7">
        <v>62798228</v>
      </c>
      <c r="BG6" s="7">
        <v>0</v>
      </c>
      <c r="BH6" s="7">
        <v>47541640</v>
      </c>
      <c r="BI6" s="7">
        <v>1631130</v>
      </c>
      <c r="BJ6" s="7">
        <v>6</v>
      </c>
      <c r="BK6" s="7">
        <v>19410</v>
      </c>
      <c r="BL6" s="7">
        <v>11280</v>
      </c>
      <c r="BM6" s="7">
        <v>0</v>
      </c>
      <c r="BN6" s="7">
        <v>8130</v>
      </c>
      <c r="BO6" s="7">
        <v>0</v>
      </c>
      <c r="BP6" s="7">
        <f t="shared" si="24"/>
        <v>3736</v>
      </c>
      <c r="BQ6" s="7">
        <f t="shared" si="25"/>
        <v>111990408</v>
      </c>
      <c r="BR6" s="7">
        <f t="shared" si="26"/>
        <v>62809508</v>
      </c>
      <c r="BS6" s="7">
        <f t="shared" si="27"/>
        <v>0</v>
      </c>
      <c r="BT6" s="7">
        <f t="shared" si="28"/>
        <v>47549770</v>
      </c>
      <c r="BU6" s="7">
        <f t="shared" si="29"/>
        <v>1631130</v>
      </c>
      <c r="BV6" s="6">
        <v>301</v>
      </c>
      <c r="BW6" s="7">
        <v>28761510</v>
      </c>
      <c r="BX6" s="7">
        <v>25649377</v>
      </c>
      <c r="BY6" s="7">
        <v>863798</v>
      </c>
      <c r="BZ6" s="7">
        <v>1229784</v>
      </c>
      <c r="CA6" s="7">
        <v>1103230</v>
      </c>
      <c r="CB6" s="7">
        <f t="shared" si="30"/>
        <v>129071</v>
      </c>
      <c r="CC6" s="7">
        <f t="shared" si="31"/>
        <v>4405812428</v>
      </c>
      <c r="CD6" s="7">
        <f t="shared" si="32"/>
        <v>3852491877</v>
      </c>
      <c r="CE6" s="7">
        <f t="shared" si="33"/>
        <v>177000051</v>
      </c>
      <c r="CF6" s="7">
        <f t="shared" si="34"/>
        <v>341428071</v>
      </c>
      <c r="CG6" s="7">
        <f t="shared" si="35"/>
        <v>34962118</v>
      </c>
      <c r="CH6" s="128">
        <v>595</v>
      </c>
      <c r="CI6" s="129">
        <v>3834766</v>
      </c>
      <c r="CJ6" s="129">
        <v>3369856</v>
      </c>
      <c r="CK6" s="129">
        <v>0</v>
      </c>
      <c r="CL6" s="129">
        <v>464910</v>
      </c>
      <c r="CM6" s="129">
        <v>0</v>
      </c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30">
        <f t="shared" si="50"/>
        <v>595</v>
      </c>
      <c r="DA6" s="129">
        <f t="shared" si="36"/>
        <v>3834766</v>
      </c>
      <c r="DB6" s="129">
        <f t="shared" si="37"/>
        <v>3369856</v>
      </c>
      <c r="DC6" s="129">
        <f t="shared" si="38"/>
        <v>0</v>
      </c>
      <c r="DD6" s="129">
        <f t="shared" si="39"/>
        <v>464910</v>
      </c>
      <c r="DE6" s="129">
        <f t="shared" si="40"/>
        <v>0</v>
      </c>
      <c r="DF6" s="129">
        <f t="shared" si="51"/>
        <v>129666</v>
      </c>
      <c r="DG6" s="129">
        <f t="shared" si="41"/>
        <v>4409647194</v>
      </c>
      <c r="DH6" s="129">
        <f t="shared" si="42"/>
        <v>3855861733</v>
      </c>
      <c r="DI6" s="129">
        <f t="shared" si="43"/>
        <v>177000051</v>
      </c>
      <c r="DJ6" s="129">
        <f t="shared" si="44"/>
        <v>341892981</v>
      </c>
      <c r="DK6" s="129">
        <f t="shared" si="45"/>
        <v>34962118</v>
      </c>
      <c r="DL6" s="129">
        <v>2702</v>
      </c>
      <c r="DM6" s="129">
        <v>1930</v>
      </c>
      <c r="DN6" s="129">
        <v>4632</v>
      </c>
      <c r="DO6" s="129">
        <v>513</v>
      </c>
      <c r="DP6" s="129">
        <v>122</v>
      </c>
      <c r="DR6" s="16">
        <f>'７割'!DR6+'８割 '!DR6+'９割'!DR6</f>
        <v>595</v>
      </c>
      <c r="DS6" s="16">
        <f>'７割'!DS6+'８割 '!DS6+'９割'!DS6</f>
        <v>3369856</v>
      </c>
      <c r="DT6" s="16">
        <f>'７割'!DT6+'８割 '!DT6+'９割'!DT6</f>
        <v>222</v>
      </c>
      <c r="DU6" s="16">
        <f>'７割'!DU6+'８割 '!DU6+'９割'!DU6</f>
        <v>1883610</v>
      </c>
      <c r="DV6" s="16">
        <f>'７割'!DV6+'８割 '!DV6+'９割'!DV6</f>
        <v>752</v>
      </c>
      <c r="DW6" s="16">
        <f>'７割'!DW6+'８割 '!DW6+'９割'!DW6</f>
        <v>16603735</v>
      </c>
      <c r="DX6" s="16">
        <f>'７割'!DX6+'８割 '!DX6+'９割'!DX6</f>
        <v>136</v>
      </c>
      <c r="DY6" s="16">
        <f>'７割'!DY6+'８割 '!DY6+'９割'!DY6</f>
        <v>4306190</v>
      </c>
      <c r="DZ6" s="16">
        <f>'７割'!DZ6+'８割 '!DZ6+'９割'!DZ6</f>
        <v>17</v>
      </c>
      <c r="EA6" s="16">
        <f>'７割'!EA6+'８割 '!EA6+'９割'!EA6</f>
        <v>231039</v>
      </c>
      <c r="EB6" s="16">
        <f>'７割'!EB6+'８割 '!EB6+'９割'!EB6</f>
        <v>0</v>
      </c>
      <c r="EC6" s="16">
        <f>'７割'!EC6+'８割 '!EC6+'９割'!EC6</f>
        <v>0</v>
      </c>
      <c r="ED6" s="16">
        <f>'７割'!ED6+'８割 '!ED6+'９割'!ED6</f>
        <v>0</v>
      </c>
      <c r="EE6" s="16">
        <f>'７割'!EE6+'８割 '!EE6+'９割'!EE6</f>
        <v>0</v>
      </c>
      <c r="EF6" s="16">
        <f>'７割'!EF6+'８割 '!EF6+'９割'!EF6</f>
        <v>0</v>
      </c>
      <c r="EG6" s="16">
        <f>'７割'!EG6+'８割 '!EG6+'９割'!EG6</f>
        <v>0</v>
      </c>
      <c r="EH6" s="16">
        <f>IF(SUM(DR6,DT6,DV6,DX6,DZ6,EB6,ED6,EF6)='７割'!EH6+'８割 '!EH6+'９割'!EH6,SUM(DR6,DT6,DV6,DX6,DZ6,EB6,ED6,EF6),"数値エラー")</f>
        <v>1722</v>
      </c>
      <c r="EI6" s="16">
        <f>IF(SUM(DS6,DU6,DW6,DY6,EA6,EC6,EE6,EG6)='７割'!EI6++'８割 '!EI6+'９割'!EI6,SUM(DS6,DU6,DW6,DY6,EA6,EC6,EE6,EG6),"数値エラー")</f>
        <v>26394430</v>
      </c>
      <c r="EK6" s="7">
        <f t="shared" si="52"/>
        <v>130793</v>
      </c>
      <c r="EL6" s="7">
        <f t="shared" si="53"/>
        <v>4432206858</v>
      </c>
      <c r="EN6" s="70">
        <f>ROUND(EL6/INDEX(被保険者数!O:O,MATCH(A6,被保険者数!A:A,0),1),0)</f>
        <v>963942</v>
      </c>
      <c r="EO6" s="1">
        <f t="shared" si="46"/>
        <v>27</v>
      </c>
      <c r="EP6" s="70">
        <f t="shared" si="47"/>
        <v>2340422180</v>
      </c>
      <c r="EQ6" s="70">
        <f t="shared" si="48"/>
        <v>1275164210</v>
      </c>
      <c r="ER6" s="70">
        <f t="shared" si="49"/>
        <v>816620468</v>
      </c>
      <c r="ES6" s="70">
        <f>ROUND(EP6/INDEX(被保険者数!O:O,MATCH(A6,被保険者数!A:A,0),1),0)</f>
        <v>509009</v>
      </c>
      <c r="ET6" s="70">
        <f t="shared" si="54"/>
        <v>34</v>
      </c>
      <c r="EU6" s="70">
        <f>ROUND(EQ6/INDEX(被保険者数!O:O,MATCH(A6,被保険者数!A:A,0),1),0)</f>
        <v>277330</v>
      </c>
      <c r="EV6" s="1">
        <f t="shared" si="55"/>
        <v>9</v>
      </c>
    </row>
    <row r="7" spans="1:152" s="1" customFormat="1" ht="15.95" customHeight="1" x14ac:dyDescent="0.15">
      <c r="A7" s="2" t="s">
        <v>29</v>
      </c>
      <c r="B7" s="6">
        <v>8205</v>
      </c>
      <c r="C7" s="7">
        <v>5666448570</v>
      </c>
      <c r="D7" s="7">
        <v>4953195547</v>
      </c>
      <c r="E7" s="7">
        <v>398506612</v>
      </c>
      <c r="F7" s="7">
        <v>275116735</v>
      </c>
      <c r="G7" s="7">
        <v>39553823</v>
      </c>
      <c r="H7" s="7">
        <v>154153</v>
      </c>
      <c r="I7" s="7">
        <v>2790170090</v>
      </c>
      <c r="J7" s="7">
        <v>2424064385</v>
      </c>
      <c r="K7" s="7">
        <v>71766105</v>
      </c>
      <c r="L7" s="7">
        <v>271074038</v>
      </c>
      <c r="M7" s="7">
        <v>23221892</v>
      </c>
      <c r="N7" s="7">
        <f t="shared" si="0"/>
        <v>162358</v>
      </c>
      <c r="O7" s="7">
        <f t="shared" si="1"/>
        <v>8456618660</v>
      </c>
      <c r="P7" s="7">
        <f t="shared" si="2"/>
        <v>7377259932</v>
      </c>
      <c r="Q7" s="7">
        <f t="shared" si="3"/>
        <v>470272717</v>
      </c>
      <c r="R7" s="7">
        <f t="shared" si="4"/>
        <v>546190773</v>
      </c>
      <c r="S7" s="7">
        <f t="shared" si="5"/>
        <v>62775715</v>
      </c>
      <c r="T7" s="6">
        <v>7</v>
      </c>
      <c r="U7" s="7">
        <v>1161820</v>
      </c>
      <c r="V7" s="7">
        <v>953626</v>
      </c>
      <c r="W7" s="7">
        <v>7354</v>
      </c>
      <c r="X7" s="7">
        <v>200630</v>
      </c>
      <c r="Y7" s="7">
        <v>210</v>
      </c>
      <c r="Z7" s="7">
        <v>20601</v>
      </c>
      <c r="AA7" s="7">
        <v>295883540</v>
      </c>
      <c r="AB7" s="7">
        <v>256289716</v>
      </c>
      <c r="AC7" s="7">
        <v>624418</v>
      </c>
      <c r="AD7" s="7">
        <v>38820736</v>
      </c>
      <c r="AE7" s="7">
        <v>148670</v>
      </c>
      <c r="AF7" s="7">
        <f t="shared" si="6"/>
        <v>20608</v>
      </c>
      <c r="AG7" s="7">
        <f t="shared" si="7"/>
        <v>297045360</v>
      </c>
      <c r="AH7" s="7">
        <f t="shared" si="8"/>
        <v>257243342</v>
      </c>
      <c r="AI7" s="7">
        <f t="shared" si="9"/>
        <v>631772</v>
      </c>
      <c r="AJ7" s="7">
        <f t="shared" si="10"/>
        <v>39021366</v>
      </c>
      <c r="AK7" s="7">
        <f t="shared" si="11"/>
        <v>148880</v>
      </c>
      <c r="AL7" s="6">
        <f t="shared" si="12"/>
        <v>182966</v>
      </c>
      <c r="AM7" s="7">
        <f t="shared" si="13"/>
        <v>8753664020</v>
      </c>
      <c r="AN7" s="7">
        <f t="shared" si="14"/>
        <v>7634503274</v>
      </c>
      <c r="AO7" s="7">
        <f t="shared" si="15"/>
        <v>470904489</v>
      </c>
      <c r="AP7" s="7">
        <f t="shared" si="16"/>
        <v>585212139</v>
      </c>
      <c r="AQ7" s="7">
        <f t="shared" si="17"/>
        <v>62924595</v>
      </c>
      <c r="AR7" s="7">
        <v>114336</v>
      </c>
      <c r="AS7" s="7">
        <v>1515244310</v>
      </c>
      <c r="AT7" s="7">
        <v>1316346812</v>
      </c>
      <c r="AU7" s="7">
        <v>20124624</v>
      </c>
      <c r="AV7" s="7">
        <v>164527242</v>
      </c>
      <c r="AW7" s="7">
        <v>14245462</v>
      </c>
      <c r="AX7" s="7">
        <f t="shared" si="18"/>
        <v>297302</v>
      </c>
      <c r="AY7" s="7">
        <f t="shared" si="19"/>
        <v>10268908330</v>
      </c>
      <c r="AZ7" s="7">
        <f t="shared" si="20"/>
        <v>8950850086</v>
      </c>
      <c r="BA7" s="7">
        <f t="shared" si="21"/>
        <v>491029113</v>
      </c>
      <c r="BB7" s="7">
        <f t="shared" si="22"/>
        <v>749739381</v>
      </c>
      <c r="BC7" s="7">
        <f t="shared" si="23"/>
        <v>77170057</v>
      </c>
      <c r="BD7" s="6">
        <v>7906</v>
      </c>
      <c r="BE7" s="7">
        <v>260406798</v>
      </c>
      <c r="BF7" s="7">
        <v>137209778</v>
      </c>
      <c r="BG7" s="7">
        <v>0</v>
      </c>
      <c r="BH7" s="7">
        <v>119947400</v>
      </c>
      <c r="BI7" s="7">
        <v>3249620</v>
      </c>
      <c r="BJ7" s="7">
        <v>7</v>
      </c>
      <c r="BK7" s="7">
        <v>21820</v>
      </c>
      <c r="BL7" s="7">
        <v>12920</v>
      </c>
      <c r="BM7" s="7">
        <v>0</v>
      </c>
      <c r="BN7" s="7">
        <v>8900</v>
      </c>
      <c r="BO7" s="7">
        <v>0</v>
      </c>
      <c r="BP7" s="7">
        <f t="shared" si="24"/>
        <v>7913</v>
      </c>
      <c r="BQ7" s="7">
        <f t="shared" si="25"/>
        <v>260428618</v>
      </c>
      <c r="BR7" s="7">
        <f t="shared" si="26"/>
        <v>137222698</v>
      </c>
      <c r="BS7" s="7">
        <f t="shared" si="27"/>
        <v>0</v>
      </c>
      <c r="BT7" s="7">
        <f t="shared" si="28"/>
        <v>119956300</v>
      </c>
      <c r="BU7" s="7">
        <f t="shared" si="29"/>
        <v>3249620</v>
      </c>
      <c r="BV7" s="6">
        <v>1329</v>
      </c>
      <c r="BW7" s="7">
        <v>180728560</v>
      </c>
      <c r="BX7" s="7">
        <v>158942828</v>
      </c>
      <c r="BY7" s="7">
        <v>6523497</v>
      </c>
      <c r="BZ7" s="7">
        <v>8761681</v>
      </c>
      <c r="CA7" s="7">
        <v>6821781</v>
      </c>
      <c r="CB7" s="7">
        <f t="shared" si="30"/>
        <v>298631</v>
      </c>
      <c r="CC7" s="7">
        <f t="shared" si="31"/>
        <v>10710065508</v>
      </c>
      <c r="CD7" s="7">
        <f t="shared" si="32"/>
        <v>9247015612</v>
      </c>
      <c r="CE7" s="7">
        <f t="shared" si="33"/>
        <v>497552610</v>
      </c>
      <c r="CF7" s="7">
        <f t="shared" si="34"/>
        <v>878457362</v>
      </c>
      <c r="CG7" s="7">
        <f t="shared" si="35"/>
        <v>87241458</v>
      </c>
      <c r="CH7" s="128">
        <v>1433</v>
      </c>
      <c r="CI7" s="129">
        <v>10316426</v>
      </c>
      <c r="CJ7" s="129">
        <v>9002969</v>
      </c>
      <c r="CK7" s="129">
        <v>0</v>
      </c>
      <c r="CL7" s="129">
        <v>1313457</v>
      </c>
      <c r="CM7" s="129">
        <v>0</v>
      </c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30">
        <f t="shared" si="50"/>
        <v>1433</v>
      </c>
      <c r="DA7" s="129">
        <f t="shared" si="36"/>
        <v>10316426</v>
      </c>
      <c r="DB7" s="129">
        <f t="shared" si="37"/>
        <v>9002969</v>
      </c>
      <c r="DC7" s="129">
        <f t="shared" si="38"/>
        <v>0</v>
      </c>
      <c r="DD7" s="129">
        <f t="shared" si="39"/>
        <v>1313457</v>
      </c>
      <c r="DE7" s="129">
        <f t="shared" si="40"/>
        <v>0</v>
      </c>
      <c r="DF7" s="129">
        <f t="shared" si="51"/>
        <v>300064</v>
      </c>
      <c r="DG7" s="129">
        <f t="shared" si="41"/>
        <v>10720381934</v>
      </c>
      <c r="DH7" s="129">
        <f t="shared" si="42"/>
        <v>9256018581</v>
      </c>
      <c r="DI7" s="129">
        <f t="shared" si="43"/>
        <v>497552610</v>
      </c>
      <c r="DJ7" s="129">
        <f t="shared" si="44"/>
        <v>879770819</v>
      </c>
      <c r="DK7" s="129">
        <f t="shared" si="45"/>
        <v>87241458</v>
      </c>
      <c r="DL7" s="129">
        <v>5725</v>
      </c>
      <c r="DM7" s="129">
        <v>5634</v>
      </c>
      <c r="DN7" s="129">
        <v>11359</v>
      </c>
      <c r="DO7" s="129">
        <v>1426</v>
      </c>
      <c r="DP7" s="129">
        <v>479</v>
      </c>
      <c r="DR7" s="16">
        <f>'７割'!DR7+'８割 '!DR7+'９割'!DR7</f>
        <v>1433</v>
      </c>
      <c r="DS7" s="16">
        <f>'７割'!DS7+'８割 '!DS7+'９割'!DS7</f>
        <v>9002969</v>
      </c>
      <c r="DT7" s="16">
        <f>'７割'!DT7+'８割 '!DT7+'９割'!DT7</f>
        <v>561</v>
      </c>
      <c r="DU7" s="16">
        <f>'７割'!DU7+'８割 '!DU7+'９割'!DU7</f>
        <v>10965635</v>
      </c>
      <c r="DV7" s="16">
        <f>'７割'!DV7+'８割 '!DV7+'９割'!DV7</f>
        <v>690</v>
      </c>
      <c r="DW7" s="16">
        <f>'７割'!DW7+'８割 '!DW7+'９割'!DW7</f>
        <v>14711450</v>
      </c>
      <c r="DX7" s="16">
        <f>'７割'!DX7+'８割 '!DX7+'９割'!DX7</f>
        <v>309</v>
      </c>
      <c r="DY7" s="16">
        <f>'７割'!DY7+'８割 '!DY7+'９割'!DY7</f>
        <v>10479896</v>
      </c>
      <c r="DZ7" s="16">
        <f>'７割'!DZ7+'８割 '!DZ7+'９割'!DZ7</f>
        <v>6</v>
      </c>
      <c r="EA7" s="16">
        <f>'７割'!EA7+'８割 '!EA7+'９割'!EA7</f>
        <v>46944</v>
      </c>
      <c r="EB7" s="16">
        <f>'７割'!EB7+'８割 '!EB7+'９割'!EB7</f>
        <v>0</v>
      </c>
      <c r="EC7" s="16">
        <f>'７割'!EC7+'８割 '!EC7+'９割'!EC7</f>
        <v>0</v>
      </c>
      <c r="ED7" s="16">
        <f>'７割'!ED7+'８割 '!ED7+'９割'!ED7</f>
        <v>0</v>
      </c>
      <c r="EE7" s="16">
        <f>'７割'!EE7+'８割 '!EE7+'９割'!EE7</f>
        <v>0</v>
      </c>
      <c r="EF7" s="16">
        <f>'７割'!EF7+'８割 '!EF7+'９割'!EF7</f>
        <v>0</v>
      </c>
      <c r="EG7" s="16">
        <f>'７割'!EG7+'８割 '!EG7+'９割'!EG7</f>
        <v>0</v>
      </c>
      <c r="EH7" s="16">
        <f>IF(SUM(DR7,DT7,DV7,DX7,DZ7,EB7,ED7,EF7)='７割'!EH7+'８割 '!EH7+'９割'!EH7,SUM(DR7,DT7,DV7,DX7,DZ7,EB7,ED7,EF7),"数値エラー")</f>
        <v>2999</v>
      </c>
      <c r="EI7" s="16">
        <f>IF(SUM(DS7,DU7,DW7,DY7,EA7,EC7,EE7,EG7)='７割'!EI7++'８割 '!EI7+'９割'!EI7,SUM(DS7,DU7,DW7,DY7,EA7,EC7,EE7,EG7),"数値エラー")</f>
        <v>45206894</v>
      </c>
      <c r="EK7" s="7">
        <f t="shared" si="52"/>
        <v>301630</v>
      </c>
      <c r="EL7" s="7">
        <f t="shared" si="53"/>
        <v>10755272402</v>
      </c>
      <c r="EN7" s="70">
        <f>ROUND(EL7/INDEX(被保険者数!O:O,MATCH(A7,被保険者数!A:A,0),1),0)</f>
        <v>1042784</v>
      </c>
      <c r="EO7" s="1">
        <f t="shared" si="46"/>
        <v>12</v>
      </c>
      <c r="EP7" s="70">
        <f t="shared" si="47"/>
        <v>5667610390</v>
      </c>
      <c r="EQ7" s="70">
        <f t="shared" si="48"/>
        <v>3086053630</v>
      </c>
      <c r="ER7" s="70">
        <f t="shared" si="49"/>
        <v>2001608382</v>
      </c>
      <c r="ES7" s="70">
        <f>ROUND(EP7/INDEX(被保険者数!O:O,MATCH(A7,被保険者数!A:A,0),1),0)</f>
        <v>549507</v>
      </c>
      <c r="ET7" s="70">
        <f t="shared" si="54"/>
        <v>29</v>
      </c>
      <c r="EU7" s="70">
        <f>ROUND(EQ7/INDEX(被保険者数!O:O,MATCH(A7,被保険者数!A:A,0),1),0)</f>
        <v>299210</v>
      </c>
      <c r="EV7" s="1">
        <f t="shared" si="55"/>
        <v>2</v>
      </c>
    </row>
    <row r="8" spans="1:152" s="1" customFormat="1" ht="15.95" customHeight="1" x14ac:dyDescent="0.15">
      <c r="A8" s="2" t="s">
        <v>30</v>
      </c>
      <c r="B8" s="6">
        <v>6227</v>
      </c>
      <c r="C8" s="7">
        <v>4007961720</v>
      </c>
      <c r="D8" s="7">
        <v>3553963029</v>
      </c>
      <c r="E8" s="7">
        <v>249533601</v>
      </c>
      <c r="F8" s="7">
        <v>163711301</v>
      </c>
      <c r="G8" s="7">
        <v>40595589</v>
      </c>
      <c r="H8" s="7">
        <v>86117</v>
      </c>
      <c r="I8" s="7">
        <v>1575289840</v>
      </c>
      <c r="J8" s="7">
        <v>1391894933</v>
      </c>
      <c r="K8" s="7">
        <v>42067430</v>
      </c>
      <c r="L8" s="7">
        <v>124626167</v>
      </c>
      <c r="M8" s="7">
        <v>16700396</v>
      </c>
      <c r="N8" s="7">
        <f t="shared" si="0"/>
        <v>92344</v>
      </c>
      <c r="O8" s="7">
        <f t="shared" si="1"/>
        <v>5583251560</v>
      </c>
      <c r="P8" s="7">
        <f t="shared" si="2"/>
        <v>4945857962</v>
      </c>
      <c r="Q8" s="7">
        <f t="shared" si="3"/>
        <v>291601031</v>
      </c>
      <c r="R8" s="7">
        <f t="shared" si="4"/>
        <v>288337468</v>
      </c>
      <c r="S8" s="7">
        <f t="shared" si="5"/>
        <v>57295985</v>
      </c>
      <c r="T8" s="6">
        <v>20</v>
      </c>
      <c r="U8" s="7">
        <v>3972080</v>
      </c>
      <c r="V8" s="7">
        <v>3407725</v>
      </c>
      <c r="W8" s="7">
        <v>139967</v>
      </c>
      <c r="X8" s="7">
        <v>424388</v>
      </c>
      <c r="Y8" s="7">
        <v>0</v>
      </c>
      <c r="Z8" s="7">
        <v>11962</v>
      </c>
      <c r="AA8" s="7">
        <v>158412440</v>
      </c>
      <c r="AB8" s="7">
        <v>139165465</v>
      </c>
      <c r="AC8" s="7">
        <v>279439</v>
      </c>
      <c r="AD8" s="7">
        <v>18958553</v>
      </c>
      <c r="AE8" s="7">
        <v>8983</v>
      </c>
      <c r="AF8" s="7">
        <f t="shared" si="6"/>
        <v>11982</v>
      </c>
      <c r="AG8" s="7">
        <f t="shared" si="7"/>
        <v>162384520</v>
      </c>
      <c r="AH8" s="7">
        <f t="shared" si="8"/>
        <v>142573190</v>
      </c>
      <c r="AI8" s="7">
        <f t="shared" si="9"/>
        <v>419406</v>
      </c>
      <c r="AJ8" s="7">
        <f t="shared" si="10"/>
        <v>19382941</v>
      </c>
      <c r="AK8" s="7">
        <f t="shared" si="11"/>
        <v>8983</v>
      </c>
      <c r="AL8" s="6">
        <f t="shared" si="12"/>
        <v>104326</v>
      </c>
      <c r="AM8" s="7">
        <f t="shared" si="13"/>
        <v>5745636080</v>
      </c>
      <c r="AN8" s="7">
        <f t="shared" si="14"/>
        <v>5088431152</v>
      </c>
      <c r="AO8" s="7">
        <f t="shared" si="15"/>
        <v>292020437</v>
      </c>
      <c r="AP8" s="7">
        <f t="shared" si="16"/>
        <v>307720409</v>
      </c>
      <c r="AQ8" s="7">
        <f t="shared" si="17"/>
        <v>57304968</v>
      </c>
      <c r="AR8" s="7">
        <v>66431</v>
      </c>
      <c r="AS8" s="7">
        <v>923183860</v>
      </c>
      <c r="AT8" s="7">
        <v>814777513</v>
      </c>
      <c r="AU8" s="7">
        <v>9245064</v>
      </c>
      <c r="AV8" s="7">
        <v>93661000</v>
      </c>
      <c r="AW8" s="7">
        <v>5500283</v>
      </c>
      <c r="AX8" s="7">
        <f t="shared" si="18"/>
        <v>170757</v>
      </c>
      <c r="AY8" s="7">
        <f t="shared" si="19"/>
        <v>6668819940</v>
      </c>
      <c r="AZ8" s="7">
        <f t="shared" si="20"/>
        <v>5903208665</v>
      </c>
      <c r="BA8" s="7">
        <f t="shared" si="21"/>
        <v>301265501</v>
      </c>
      <c r="BB8" s="7">
        <f t="shared" si="22"/>
        <v>401381409</v>
      </c>
      <c r="BC8" s="7">
        <f t="shared" si="23"/>
        <v>62805251</v>
      </c>
      <c r="BD8" s="6">
        <v>6064</v>
      </c>
      <c r="BE8" s="7">
        <v>218173337</v>
      </c>
      <c r="BF8" s="7">
        <v>122659757</v>
      </c>
      <c r="BG8" s="7">
        <v>0</v>
      </c>
      <c r="BH8" s="7">
        <v>91462340</v>
      </c>
      <c r="BI8" s="7">
        <v>4041160</v>
      </c>
      <c r="BJ8" s="7">
        <v>20</v>
      </c>
      <c r="BK8" s="7">
        <v>60490</v>
      </c>
      <c r="BL8" s="7">
        <v>26260</v>
      </c>
      <c r="BM8" s="7">
        <v>0</v>
      </c>
      <c r="BN8" s="7">
        <v>34230</v>
      </c>
      <c r="BO8" s="7">
        <v>0</v>
      </c>
      <c r="BP8" s="7">
        <f t="shared" si="24"/>
        <v>6084</v>
      </c>
      <c r="BQ8" s="7">
        <f t="shared" si="25"/>
        <v>218233827</v>
      </c>
      <c r="BR8" s="7">
        <f t="shared" si="26"/>
        <v>122686017</v>
      </c>
      <c r="BS8" s="7">
        <f t="shared" si="27"/>
        <v>0</v>
      </c>
      <c r="BT8" s="7">
        <f t="shared" si="28"/>
        <v>91496570</v>
      </c>
      <c r="BU8" s="7">
        <f t="shared" si="29"/>
        <v>4041160</v>
      </c>
      <c r="BV8" s="6">
        <v>376</v>
      </c>
      <c r="BW8" s="7">
        <v>44964630</v>
      </c>
      <c r="BX8" s="7">
        <v>40131696</v>
      </c>
      <c r="BY8" s="7">
        <v>1590940</v>
      </c>
      <c r="BZ8" s="7">
        <v>2418498</v>
      </c>
      <c r="CA8" s="7">
        <v>823496</v>
      </c>
      <c r="CB8" s="7">
        <f t="shared" si="30"/>
        <v>171133</v>
      </c>
      <c r="CC8" s="7">
        <f t="shared" si="31"/>
        <v>6932018397</v>
      </c>
      <c r="CD8" s="7">
        <f t="shared" si="32"/>
        <v>6066026378</v>
      </c>
      <c r="CE8" s="7">
        <f t="shared" si="33"/>
        <v>302856441</v>
      </c>
      <c r="CF8" s="7">
        <f t="shared" si="34"/>
        <v>495296477</v>
      </c>
      <c r="CG8" s="7">
        <f t="shared" si="35"/>
        <v>67669907</v>
      </c>
      <c r="CH8" s="128">
        <v>499</v>
      </c>
      <c r="CI8" s="129">
        <v>3037113</v>
      </c>
      <c r="CJ8" s="129">
        <v>2698053</v>
      </c>
      <c r="CK8" s="129">
        <v>0</v>
      </c>
      <c r="CL8" s="129">
        <v>339060</v>
      </c>
      <c r="CM8" s="129">
        <v>0</v>
      </c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30">
        <f t="shared" si="50"/>
        <v>499</v>
      </c>
      <c r="DA8" s="129">
        <f t="shared" si="36"/>
        <v>3037113</v>
      </c>
      <c r="DB8" s="129">
        <f t="shared" si="37"/>
        <v>2698053</v>
      </c>
      <c r="DC8" s="129">
        <f t="shared" si="38"/>
        <v>0</v>
      </c>
      <c r="DD8" s="129">
        <f t="shared" si="39"/>
        <v>339060</v>
      </c>
      <c r="DE8" s="129">
        <f t="shared" si="40"/>
        <v>0</v>
      </c>
      <c r="DF8" s="129">
        <f t="shared" si="51"/>
        <v>171632</v>
      </c>
      <c r="DG8" s="129">
        <f t="shared" si="41"/>
        <v>6935055510</v>
      </c>
      <c r="DH8" s="129">
        <f t="shared" si="42"/>
        <v>6068724431</v>
      </c>
      <c r="DI8" s="129">
        <f t="shared" si="43"/>
        <v>302856441</v>
      </c>
      <c r="DJ8" s="129">
        <f t="shared" si="44"/>
        <v>495635537</v>
      </c>
      <c r="DK8" s="129">
        <f t="shared" si="45"/>
        <v>67669907</v>
      </c>
      <c r="DL8" s="129">
        <v>4662</v>
      </c>
      <c r="DM8" s="129">
        <v>3042</v>
      </c>
      <c r="DN8" s="129">
        <v>7704</v>
      </c>
      <c r="DO8" s="129">
        <v>838</v>
      </c>
      <c r="DP8" s="129">
        <v>281</v>
      </c>
      <c r="DR8" s="16">
        <f>'７割'!DR8+'８割 '!DR8+'９割'!DR8</f>
        <v>499</v>
      </c>
      <c r="DS8" s="16">
        <f>'７割'!DS8+'８割 '!DS8+'９割'!DS8</f>
        <v>2698053</v>
      </c>
      <c r="DT8" s="16">
        <f>'７割'!DT8+'８割 '!DT8+'９割'!DT8</f>
        <v>263</v>
      </c>
      <c r="DU8" s="16">
        <f>'７割'!DU8+'８割 '!DU8+'９割'!DU8</f>
        <v>3861934</v>
      </c>
      <c r="DV8" s="16">
        <f>'７割'!DV8+'８割 '!DV8+'９割'!DV8</f>
        <v>144</v>
      </c>
      <c r="DW8" s="16">
        <f>'７割'!DW8+'８割 '!DW8+'９割'!DW8</f>
        <v>1839785</v>
      </c>
      <c r="DX8" s="16">
        <f>'７割'!DX8+'８割 '!DX8+'９割'!DX8</f>
        <v>182</v>
      </c>
      <c r="DY8" s="16">
        <f>'７割'!DY8+'８割 '!DY8+'９割'!DY8</f>
        <v>5736342</v>
      </c>
      <c r="DZ8" s="16">
        <f>'７割'!DZ8+'８割 '!DZ8+'９割'!DZ8</f>
        <v>5</v>
      </c>
      <c r="EA8" s="16">
        <f>'７割'!EA8+'８割 '!EA8+'９割'!EA8</f>
        <v>29655</v>
      </c>
      <c r="EB8" s="16">
        <f>'７割'!EB8+'８割 '!EB8+'９割'!EB8</f>
        <v>0</v>
      </c>
      <c r="EC8" s="16">
        <f>'７割'!EC8+'８割 '!EC8+'９割'!EC8</f>
        <v>0</v>
      </c>
      <c r="ED8" s="16">
        <f>'７割'!ED8+'８割 '!ED8+'９割'!ED8</f>
        <v>1</v>
      </c>
      <c r="EE8" s="16">
        <f>'７割'!EE8+'８割 '!EE8+'９割'!EE8</f>
        <v>120880</v>
      </c>
      <c r="EF8" s="16">
        <f>'７割'!EF8+'８割 '!EF8+'９割'!EF8</f>
        <v>0</v>
      </c>
      <c r="EG8" s="16">
        <f>'７割'!EG8+'８割 '!EG8+'９割'!EG8</f>
        <v>0</v>
      </c>
      <c r="EH8" s="16">
        <f>IF(SUM(DR8,DT8,DV8,DX8,DZ8,EB8,ED8,EF8)='７割'!EH8+'８割 '!EH8+'９割'!EH8,SUM(DR8,DT8,DV8,DX8,DZ8,EB8,ED8,EF8),"数値エラー")</f>
        <v>1094</v>
      </c>
      <c r="EI8" s="16">
        <f>IF(SUM(DS8,DU8,DW8,DY8,EA8,EC8,EE8,EG8)='７割'!EI8++'８割 '!EI8+'９割'!EI8,SUM(DS8,DU8,DW8,DY8,EA8,EC8,EE8,EG8),"数値エラー")</f>
        <v>14286649</v>
      </c>
      <c r="EK8" s="7">
        <f t="shared" si="52"/>
        <v>172227</v>
      </c>
      <c r="EL8" s="7">
        <f t="shared" si="53"/>
        <v>6946305046</v>
      </c>
      <c r="EN8" s="70">
        <f>ROUND(EL8/INDEX(被保険者数!O:O,MATCH(A8,被保険者数!A:A,0),1),0)</f>
        <v>1117488</v>
      </c>
      <c r="EO8" s="1">
        <f t="shared" si="46"/>
        <v>4</v>
      </c>
      <c r="EP8" s="70">
        <f t="shared" si="47"/>
        <v>4011933800</v>
      </c>
      <c r="EQ8" s="70">
        <f t="shared" si="48"/>
        <v>1733702280</v>
      </c>
      <c r="ER8" s="70">
        <f t="shared" si="49"/>
        <v>1200668966</v>
      </c>
      <c r="ES8" s="70">
        <f>ROUND(EP8/INDEX(被保険者数!O:O,MATCH(A8,被保険者数!A:A,0),1),0)</f>
        <v>645420</v>
      </c>
      <c r="ET8" s="70">
        <f t="shared" si="54"/>
        <v>9</v>
      </c>
      <c r="EU8" s="70">
        <f>ROUND(EQ8/INDEX(被保険者数!O:O,MATCH(A8,被保険者数!A:A,0),1),0)</f>
        <v>278910</v>
      </c>
      <c r="EV8" s="1">
        <f t="shared" si="55"/>
        <v>8</v>
      </c>
    </row>
    <row r="9" spans="1:152" s="1" customFormat="1" ht="15.95" customHeight="1" x14ac:dyDescent="0.15">
      <c r="A9" s="2" t="s">
        <v>31</v>
      </c>
      <c r="B9" s="6">
        <v>6654</v>
      </c>
      <c r="C9" s="7">
        <v>4361750190</v>
      </c>
      <c r="D9" s="7">
        <v>3879355231</v>
      </c>
      <c r="E9" s="7">
        <v>274797374</v>
      </c>
      <c r="F9" s="7">
        <v>173981086</v>
      </c>
      <c r="G9" s="7">
        <v>33583249</v>
      </c>
      <c r="H9" s="7">
        <v>76540</v>
      </c>
      <c r="I9" s="7">
        <v>1401294670</v>
      </c>
      <c r="J9" s="7">
        <v>1238498881</v>
      </c>
      <c r="K9" s="7">
        <v>34500502</v>
      </c>
      <c r="L9" s="7">
        <v>114577738</v>
      </c>
      <c r="M9" s="7">
        <v>13707729</v>
      </c>
      <c r="N9" s="7">
        <f t="shared" si="0"/>
        <v>83194</v>
      </c>
      <c r="O9" s="7">
        <f t="shared" si="1"/>
        <v>5763044860</v>
      </c>
      <c r="P9" s="7">
        <f t="shared" si="2"/>
        <v>5117854112</v>
      </c>
      <c r="Q9" s="7">
        <f t="shared" si="3"/>
        <v>309297876</v>
      </c>
      <c r="R9" s="7">
        <f t="shared" si="4"/>
        <v>288558824</v>
      </c>
      <c r="S9" s="7">
        <f t="shared" si="5"/>
        <v>47290978</v>
      </c>
      <c r="T9" s="6">
        <v>13</v>
      </c>
      <c r="U9" s="7">
        <v>4655600</v>
      </c>
      <c r="V9" s="7">
        <v>4190042</v>
      </c>
      <c r="W9" s="7">
        <v>210995</v>
      </c>
      <c r="X9" s="7">
        <v>254563</v>
      </c>
      <c r="Y9" s="7">
        <v>0</v>
      </c>
      <c r="Z9" s="7">
        <v>6821</v>
      </c>
      <c r="AA9" s="7">
        <v>102488160</v>
      </c>
      <c r="AB9" s="7">
        <v>90031230</v>
      </c>
      <c r="AC9" s="7">
        <v>134347</v>
      </c>
      <c r="AD9" s="7">
        <v>12322583</v>
      </c>
      <c r="AE9" s="7">
        <v>0</v>
      </c>
      <c r="AF9" s="7">
        <f t="shared" si="6"/>
        <v>6834</v>
      </c>
      <c r="AG9" s="7">
        <f t="shared" si="7"/>
        <v>107143760</v>
      </c>
      <c r="AH9" s="7">
        <f t="shared" si="8"/>
        <v>94221272</v>
      </c>
      <c r="AI9" s="7">
        <f t="shared" si="9"/>
        <v>345342</v>
      </c>
      <c r="AJ9" s="7">
        <f t="shared" si="10"/>
        <v>12577146</v>
      </c>
      <c r="AK9" s="7">
        <f t="shared" si="11"/>
        <v>0</v>
      </c>
      <c r="AL9" s="6">
        <f t="shared" si="12"/>
        <v>90028</v>
      </c>
      <c r="AM9" s="7">
        <f t="shared" si="13"/>
        <v>5870188620</v>
      </c>
      <c r="AN9" s="7">
        <f t="shared" si="14"/>
        <v>5212075384</v>
      </c>
      <c r="AO9" s="7">
        <f t="shared" si="15"/>
        <v>309643218</v>
      </c>
      <c r="AP9" s="7">
        <f t="shared" si="16"/>
        <v>301135970</v>
      </c>
      <c r="AQ9" s="7">
        <f t="shared" si="17"/>
        <v>47290978</v>
      </c>
      <c r="AR9" s="7">
        <v>55292</v>
      </c>
      <c r="AS9" s="7">
        <v>713436490</v>
      </c>
      <c r="AT9" s="7">
        <v>630622037</v>
      </c>
      <c r="AU9" s="7">
        <v>5919586</v>
      </c>
      <c r="AV9" s="7">
        <v>72280146</v>
      </c>
      <c r="AW9" s="7">
        <v>4614721</v>
      </c>
      <c r="AX9" s="7">
        <f t="shared" si="18"/>
        <v>145320</v>
      </c>
      <c r="AY9" s="7">
        <f t="shared" si="19"/>
        <v>6583625110</v>
      </c>
      <c r="AZ9" s="7">
        <f t="shared" si="20"/>
        <v>5842697421</v>
      </c>
      <c r="BA9" s="7">
        <f t="shared" si="21"/>
        <v>315562804</v>
      </c>
      <c r="BB9" s="7">
        <f t="shared" si="22"/>
        <v>373416116</v>
      </c>
      <c r="BC9" s="7">
        <f t="shared" si="23"/>
        <v>51905699</v>
      </c>
      <c r="BD9" s="6">
        <v>6449</v>
      </c>
      <c r="BE9" s="7">
        <v>241701961</v>
      </c>
      <c r="BF9" s="7">
        <v>151413001</v>
      </c>
      <c r="BG9" s="7">
        <v>0</v>
      </c>
      <c r="BH9" s="7">
        <v>88002360</v>
      </c>
      <c r="BI9" s="7">
        <v>2272660</v>
      </c>
      <c r="BJ9" s="7">
        <v>13</v>
      </c>
      <c r="BK9" s="7">
        <v>161166</v>
      </c>
      <c r="BL9" s="7">
        <v>91546</v>
      </c>
      <c r="BM9" s="7">
        <v>0</v>
      </c>
      <c r="BN9" s="7">
        <v>69620</v>
      </c>
      <c r="BO9" s="7">
        <v>0</v>
      </c>
      <c r="BP9" s="7">
        <f t="shared" si="24"/>
        <v>6462</v>
      </c>
      <c r="BQ9" s="7">
        <f t="shared" si="25"/>
        <v>241863127</v>
      </c>
      <c r="BR9" s="7">
        <f t="shared" si="26"/>
        <v>151504547</v>
      </c>
      <c r="BS9" s="7">
        <f t="shared" si="27"/>
        <v>0</v>
      </c>
      <c r="BT9" s="7">
        <f t="shared" si="28"/>
        <v>88071980</v>
      </c>
      <c r="BU9" s="7">
        <f t="shared" si="29"/>
        <v>2272660</v>
      </c>
      <c r="BV9" s="6">
        <v>569</v>
      </c>
      <c r="BW9" s="7">
        <v>59517490</v>
      </c>
      <c r="BX9" s="7">
        <v>52754816</v>
      </c>
      <c r="BY9" s="7">
        <v>1563394</v>
      </c>
      <c r="BZ9" s="7">
        <v>3306787</v>
      </c>
      <c r="CA9" s="7">
        <v>1934701</v>
      </c>
      <c r="CB9" s="7">
        <f t="shared" si="30"/>
        <v>145889</v>
      </c>
      <c r="CC9" s="7">
        <f t="shared" si="31"/>
        <v>6885005727</v>
      </c>
      <c r="CD9" s="7">
        <f t="shared" si="32"/>
        <v>6046956784</v>
      </c>
      <c r="CE9" s="7">
        <f t="shared" si="33"/>
        <v>317126198</v>
      </c>
      <c r="CF9" s="7">
        <f t="shared" si="34"/>
        <v>464794883</v>
      </c>
      <c r="CG9" s="7">
        <f t="shared" si="35"/>
        <v>56113060</v>
      </c>
      <c r="CH9" s="128">
        <v>748</v>
      </c>
      <c r="CI9" s="129">
        <v>4725267</v>
      </c>
      <c r="CJ9" s="129">
        <v>4171829</v>
      </c>
      <c r="CK9" s="129">
        <v>0</v>
      </c>
      <c r="CL9" s="129">
        <v>553438</v>
      </c>
      <c r="CM9" s="129">
        <v>0</v>
      </c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30">
        <f t="shared" si="50"/>
        <v>748</v>
      </c>
      <c r="DA9" s="129">
        <f t="shared" si="36"/>
        <v>4725267</v>
      </c>
      <c r="DB9" s="129">
        <f t="shared" si="37"/>
        <v>4171829</v>
      </c>
      <c r="DC9" s="129">
        <f t="shared" si="38"/>
        <v>0</v>
      </c>
      <c r="DD9" s="129">
        <f t="shared" si="39"/>
        <v>553438</v>
      </c>
      <c r="DE9" s="129">
        <f t="shared" si="40"/>
        <v>0</v>
      </c>
      <c r="DF9" s="129">
        <f t="shared" si="51"/>
        <v>146637</v>
      </c>
      <c r="DG9" s="129">
        <f t="shared" si="41"/>
        <v>6889730994</v>
      </c>
      <c r="DH9" s="129">
        <f t="shared" si="42"/>
        <v>6051128613</v>
      </c>
      <c r="DI9" s="129">
        <f t="shared" si="43"/>
        <v>317126198</v>
      </c>
      <c r="DJ9" s="129">
        <f t="shared" si="44"/>
        <v>465348321</v>
      </c>
      <c r="DK9" s="129">
        <f t="shared" si="45"/>
        <v>56113060</v>
      </c>
      <c r="DL9" s="129">
        <v>5024</v>
      </c>
      <c r="DM9" s="129">
        <v>2626</v>
      </c>
      <c r="DN9" s="129">
        <v>7650</v>
      </c>
      <c r="DO9" s="129">
        <v>905</v>
      </c>
      <c r="DP9" s="129">
        <v>247</v>
      </c>
      <c r="DR9" s="16">
        <f>'７割'!DR9+'８割 '!DR9+'９割'!DR9</f>
        <v>748</v>
      </c>
      <c r="DS9" s="16">
        <f>'７割'!DS9+'８割 '!DS9+'９割'!DS9</f>
        <v>4171829</v>
      </c>
      <c r="DT9" s="16">
        <f>'７割'!DT9+'８割 '!DT9+'９割'!DT9</f>
        <v>49</v>
      </c>
      <c r="DU9" s="16">
        <f>'７割'!DU9+'８割 '!DU9+'９割'!DU9</f>
        <v>1368601</v>
      </c>
      <c r="DV9" s="16">
        <f>'７割'!DV9+'８割 '!DV9+'９割'!DV9</f>
        <v>153</v>
      </c>
      <c r="DW9" s="16">
        <f>'７割'!DW9+'８割 '!DW9+'９割'!DW9</f>
        <v>4026997</v>
      </c>
      <c r="DX9" s="16">
        <f>'７割'!DX9+'８割 '!DX9+'９割'!DX9</f>
        <v>130</v>
      </c>
      <c r="DY9" s="16">
        <f>'７割'!DY9+'８割 '!DY9+'９割'!DY9</f>
        <v>3863130</v>
      </c>
      <c r="DZ9" s="16">
        <f>'７割'!DZ9+'８割 '!DZ9+'９割'!DZ9</f>
        <v>5</v>
      </c>
      <c r="EA9" s="16">
        <f>'７割'!EA9+'８割 '!EA9+'９割'!EA9</f>
        <v>50757</v>
      </c>
      <c r="EB9" s="16">
        <f>'７割'!EB9+'８割 '!EB9+'９割'!EB9</f>
        <v>0</v>
      </c>
      <c r="EC9" s="16">
        <f>'７割'!EC9+'８割 '!EC9+'９割'!EC9</f>
        <v>0</v>
      </c>
      <c r="ED9" s="16">
        <f>'７割'!ED9+'８割 '!ED9+'９割'!ED9</f>
        <v>0</v>
      </c>
      <c r="EE9" s="16">
        <f>'７割'!EE9+'８割 '!EE9+'９割'!EE9</f>
        <v>0</v>
      </c>
      <c r="EF9" s="16">
        <f>'７割'!EF9+'８割 '!EF9+'９割'!EF9</f>
        <v>0</v>
      </c>
      <c r="EG9" s="16">
        <f>'７割'!EG9+'８割 '!EG9+'９割'!EG9</f>
        <v>0</v>
      </c>
      <c r="EH9" s="16">
        <f>IF(SUM(DR9,DT9,DV9,DX9,DZ9,EB9,ED9,EF9)='７割'!EH9+'８割 '!EH9+'９割'!EH9,SUM(DR9,DT9,DV9,DX9,DZ9,EB9,ED9,EF9),"数値エラー")</f>
        <v>1085</v>
      </c>
      <c r="EI9" s="16">
        <f>IF(SUM(DS9,DU9,DW9,DY9,EA9,EC9,EE9,EG9)='７割'!EI9++'８割 '!EI9+'９割'!EI9,SUM(DS9,DU9,DW9,DY9,EA9,EC9,EE9,EG9),"数値エラー")</f>
        <v>13481314</v>
      </c>
      <c r="EK9" s="7">
        <f t="shared" si="52"/>
        <v>146974</v>
      </c>
      <c r="EL9" s="7">
        <f t="shared" si="53"/>
        <v>6898487041</v>
      </c>
      <c r="EN9" s="70">
        <f>ROUND(EL9/INDEX(被保険者数!O:O,MATCH(A9,被保険者数!A:A,0),1),0)</f>
        <v>1208353</v>
      </c>
      <c r="EO9" s="1">
        <f t="shared" si="46"/>
        <v>3</v>
      </c>
      <c r="EP9" s="70">
        <f t="shared" si="47"/>
        <v>4366405790</v>
      </c>
      <c r="EQ9" s="70">
        <f t="shared" si="48"/>
        <v>1503782830</v>
      </c>
      <c r="ER9" s="70">
        <f t="shared" si="49"/>
        <v>1028298421</v>
      </c>
      <c r="ES9" s="70">
        <f>ROUND(EP9/INDEX(被保険者数!O:O,MATCH(A9,被保険者数!A:A,0),1),0)</f>
        <v>764828</v>
      </c>
      <c r="ET9" s="70">
        <f t="shared" si="54"/>
        <v>3</v>
      </c>
      <c r="EU9" s="70">
        <f>ROUND(EQ9/INDEX(被保険者数!O:O,MATCH(A9,被保険者数!A:A,0),1),0)</f>
        <v>263406</v>
      </c>
      <c r="EV9" s="1">
        <f t="shared" si="55"/>
        <v>15</v>
      </c>
    </row>
    <row r="10" spans="1:152" s="1" customFormat="1" ht="15.95" customHeight="1" x14ac:dyDescent="0.15">
      <c r="A10" s="2" t="s">
        <v>32</v>
      </c>
      <c r="B10" s="6">
        <v>11765</v>
      </c>
      <c r="C10" s="7">
        <v>7791957120</v>
      </c>
      <c r="D10" s="7">
        <v>6801044820</v>
      </c>
      <c r="E10" s="7">
        <v>547370877</v>
      </c>
      <c r="F10" s="7">
        <v>383155364</v>
      </c>
      <c r="G10" s="7">
        <v>60219744</v>
      </c>
      <c r="H10" s="7">
        <v>160470</v>
      </c>
      <c r="I10" s="7">
        <v>3116600460</v>
      </c>
      <c r="J10" s="7">
        <v>2713327001</v>
      </c>
      <c r="K10" s="7">
        <v>103115617</v>
      </c>
      <c r="L10" s="7">
        <v>267907916</v>
      </c>
      <c r="M10" s="7">
        <v>32158967</v>
      </c>
      <c r="N10" s="7">
        <f t="shared" si="0"/>
        <v>172235</v>
      </c>
      <c r="O10" s="7">
        <f t="shared" si="1"/>
        <v>10908557580</v>
      </c>
      <c r="P10" s="7">
        <f t="shared" si="2"/>
        <v>9514371821</v>
      </c>
      <c r="Q10" s="7">
        <f t="shared" si="3"/>
        <v>650486494</v>
      </c>
      <c r="R10" s="7">
        <f t="shared" si="4"/>
        <v>651063280</v>
      </c>
      <c r="S10" s="7">
        <f t="shared" si="5"/>
        <v>92378711</v>
      </c>
      <c r="T10" s="6">
        <v>16</v>
      </c>
      <c r="U10" s="7">
        <v>5565280</v>
      </c>
      <c r="V10" s="7">
        <v>4994019</v>
      </c>
      <c r="W10" s="7">
        <v>175910</v>
      </c>
      <c r="X10" s="7">
        <v>391401</v>
      </c>
      <c r="Y10" s="7">
        <v>3950</v>
      </c>
      <c r="Z10" s="7">
        <v>22494</v>
      </c>
      <c r="AA10" s="7">
        <v>316896740</v>
      </c>
      <c r="AB10" s="7">
        <v>274867805</v>
      </c>
      <c r="AC10" s="7">
        <v>502449</v>
      </c>
      <c r="AD10" s="7">
        <v>41495761</v>
      </c>
      <c r="AE10" s="7">
        <v>30725</v>
      </c>
      <c r="AF10" s="7">
        <f t="shared" si="6"/>
        <v>22510</v>
      </c>
      <c r="AG10" s="7">
        <f t="shared" si="7"/>
        <v>322462020</v>
      </c>
      <c r="AH10" s="7">
        <f t="shared" si="8"/>
        <v>279861824</v>
      </c>
      <c r="AI10" s="7">
        <f t="shared" si="9"/>
        <v>678359</v>
      </c>
      <c r="AJ10" s="7">
        <f t="shared" si="10"/>
        <v>41887162</v>
      </c>
      <c r="AK10" s="7">
        <f t="shared" si="11"/>
        <v>34675</v>
      </c>
      <c r="AL10" s="6">
        <f t="shared" si="12"/>
        <v>194745</v>
      </c>
      <c r="AM10" s="7">
        <f t="shared" si="13"/>
        <v>11231019600</v>
      </c>
      <c r="AN10" s="7">
        <f t="shared" si="14"/>
        <v>9794233645</v>
      </c>
      <c r="AO10" s="7">
        <f t="shared" si="15"/>
        <v>651164853</v>
      </c>
      <c r="AP10" s="7">
        <f t="shared" si="16"/>
        <v>692950442</v>
      </c>
      <c r="AQ10" s="7">
        <f t="shared" si="17"/>
        <v>92413386</v>
      </c>
      <c r="AR10" s="7">
        <v>124361</v>
      </c>
      <c r="AS10" s="7">
        <v>1581582830</v>
      </c>
      <c r="AT10" s="7">
        <v>1375564825</v>
      </c>
      <c r="AU10" s="7">
        <v>14326636</v>
      </c>
      <c r="AV10" s="7">
        <v>177106735</v>
      </c>
      <c r="AW10" s="7">
        <v>14584634</v>
      </c>
      <c r="AX10" s="7">
        <f t="shared" si="18"/>
        <v>319106</v>
      </c>
      <c r="AY10" s="7">
        <f t="shared" si="19"/>
        <v>12812602430</v>
      </c>
      <c r="AZ10" s="7">
        <f t="shared" si="20"/>
        <v>11169798470</v>
      </c>
      <c r="BA10" s="7">
        <f t="shared" si="21"/>
        <v>665491489</v>
      </c>
      <c r="BB10" s="7">
        <f t="shared" si="22"/>
        <v>870057177</v>
      </c>
      <c r="BC10" s="7">
        <f t="shared" si="23"/>
        <v>106998020</v>
      </c>
      <c r="BD10" s="6">
        <v>11358</v>
      </c>
      <c r="BE10" s="7">
        <v>401089911</v>
      </c>
      <c r="BF10" s="7">
        <v>215552051</v>
      </c>
      <c r="BG10" s="7">
        <v>0</v>
      </c>
      <c r="BH10" s="7">
        <v>180445090</v>
      </c>
      <c r="BI10" s="7">
        <v>5092770</v>
      </c>
      <c r="BJ10" s="7">
        <v>16</v>
      </c>
      <c r="BK10" s="7">
        <v>177671</v>
      </c>
      <c r="BL10" s="7">
        <v>84061</v>
      </c>
      <c r="BM10" s="7">
        <v>0</v>
      </c>
      <c r="BN10" s="7">
        <v>93610</v>
      </c>
      <c r="BO10" s="7">
        <v>0</v>
      </c>
      <c r="BP10" s="7">
        <f t="shared" si="24"/>
        <v>11374</v>
      </c>
      <c r="BQ10" s="7">
        <f t="shared" si="25"/>
        <v>401267582</v>
      </c>
      <c r="BR10" s="7">
        <f t="shared" si="26"/>
        <v>215636112</v>
      </c>
      <c r="BS10" s="7">
        <f t="shared" si="27"/>
        <v>0</v>
      </c>
      <c r="BT10" s="7">
        <f t="shared" si="28"/>
        <v>180538700</v>
      </c>
      <c r="BU10" s="7">
        <f t="shared" si="29"/>
        <v>5092770</v>
      </c>
      <c r="BV10" s="6">
        <v>930</v>
      </c>
      <c r="BW10" s="7">
        <v>106135730</v>
      </c>
      <c r="BX10" s="7">
        <v>92593235</v>
      </c>
      <c r="BY10" s="7">
        <v>3533276</v>
      </c>
      <c r="BZ10" s="7">
        <v>5836337</v>
      </c>
      <c r="CA10" s="7">
        <v>4320625</v>
      </c>
      <c r="CB10" s="7">
        <f t="shared" si="30"/>
        <v>320036</v>
      </c>
      <c r="CC10" s="7">
        <f t="shared" si="31"/>
        <v>13320005742</v>
      </c>
      <c r="CD10" s="7">
        <f t="shared" si="32"/>
        <v>11478027817</v>
      </c>
      <c r="CE10" s="7">
        <f t="shared" si="33"/>
        <v>669024765</v>
      </c>
      <c r="CF10" s="7">
        <f t="shared" si="34"/>
        <v>1056432214</v>
      </c>
      <c r="CG10" s="7">
        <f t="shared" si="35"/>
        <v>116411415</v>
      </c>
      <c r="CH10" s="128">
        <v>1760</v>
      </c>
      <c r="CI10" s="129">
        <v>10167664</v>
      </c>
      <c r="CJ10" s="129">
        <v>8754909</v>
      </c>
      <c r="CK10" s="129">
        <v>0</v>
      </c>
      <c r="CL10" s="129">
        <v>1412755</v>
      </c>
      <c r="CM10" s="129">
        <v>0</v>
      </c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30">
        <f t="shared" si="50"/>
        <v>1760</v>
      </c>
      <c r="DA10" s="129">
        <f t="shared" si="36"/>
        <v>10167664</v>
      </c>
      <c r="DB10" s="129">
        <f t="shared" si="37"/>
        <v>8754909</v>
      </c>
      <c r="DC10" s="129">
        <f t="shared" si="38"/>
        <v>0</v>
      </c>
      <c r="DD10" s="129">
        <f t="shared" si="39"/>
        <v>1412755</v>
      </c>
      <c r="DE10" s="129">
        <f t="shared" si="40"/>
        <v>0</v>
      </c>
      <c r="DF10" s="129">
        <f t="shared" si="51"/>
        <v>321796</v>
      </c>
      <c r="DG10" s="129">
        <f t="shared" si="41"/>
        <v>13330173406</v>
      </c>
      <c r="DH10" s="129">
        <f t="shared" si="42"/>
        <v>11486782726</v>
      </c>
      <c r="DI10" s="129">
        <f t="shared" si="43"/>
        <v>669024765</v>
      </c>
      <c r="DJ10" s="129">
        <f t="shared" si="44"/>
        <v>1057844969</v>
      </c>
      <c r="DK10" s="129">
        <f t="shared" si="45"/>
        <v>116411415</v>
      </c>
      <c r="DL10" s="129">
        <v>8664</v>
      </c>
      <c r="DM10" s="129">
        <v>6051</v>
      </c>
      <c r="DN10" s="129">
        <v>14715</v>
      </c>
      <c r="DO10" s="129">
        <v>2403</v>
      </c>
      <c r="DP10" s="129">
        <v>687</v>
      </c>
      <c r="DR10" s="16">
        <f>'７割'!DR10+'８割 '!DR10+'９割'!DR10</f>
        <v>1760</v>
      </c>
      <c r="DS10" s="16">
        <f>'７割'!DS10+'８割 '!DS10+'９割'!DS10</f>
        <v>8754909</v>
      </c>
      <c r="DT10" s="16">
        <f>'７割'!DT10+'８割 '!DT10+'９割'!DT10</f>
        <v>280</v>
      </c>
      <c r="DU10" s="16">
        <f>'７割'!DU10+'８割 '!DU10+'９割'!DU10</f>
        <v>4553504</v>
      </c>
      <c r="DV10" s="16">
        <f>'７割'!DV10+'８割 '!DV10+'９割'!DV10</f>
        <v>637</v>
      </c>
      <c r="DW10" s="16">
        <f>'７割'!DW10+'８割 '!DW10+'９割'!DW10</f>
        <v>14849782</v>
      </c>
      <c r="DX10" s="16">
        <f>'７割'!DX10+'８割 '!DX10+'９割'!DX10</f>
        <v>445</v>
      </c>
      <c r="DY10" s="16">
        <f>'７割'!DY10+'８割 '!DY10+'９割'!DY10</f>
        <v>14860574</v>
      </c>
      <c r="DZ10" s="16">
        <f>'７割'!DZ10+'８割 '!DZ10+'９割'!DZ10</f>
        <v>12</v>
      </c>
      <c r="EA10" s="16">
        <f>'７割'!EA10+'８割 '!EA10+'９割'!EA10</f>
        <v>156419</v>
      </c>
      <c r="EB10" s="16">
        <f>'７割'!EB10+'８割 '!EB10+'９割'!EB10</f>
        <v>0</v>
      </c>
      <c r="EC10" s="16">
        <f>'７割'!EC10+'８割 '!EC10+'９割'!EC10</f>
        <v>0</v>
      </c>
      <c r="ED10" s="16">
        <f>'７割'!ED10+'８割 '!ED10+'９割'!ED10</f>
        <v>0</v>
      </c>
      <c r="EE10" s="16">
        <f>'７割'!EE10+'８割 '!EE10+'９割'!EE10</f>
        <v>0</v>
      </c>
      <c r="EF10" s="16">
        <f>'７割'!EF10+'８割 '!EF10+'９割'!EF10</f>
        <v>0</v>
      </c>
      <c r="EG10" s="16">
        <f>'７割'!EG10+'８割 '!EG10+'９割'!EG10</f>
        <v>0</v>
      </c>
      <c r="EH10" s="16">
        <f>IF(SUM(DR10,DT10,DV10,DX10,DZ10,EB10,ED10,EF10)='７割'!EH10+'８割 '!EH10+'９割'!EH10,SUM(DR10,DT10,DV10,DX10,DZ10,EB10,ED10,EF10),"数値エラー")</f>
        <v>3134</v>
      </c>
      <c r="EI10" s="16">
        <f>IF(SUM(DS10,DU10,DW10,DY10,EA10,EC10,EE10,EG10)='７割'!EI10++'８割 '!EI10+'９割'!EI10,SUM(DS10,DU10,DW10,DY10,EA10,EC10,EE10,EG10),"数値エラー")</f>
        <v>43175188</v>
      </c>
      <c r="EK10" s="7">
        <f t="shared" si="52"/>
        <v>323170</v>
      </c>
      <c r="EL10" s="7">
        <f t="shared" si="53"/>
        <v>13363180930</v>
      </c>
      <c r="EN10" s="70">
        <f>ROUND(EL10/INDEX(被保険者数!O:O,MATCH(A10,被保険者数!A:A,0),1),0)</f>
        <v>1041395</v>
      </c>
      <c r="EO10" s="1">
        <f t="shared" si="46"/>
        <v>14</v>
      </c>
      <c r="EP10" s="70">
        <f t="shared" si="47"/>
        <v>7797522400</v>
      </c>
      <c r="EQ10" s="70">
        <f t="shared" si="48"/>
        <v>3433497200</v>
      </c>
      <c r="ER10" s="70">
        <f t="shared" si="49"/>
        <v>2132161330</v>
      </c>
      <c r="ES10" s="70">
        <f>ROUND(EP10/INDEX(被保険者数!O:O,MATCH(A10,被保険者数!A:A,0),1),0)</f>
        <v>607662</v>
      </c>
      <c r="ET10" s="70">
        <f t="shared" si="54"/>
        <v>11</v>
      </c>
      <c r="EU10" s="70">
        <f>ROUND(EQ10/INDEX(被保険者数!O:O,MATCH(A10,被保険者数!A:A,0),1),0)</f>
        <v>267573</v>
      </c>
      <c r="EV10" s="1">
        <f t="shared" si="55"/>
        <v>13</v>
      </c>
    </row>
    <row r="11" spans="1:152" s="1" customFormat="1" ht="15.95" customHeight="1" x14ac:dyDescent="0.15">
      <c r="A11" s="2" t="s">
        <v>33</v>
      </c>
      <c r="B11" s="6">
        <v>4698</v>
      </c>
      <c r="C11" s="7">
        <v>3180294160</v>
      </c>
      <c r="D11" s="7">
        <v>2803795725</v>
      </c>
      <c r="E11" s="7">
        <v>213882379</v>
      </c>
      <c r="F11" s="7">
        <v>145885328</v>
      </c>
      <c r="G11" s="7">
        <v>16709268</v>
      </c>
      <c r="H11" s="7">
        <v>81202</v>
      </c>
      <c r="I11" s="7">
        <v>1452866700</v>
      </c>
      <c r="J11" s="7">
        <v>1276763574</v>
      </c>
      <c r="K11" s="7">
        <v>35614836</v>
      </c>
      <c r="L11" s="7">
        <v>127819623</v>
      </c>
      <c r="M11" s="7">
        <v>12620360</v>
      </c>
      <c r="N11" s="7">
        <f t="shared" si="0"/>
        <v>85900</v>
      </c>
      <c r="O11" s="7">
        <f t="shared" si="1"/>
        <v>4633160860</v>
      </c>
      <c r="P11" s="7">
        <f t="shared" si="2"/>
        <v>4080559299</v>
      </c>
      <c r="Q11" s="7">
        <f t="shared" si="3"/>
        <v>249497215</v>
      </c>
      <c r="R11" s="7">
        <f t="shared" si="4"/>
        <v>273704951</v>
      </c>
      <c r="S11" s="7">
        <f t="shared" si="5"/>
        <v>29329628</v>
      </c>
      <c r="T11" s="6">
        <v>20</v>
      </c>
      <c r="U11" s="7">
        <v>8200890</v>
      </c>
      <c r="V11" s="7">
        <v>7368151</v>
      </c>
      <c r="W11" s="7">
        <v>406397</v>
      </c>
      <c r="X11" s="7">
        <v>424662</v>
      </c>
      <c r="Y11" s="7">
        <v>1680</v>
      </c>
      <c r="Z11" s="7">
        <v>9137</v>
      </c>
      <c r="AA11" s="7">
        <v>135546630</v>
      </c>
      <c r="AB11" s="7">
        <v>118066459</v>
      </c>
      <c r="AC11" s="7">
        <v>276979</v>
      </c>
      <c r="AD11" s="7">
        <v>17159662</v>
      </c>
      <c r="AE11" s="7">
        <v>43530</v>
      </c>
      <c r="AF11" s="7">
        <f t="shared" si="6"/>
        <v>9157</v>
      </c>
      <c r="AG11" s="7">
        <f t="shared" si="7"/>
        <v>143747520</v>
      </c>
      <c r="AH11" s="7">
        <f t="shared" si="8"/>
        <v>125434610</v>
      </c>
      <c r="AI11" s="7">
        <f t="shared" si="9"/>
        <v>683376</v>
      </c>
      <c r="AJ11" s="7">
        <f t="shared" si="10"/>
        <v>17584324</v>
      </c>
      <c r="AK11" s="7">
        <f t="shared" si="11"/>
        <v>45210</v>
      </c>
      <c r="AL11" s="6">
        <f t="shared" si="12"/>
        <v>95057</v>
      </c>
      <c r="AM11" s="7">
        <f t="shared" si="13"/>
        <v>4776908380</v>
      </c>
      <c r="AN11" s="7">
        <f t="shared" si="14"/>
        <v>4205993909</v>
      </c>
      <c r="AO11" s="7">
        <f t="shared" si="15"/>
        <v>250180591</v>
      </c>
      <c r="AP11" s="7">
        <f t="shared" si="16"/>
        <v>291289275</v>
      </c>
      <c r="AQ11" s="7">
        <f t="shared" si="17"/>
        <v>29374838</v>
      </c>
      <c r="AR11" s="7">
        <v>58519</v>
      </c>
      <c r="AS11" s="7">
        <v>796574310</v>
      </c>
      <c r="AT11" s="7">
        <v>700758961</v>
      </c>
      <c r="AU11" s="7">
        <v>11472287</v>
      </c>
      <c r="AV11" s="7">
        <v>78916971</v>
      </c>
      <c r="AW11" s="7">
        <v>5426091</v>
      </c>
      <c r="AX11" s="7">
        <f t="shared" si="18"/>
        <v>153576</v>
      </c>
      <c r="AY11" s="7">
        <f t="shared" si="19"/>
        <v>5573482690</v>
      </c>
      <c r="AZ11" s="7">
        <f t="shared" si="20"/>
        <v>4906752870</v>
      </c>
      <c r="BA11" s="7">
        <f t="shared" si="21"/>
        <v>261652878</v>
      </c>
      <c r="BB11" s="7">
        <f t="shared" si="22"/>
        <v>370206246</v>
      </c>
      <c r="BC11" s="7">
        <f t="shared" si="23"/>
        <v>34800929</v>
      </c>
      <c r="BD11" s="6">
        <v>4499</v>
      </c>
      <c r="BE11" s="7">
        <v>145951625</v>
      </c>
      <c r="BF11" s="7">
        <v>81885025</v>
      </c>
      <c r="BG11" s="7">
        <v>0</v>
      </c>
      <c r="BH11" s="7">
        <v>62632760</v>
      </c>
      <c r="BI11" s="7">
        <v>1433840</v>
      </c>
      <c r="BJ11" s="7">
        <v>20</v>
      </c>
      <c r="BK11" s="7">
        <v>202557</v>
      </c>
      <c r="BL11" s="7">
        <v>91367</v>
      </c>
      <c r="BM11" s="7">
        <v>0</v>
      </c>
      <c r="BN11" s="7">
        <v>111190</v>
      </c>
      <c r="BO11" s="7">
        <v>0</v>
      </c>
      <c r="BP11" s="7">
        <f t="shared" si="24"/>
        <v>4519</v>
      </c>
      <c r="BQ11" s="7">
        <f t="shared" si="25"/>
        <v>146154182</v>
      </c>
      <c r="BR11" s="7">
        <f t="shared" si="26"/>
        <v>81976392</v>
      </c>
      <c r="BS11" s="7">
        <f t="shared" si="27"/>
        <v>0</v>
      </c>
      <c r="BT11" s="7">
        <f t="shared" si="28"/>
        <v>62743950</v>
      </c>
      <c r="BU11" s="7">
        <f t="shared" si="29"/>
        <v>1433840</v>
      </c>
      <c r="BV11" s="6">
        <v>566</v>
      </c>
      <c r="BW11" s="7">
        <v>72141370</v>
      </c>
      <c r="BX11" s="7">
        <v>63809259</v>
      </c>
      <c r="BY11" s="7">
        <v>2661856</v>
      </c>
      <c r="BZ11" s="7">
        <v>3469037</v>
      </c>
      <c r="CA11" s="7">
        <v>2249154</v>
      </c>
      <c r="CB11" s="7">
        <f t="shared" si="30"/>
        <v>154142</v>
      </c>
      <c r="CC11" s="7">
        <f t="shared" si="31"/>
        <v>5791778242</v>
      </c>
      <c r="CD11" s="7">
        <f t="shared" si="32"/>
        <v>5052538521</v>
      </c>
      <c r="CE11" s="7">
        <f t="shared" si="33"/>
        <v>264314734</v>
      </c>
      <c r="CF11" s="7">
        <f t="shared" si="34"/>
        <v>436419233</v>
      </c>
      <c r="CG11" s="7">
        <f t="shared" si="35"/>
        <v>38483923</v>
      </c>
      <c r="CH11" s="128">
        <v>854</v>
      </c>
      <c r="CI11" s="129">
        <v>4861152</v>
      </c>
      <c r="CJ11" s="129">
        <v>4237692</v>
      </c>
      <c r="CK11" s="129">
        <v>0</v>
      </c>
      <c r="CL11" s="129">
        <v>623460</v>
      </c>
      <c r="CM11" s="129">
        <v>0</v>
      </c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30">
        <f t="shared" si="50"/>
        <v>854</v>
      </c>
      <c r="DA11" s="129">
        <f t="shared" si="36"/>
        <v>4861152</v>
      </c>
      <c r="DB11" s="129">
        <f t="shared" si="37"/>
        <v>4237692</v>
      </c>
      <c r="DC11" s="129">
        <f t="shared" si="38"/>
        <v>0</v>
      </c>
      <c r="DD11" s="129">
        <f t="shared" si="39"/>
        <v>623460</v>
      </c>
      <c r="DE11" s="129">
        <f t="shared" si="40"/>
        <v>0</v>
      </c>
      <c r="DF11" s="129">
        <f t="shared" si="51"/>
        <v>154996</v>
      </c>
      <c r="DG11" s="129">
        <f t="shared" si="41"/>
        <v>5796639394</v>
      </c>
      <c r="DH11" s="129">
        <f t="shared" si="42"/>
        <v>5056776213</v>
      </c>
      <c r="DI11" s="129">
        <f t="shared" si="43"/>
        <v>264314734</v>
      </c>
      <c r="DJ11" s="129">
        <f t="shared" si="44"/>
        <v>437042693</v>
      </c>
      <c r="DK11" s="129">
        <f t="shared" si="45"/>
        <v>38483923</v>
      </c>
      <c r="DL11" s="129">
        <v>3453</v>
      </c>
      <c r="DM11" s="129">
        <v>2961</v>
      </c>
      <c r="DN11" s="129">
        <v>6414</v>
      </c>
      <c r="DO11" s="129">
        <v>1009</v>
      </c>
      <c r="DP11" s="129">
        <v>269</v>
      </c>
      <c r="DR11" s="16">
        <f>'７割'!DR11+'８割 '!DR11+'９割'!DR11</f>
        <v>854</v>
      </c>
      <c r="DS11" s="16">
        <f>'７割'!DS11+'８割 '!DS11+'９割'!DS11</f>
        <v>4237692</v>
      </c>
      <c r="DT11" s="16">
        <f>'７割'!DT11+'８割 '!DT11+'９割'!DT11</f>
        <v>220</v>
      </c>
      <c r="DU11" s="16">
        <f>'７割'!DU11+'８割 '!DU11+'９割'!DU11</f>
        <v>3433091</v>
      </c>
      <c r="DV11" s="16">
        <f>'７割'!DV11+'８割 '!DV11+'９割'!DV11</f>
        <v>330</v>
      </c>
      <c r="DW11" s="16">
        <f>'７割'!DW11+'８割 '!DW11+'９割'!DW11</f>
        <v>9685408</v>
      </c>
      <c r="DX11" s="16">
        <f>'７割'!DX11+'８割 '!DX11+'９割'!DX11</f>
        <v>140</v>
      </c>
      <c r="DY11" s="16">
        <f>'７割'!DY11+'８割 '!DY11+'９割'!DY11</f>
        <v>3777979</v>
      </c>
      <c r="DZ11" s="16">
        <f>'７割'!DZ11+'８割 '!DZ11+'９割'!DZ11</f>
        <v>6</v>
      </c>
      <c r="EA11" s="16">
        <f>'７割'!EA11+'８割 '!EA11+'９割'!EA11</f>
        <v>60309</v>
      </c>
      <c r="EB11" s="16">
        <f>'７割'!EB11+'８割 '!EB11+'９割'!EB11</f>
        <v>3</v>
      </c>
      <c r="EC11" s="16">
        <f>'７割'!EC11+'８割 '!EC11+'９割'!EC11</f>
        <v>54054</v>
      </c>
      <c r="ED11" s="16">
        <f>'７割'!ED11+'８割 '!ED11+'９割'!ED11</f>
        <v>0</v>
      </c>
      <c r="EE11" s="16">
        <f>'７割'!EE11+'８割 '!EE11+'９割'!EE11</f>
        <v>0</v>
      </c>
      <c r="EF11" s="16">
        <f>'７割'!EF11+'８割 '!EF11+'９割'!EF11</f>
        <v>0</v>
      </c>
      <c r="EG11" s="16">
        <f>'７割'!EG11+'８割 '!EG11+'９割'!EG11</f>
        <v>0</v>
      </c>
      <c r="EH11" s="16">
        <f>IF(SUM(DR11,DT11,DV11,DX11,DZ11,EB11,ED11,EF11)='７割'!EH11+'８割 '!EH11+'９割'!EH11,SUM(DR11,DT11,DV11,DX11,DZ11,EB11,ED11,EF11),"数値エラー")</f>
        <v>1553</v>
      </c>
      <c r="EI11" s="16">
        <f>IF(SUM(DS11,DU11,DW11,DY11,EA11,EC11,EE11,EG11)='７割'!EI11++'８割 '!EI11+'９割'!EI11,SUM(DS11,DU11,DW11,DY11,EA11,EC11,EE11,EG11),"数値エラー")</f>
        <v>21248533</v>
      </c>
      <c r="EK11" s="7">
        <f t="shared" si="52"/>
        <v>155695</v>
      </c>
      <c r="EL11" s="7">
        <f t="shared" si="53"/>
        <v>5813026775</v>
      </c>
      <c r="EN11" s="70">
        <f>ROUND(EL11/INDEX(被保険者数!O:O,MATCH(A11,被保険者数!A:A,0),1),0)</f>
        <v>1046261</v>
      </c>
      <c r="EO11" s="1">
        <f t="shared" si="46"/>
        <v>11</v>
      </c>
      <c r="EP11" s="70">
        <f t="shared" si="47"/>
        <v>3188495050</v>
      </c>
      <c r="EQ11" s="70">
        <f t="shared" si="48"/>
        <v>1588413330</v>
      </c>
      <c r="ER11" s="70">
        <f t="shared" si="49"/>
        <v>1036118395</v>
      </c>
      <c r="ES11" s="70">
        <f>ROUND(EP11/INDEX(被保険者数!O:O,MATCH(A11,被保険者数!A:A,0),1),0)</f>
        <v>573883</v>
      </c>
      <c r="ET11" s="70">
        <f t="shared" si="54"/>
        <v>24</v>
      </c>
      <c r="EU11" s="70">
        <f>ROUND(EQ11/INDEX(被保険者数!O:O,MATCH(A11,被保険者数!A:A,0),1),0)</f>
        <v>285892</v>
      </c>
      <c r="EV11" s="1">
        <f t="shared" si="55"/>
        <v>4</v>
      </c>
    </row>
    <row r="12" spans="1:152" s="1" customFormat="1" ht="15.95" customHeight="1" x14ac:dyDescent="0.15">
      <c r="A12" s="2" t="s">
        <v>34</v>
      </c>
      <c r="B12" s="6">
        <v>11015</v>
      </c>
      <c r="C12" s="7">
        <v>7111629280</v>
      </c>
      <c r="D12" s="7">
        <v>6312490743</v>
      </c>
      <c r="E12" s="7">
        <v>435324798</v>
      </c>
      <c r="F12" s="7">
        <v>305507657</v>
      </c>
      <c r="G12" s="7">
        <v>58224442</v>
      </c>
      <c r="H12" s="7">
        <v>151613</v>
      </c>
      <c r="I12" s="7">
        <v>2805030130</v>
      </c>
      <c r="J12" s="7">
        <v>2469081507</v>
      </c>
      <c r="K12" s="7">
        <v>79204148</v>
      </c>
      <c r="L12" s="7">
        <v>229693684</v>
      </c>
      <c r="M12" s="7">
        <v>27007213</v>
      </c>
      <c r="N12" s="7">
        <f t="shared" si="0"/>
        <v>162628</v>
      </c>
      <c r="O12" s="7">
        <f t="shared" si="1"/>
        <v>9916659410</v>
      </c>
      <c r="P12" s="7">
        <f t="shared" si="2"/>
        <v>8781572250</v>
      </c>
      <c r="Q12" s="7">
        <f t="shared" si="3"/>
        <v>514528946</v>
      </c>
      <c r="R12" s="7">
        <f t="shared" si="4"/>
        <v>535201341</v>
      </c>
      <c r="S12" s="7">
        <f t="shared" si="5"/>
        <v>85231655</v>
      </c>
      <c r="T12" s="6">
        <v>14</v>
      </c>
      <c r="U12" s="7">
        <v>4862080</v>
      </c>
      <c r="V12" s="7">
        <v>4323720</v>
      </c>
      <c r="W12" s="7">
        <v>175763</v>
      </c>
      <c r="X12" s="7">
        <v>358347</v>
      </c>
      <c r="Y12" s="7">
        <v>4250</v>
      </c>
      <c r="Z12" s="7">
        <v>19017</v>
      </c>
      <c r="AA12" s="7">
        <v>267903360</v>
      </c>
      <c r="AB12" s="7">
        <v>234683258</v>
      </c>
      <c r="AC12" s="7">
        <v>413386</v>
      </c>
      <c r="AD12" s="7">
        <v>32770069</v>
      </c>
      <c r="AE12" s="7">
        <v>36647</v>
      </c>
      <c r="AF12" s="7">
        <f t="shared" si="6"/>
        <v>19031</v>
      </c>
      <c r="AG12" s="7">
        <f t="shared" si="7"/>
        <v>272765440</v>
      </c>
      <c r="AH12" s="7">
        <f t="shared" si="8"/>
        <v>239006978</v>
      </c>
      <c r="AI12" s="7">
        <f t="shared" si="9"/>
        <v>589149</v>
      </c>
      <c r="AJ12" s="7">
        <f t="shared" si="10"/>
        <v>33128416</v>
      </c>
      <c r="AK12" s="7">
        <f t="shared" si="11"/>
        <v>40897</v>
      </c>
      <c r="AL12" s="6">
        <f t="shared" si="12"/>
        <v>181659</v>
      </c>
      <c r="AM12" s="7">
        <f t="shared" si="13"/>
        <v>10189424850</v>
      </c>
      <c r="AN12" s="7">
        <f t="shared" si="14"/>
        <v>9020579228</v>
      </c>
      <c r="AO12" s="7">
        <f t="shared" si="15"/>
        <v>515118095</v>
      </c>
      <c r="AP12" s="7">
        <f t="shared" si="16"/>
        <v>568329757</v>
      </c>
      <c r="AQ12" s="7">
        <f t="shared" si="17"/>
        <v>85272552</v>
      </c>
      <c r="AR12" s="7">
        <v>111861</v>
      </c>
      <c r="AS12" s="7">
        <v>1579276280</v>
      </c>
      <c r="AT12" s="7">
        <v>1390020205</v>
      </c>
      <c r="AU12" s="7">
        <v>18004723</v>
      </c>
      <c r="AV12" s="7">
        <v>162455858</v>
      </c>
      <c r="AW12" s="7">
        <v>8795494</v>
      </c>
      <c r="AX12" s="7">
        <f t="shared" si="18"/>
        <v>293520</v>
      </c>
      <c r="AY12" s="7">
        <f t="shared" si="19"/>
        <v>11768701130</v>
      </c>
      <c r="AZ12" s="7">
        <f t="shared" si="20"/>
        <v>10410599433</v>
      </c>
      <c r="BA12" s="7">
        <f t="shared" si="21"/>
        <v>533122818</v>
      </c>
      <c r="BB12" s="7">
        <f t="shared" si="22"/>
        <v>730785615</v>
      </c>
      <c r="BC12" s="7">
        <f t="shared" si="23"/>
        <v>94068046</v>
      </c>
      <c r="BD12" s="6">
        <v>10561</v>
      </c>
      <c r="BE12" s="7">
        <v>363573446</v>
      </c>
      <c r="BF12" s="7">
        <v>202581706</v>
      </c>
      <c r="BG12" s="7">
        <v>0</v>
      </c>
      <c r="BH12" s="7">
        <v>156192210</v>
      </c>
      <c r="BI12" s="7">
        <v>4797010</v>
      </c>
      <c r="BJ12" s="7">
        <v>14</v>
      </c>
      <c r="BK12" s="7">
        <v>119514</v>
      </c>
      <c r="BL12" s="7">
        <v>67054</v>
      </c>
      <c r="BM12" s="7">
        <v>0</v>
      </c>
      <c r="BN12" s="7">
        <v>52460</v>
      </c>
      <c r="BO12" s="7">
        <v>0</v>
      </c>
      <c r="BP12" s="7">
        <f t="shared" si="24"/>
        <v>10575</v>
      </c>
      <c r="BQ12" s="7">
        <f t="shared" si="25"/>
        <v>363692960</v>
      </c>
      <c r="BR12" s="7">
        <f t="shared" si="26"/>
        <v>202648760</v>
      </c>
      <c r="BS12" s="7">
        <f t="shared" si="27"/>
        <v>0</v>
      </c>
      <c r="BT12" s="7">
        <f t="shared" si="28"/>
        <v>156244670</v>
      </c>
      <c r="BU12" s="7">
        <f t="shared" si="29"/>
        <v>4797010</v>
      </c>
      <c r="BV12" s="6">
        <v>811</v>
      </c>
      <c r="BW12" s="7">
        <v>86761760</v>
      </c>
      <c r="BX12" s="7">
        <v>76918262</v>
      </c>
      <c r="BY12" s="7">
        <v>1746491</v>
      </c>
      <c r="BZ12" s="7">
        <v>4867727</v>
      </c>
      <c r="CA12" s="7">
        <v>3382719</v>
      </c>
      <c r="CB12" s="7">
        <f t="shared" si="30"/>
        <v>294331</v>
      </c>
      <c r="CC12" s="7">
        <f t="shared" si="31"/>
        <v>12219155850</v>
      </c>
      <c r="CD12" s="7">
        <f t="shared" si="32"/>
        <v>10690166455</v>
      </c>
      <c r="CE12" s="7">
        <f t="shared" si="33"/>
        <v>534869309</v>
      </c>
      <c r="CF12" s="7">
        <f t="shared" si="34"/>
        <v>891898012</v>
      </c>
      <c r="CG12" s="7">
        <f t="shared" si="35"/>
        <v>102247775</v>
      </c>
      <c r="CH12" s="128">
        <v>2215</v>
      </c>
      <c r="CI12" s="129">
        <v>16685723</v>
      </c>
      <c r="CJ12" s="129">
        <v>14612874</v>
      </c>
      <c r="CK12" s="129">
        <v>0</v>
      </c>
      <c r="CL12" s="129">
        <v>2072849</v>
      </c>
      <c r="CM12" s="129">
        <v>0</v>
      </c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30">
        <f t="shared" si="50"/>
        <v>2215</v>
      </c>
      <c r="DA12" s="129">
        <f t="shared" si="36"/>
        <v>16685723</v>
      </c>
      <c r="DB12" s="129">
        <f t="shared" si="37"/>
        <v>14612874</v>
      </c>
      <c r="DC12" s="129">
        <f t="shared" si="38"/>
        <v>0</v>
      </c>
      <c r="DD12" s="129">
        <f t="shared" si="39"/>
        <v>2072849</v>
      </c>
      <c r="DE12" s="129">
        <f t="shared" si="40"/>
        <v>0</v>
      </c>
      <c r="DF12" s="129">
        <f t="shared" si="51"/>
        <v>296546</v>
      </c>
      <c r="DG12" s="129">
        <f t="shared" si="41"/>
        <v>12235841573</v>
      </c>
      <c r="DH12" s="129">
        <f t="shared" si="42"/>
        <v>10704779329</v>
      </c>
      <c r="DI12" s="129">
        <f t="shared" si="43"/>
        <v>534869309</v>
      </c>
      <c r="DJ12" s="129">
        <f t="shared" si="44"/>
        <v>893970861</v>
      </c>
      <c r="DK12" s="129">
        <f t="shared" si="45"/>
        <v>102247775</v>
      </c>
      <c r="DL12" s="129">
        <v>7978</v>
      </c>
      <c r="DM12" s="129">
        <v>5509</v>
      </c>
      <c r="DN12" s="129">
        <v>13487</v>
      </c>
      <c r="DO12" s="129">
        <v>2070</v>
      </c>
      <c r="DP12" s="129">
        <v>353</v>
      </c>
      <c r="DR12" s="16">
        <f>'７割'!DR12+'８割 '!DR12+'９割'!DR12</f>
        <v>2215</v>
      </c>
      <c r="DS12" s="16">
        <f>'７割'!DS12+'８割 '!DS12+'９割'!DS12</f>
        <v>14612874</v>
      </c>
      <c r="DT12" s="16">
        <f>'７割'!DT12+'８割 '!DT12+'９割'!DT12</f>
        <v>193</v>
      </c>
      <c r="DU12" s="16">
        <f>'７割'!DU12+'８割 '!DU12+'９割'!DU12</f>
        <v>5321734</v>
      </c>
      <c r="DV12" s="16">
        <f>'７割'!DV12+'８割 '!DV12+'９割'!DV12</f>
        <v>379</v>
      </c>
      <c r="DW12" s="16">
        <f>'７割'!DW12+'８割 '!DW12+'９割'!DW12</f>
        <v>9708033</v>
      </c>
      <c r="DX12" s="16">
        <f>'７割'!DX12+'８割 '!DX12+'９割'!DX12</f>
        <v>316</v>
      </c>
      <c r="DY12" s="16">
        <f>'７割'!DY12+'８割 '!DY12+'９割'!DY12</f>
        <v>10223796</v>
      </c>
      <c r="DZ12" s="16">
        <f>'７割'!DZ12+'８割 '!DZ12+'９割'!DZ12</f>
        <v>2</v>
      </c>
      <c r="EA12" s="16">
        <f>'７割'!EA12+'８割 '!EA12+'９割'!EA12</f>
        <v>8208</v>
      </c>
      <c r="EB12" s="16">
        <f>'７割'!EB12+'８割 '!EB12+'９割'!EB12</f>
        <v>0</v>
      </c>
      <c r="EC12" s="16">
        <f>'７割'!EC12+'８割 '!EC12+'９割'!EC12</f>
        <v>0</v>
      </c>
      <c r="ED12" s="16">
        <f>'７割'!ED12+'８割 '!ED12+'９割'!ED12</f>
        <v>0</v>
      </c>
      <c r="EE12" s="16">
        <f>'７割'!EE12+'８割 '!EE12+'９割'!EE12</f>
        <v>0</v>
      </c>
      <c r="EF12" s="16">
        <f>'７割'!EF12+'８割 '!EF12+'９割'!EF12</f>
        <v>0</v>
      </c>
      <c r="EG12" s="16">
        <f>'７割'!EG12+'８割 '!EG12+'９割'!EG12</f>
        <v>0</v>
      </c>
      <c r="EH12" s="16">
        <f>IF(SUM(DR12,DT12,DV12,DX12,DZ12,EB12,ED12,EF12)='７割'!EH12+'８割 '!EH12+'９割'!EH12,SUM(DR12,DT12,DV12,DX12,DZ12,EB12,ED12,EF12),"数値エラー")</f>
        <v>3105</v>
      </c>
      <c r="EI12" s="16">
        <f>IF(SUM(DS12,DU12,DW12,DY12,EA12,EC12,EE12,EG12)='７割'!EI12++'８割 '!EI12+'９割'!EI12,SUM(DS12,DU12,DW12,DY12,EA12,EC12,EE12,EG12),"数値エラー")</f>
        <v>39874645</v>
      </c>
      <c r="EK12" s="7">
        <f t="shared" si="52"/>
        <v>297436</v>
      </c>
      <c r="EL12" s="7">
        <f t="shared" si="53"/>
        <v>12259030495</v>
      </c>
      <c r="EN12" s="70">
        <f>ROUND(EL12/INDEX(被保険者数!O:O,MATCH(A12,被保険者数!A:A,0),1),0)</f>
        <v>986563</v>
      </c>
      <c r="EO12" s="1">
        <f t="shared" si="46"/>
        <v>23</v>
      </c>
      <c r="EP12" s="70">
        <f t="shared" si="47"/>
        <v>7116491360</v>
      </c>
      <c r="EQ12" s="70">
        <f t="shared" si="48"/>
        <v>3072933490</v>
      </c>
      <c r="ER12" s="70">
        <f t="shared" si="49"/>
        <v>2069605645</v>
      </c>
      <c r="ES12" s="70">
        <f>ROUND(EP12/INDEX(被保険者数!O:O,MATCH(A12,被保険者数!A:A,0),1),0)</f>
        <v>572710</v>
      </c>
      <c r="ET12" s="70">
        <f t="shared" si="54"/>
        <v>25</v>
      </c>
      <c r="EU12" s="70">
        <f>ROUND(EQ12/INDEX(被保険者数!O:O,MATCH(A12,被保険者数!A:A,0),1),0)</f>
        <v>247299</v>
      </c>
      <c r="EV12" s="1">
        <f t="shared" si="55"/>
        <v>24</v>
      </c>
    </row>
    <row r="13" spans="1:152" s="1" customFormat="1" ht="15.95" customHeight="1" x14ac:dyDescent="0.15">
      <c r="A13" s="2" t="s">
        <v>35</v>
      </c>
      <c r="B13" s="6">
        <v>5488</v>
      </c>
      <c r="C13" s="7">
        <v>3075051810</v>
      </c>
      <c r="D13" s="7">
        <v>2728563514</v>
      </c>
      <c r="E13" s="7">
        <v>198215964</v>
      </c>
      <c r="F13" s="7">
        <v>127507791</v>
      </c>
      <c r="G13" s="7">
        <v>20764541</v>
      </c>
      <c r="H13" s="7">
        <v>92587</v>
      </c>
      <c r="I13" s="7">
        <v>1707001930</v>
      </c>
      <c r="J13" s="7">
        <v>1514843809</v>
      </c>
      <c r="K13" s="7">
        <v>27957590</v>
      </c>
      <c r="L13" s="7">
        <v>155521073</v>
      </c>
      <c r="M13" s="7">
        <v>8679458</v>
      </c>
      <c r="N13" s="7">
        <f t="shared" si="0"/>
        <v>98075</v>
      </c>
      <c r="O13" s="7">
        <f t="shared" si="1"/>
        <v>4782053740</v>
      </c>
      <c r="P13" s="7">
        <f t="shared" si="2"/>
        <v>4243407323</v>
      </c>
      <c r="Q13" s="7">
        <f t="shared" si="3"/>
        <v>226173554</v>
      </c>
      <c r="R13" s="7">
        <f t="shared" si="4"/>
        <v>283028864</v>
      </c>
      <c r="S13" s="7">
        <f t="shared" si="5"/>
        <v>29443999</v>
      </c>
      <c r="T13" s="6">
        <v>15</v>
      </c>
      <c r="U13" s="7">
        <v>4555710</v>
      </c>
      <c r="V13" s="7">
        <v>4054286</v>
      </c>
      <c r="W13" s="7">
        <v>173752</v>
      </c>
      <c r="X13" s="7">
        <v>325972</v>
      </c>
      <c r="Y13" s="7">
        <v>1700</v>
      </c>
      <c r="Z13" s="7">
        <v>9506</v>
      </c>
      <c r="AA13" s="7">
        <v>134538500</v>
      </c>
      <c r="AB13" s="7">
        <v>118777439</v>
      </c>
      <c r="AC13" s="7">
        <v>303552</v>
      </c>
      <c r="AD13" s="7">
        <v>15443658</v>
      </c>
      <c r="AE13" s="7">
        <v>13851</v>
      </c>
      <c r="AF13" s="7">
        <f t="shared" si="6"/>
        <v>9521</v>
      </c>
      <c r="AG13" s="7">
        <f t="shared" si="7"/>
        <v>139094210</v>
      </c>
      <c r="AH13" s="7">
        <f t="shared" si="8"/>
        <v>122831725</v>
      </c>
      <c r="AI13" s="7">
        <f t="shared" si="9"/>
        <v>477304</v>
      </c>
      <c r="AJ13" s="7">
        <f t="shared" si="10"/>
        <v>15769630</v>
      </c>
      <c r="AK13" s="7">
        <f t="shared" si="11"/>
        <v>15551</v>
      </c>
      <c r="AL13" s="6">
        <f t="shared" si="12"/>
        <v>107596</v>
      </c>
      <c r="AM13" s="7">
        <f t="shared" si="13"/>
        <v>4921147950</v>
      </c>
      <c r="AN13" s="7">
        <f t="shared" si="14"/>
        <v>4366239048</v>
      </c>
      <c r="AO13" s="7">
        <f t="shared" si="15"/>
        <v>226650858</v>
      </c>
      <c r="AP13" s="7">
        <f t="shared" si="16"/>
        <v>298798494</v>
      </c>
      <c r="AQ13" s="7">
        <f t="shared" si="17"/>
        <v>29459550</v>
      </c>
      <c r="AR13" s="7">
        <v>43848</v>
      </c>
      <c r="AS13" s="7">
        <v>610594240</v>
      </c>
      <c r="AT13" s="7">
        <v>540768454</v>
      </c>
      <c r="AU13" s="7">
        <v>8520776</v>
      </c>
      <c r="AV13" s="7">
        <v>57391377</v>
      </c>
      <c r="AW13" s="7">
        <v>3913633</v>
      </c>
      <c r="AX13" s="7">
        <f t="shared" si="18"/>
        <v>151444</v>
      </c>
      <c r="AY13" s="7">
        <f t="shared" si="19"/>
        <v>5531742190</v>
      </c>
      <c r="AZ13" s="7">
        <f t="shared" si="20"/>
        <v>4907007502</v>
      </c>
      <c r="BA13" s="7">
        <f t="shared" si="21"/>
        <v>235171634</v>
      </c>
      <c r="BB13" s="7">
        <f t="shared" si="22"/>
        <v>356189871</v>
      </c>
      <c r="BC13" s="7">
        <f t="shared" si="23"/>
        <v>33373183</v>
      </c>
      <c r="BD13" s="6">
        <v>5271</v>
      </c>
      <c r="BE13" s="7">
        <v>179814634</v>
      </c>
      <c r="BF13" s="7">
        <v>109974314</v>
      </c>
      <c r="BG13" s="7">
        <v>0</v>
      </c>
      <c r="BH13" s="7">
        <v>67982790</v>
      </c>
      <c r="BI13" s="7">
        <v>1857530</v>
      </c>
      <c r="BJ13" s="7">
        <v>15</v>
      </c>
      <c r="BK13" s="7">
        <v>132454</v>
      </c>
      <c r="BL13" s="7">
        <v>101604</v>
      </c>
      <c r="BM13" s="7">
        <v>0</v>
      </c>
      <c r="BN13" s="7">
        <v>30850</v>
      </c>
      <c r="BO13" s="7">
        <v>0</v>
      </c>
      <c r="BP13" s="7">
        <f t="shared" si="24"/>
        <v>5286</v>
      </c>
      <c r="BQ13" s="7">
        <f t="shared" si="25"/>
        <v>179947088</v>
      </c>
      <c r="BR13" s="7">
        <f t="shared" si="26"/>
        <v>110075918</v>
      </c>
      <c r="BS13" s="7">
        <f t="shared" si="27"/>
        <v>0</v>
      </c>
      <c r="BT13" s="7">
        <f t="shared" si="28"/>
        <v>68013640</v>
      </c>
      <c r="BU13" s="7">
        <f t="shared" si="29"/>
        <v>1857530</v>
      </c>
      <c r="BV13" s="6">
        <v>635</v>
      </c>
      <c r="BW13" s="7">
        <v>74174470</v>
      </c>
      <c r="BX13" s="7">
        <v>66288783</v>
      </c>
      <c r="BY13" s="7">
        <v>2544925</v>
      </c>
      <c r="BZ13" s="7">
        <v>3085962</v>
      </c>
      <c r="CA13" s="7">
        <v>2290500</v>
      </c>
      <c r="CB13" s="7">
        <f t="shared" si="30"/>
        <v>152079</v>
      </c>
      <c r="CC13" s="7">
        <f t="shared" si="31"/>
        <v>5785863748</v>
      </c>
      <c r="CD13" s="7">
        <f t="shared" si="32"/>
        <v>5083372203</v>
      </c>
      <c r="CE13" s="7">
        <f t="shared" si="33"/>
        <v>237716559</v>
      </c>
      <c r="CF13" s="7">
        <f t="shared" si="34"/>
        <v>427289473</v>
      </c>
      <c r="CG13" s="7">
        <f t="shared" si="35"/>
        <v>37521213</v>
      </c>
      <c r="CH13" s="128">
        <v>585</v>
      </c>
      <c r="CI13" s="129">
        <v>2894819</v>
      </c>
      <c r="CJ13" s="129">
        <v>2555882</v>
      </c>
      <c r="CK13" s="129">
        <v>0</v>
      </c>
      <c r="CL13" s="129">
        <v>338937</v>
      </c>
      <c r="CM13" s="129">
        <v>0</v>
      </c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30">
        <f t="shared" si="50"/>
        <v>585</v>
      </c>
      <c r="DA13" s="129">
        <f t="shared" si="36"/>
        <v>2894819</v>
      </c>
      <c r="DB13" s="129">
        <f t="shared" si="37"/>
        <v>2555882</v>
      </c>
      <c r="DC13" s="129">
        <f t="shared" si="38"/>
        <v>0</v>
      </c>
      <c r="DD13" s="129">
        <f t="shared" si="39"/>
        <v>338937</v>
      </c>
      <c r="DE13" s="129">
        <f t="shared" si="40"/>
        <v>0</v>
      </c>
      <c r="DF13" s="129">
        <f t="shared" si="51"/>
        <v>152664</v>
      </c>
      <c r="DG13" s="129">
        <f t="shared" si="41"/>
        <v>5788758567</v>
      </c>
      <c r="DH13" s="129">
        <f t="shared" si="42"/>
        <v>5085928085</v>
      </c>
      <c r="DI13" s="129">
        <f t="shared" si="43"/>
        <v>237716559</v>
      </c>
      <c r="DJ13" s="129">
        <f t="shared" si="44"/>
        <v>427628410</v>
      </c>
      <c r="DK13" s="129">
        <f t="shared" si="45"/>
        <v>37521213</v>
      </c>
      <c r="DL13" s="129">
        <v>3993</v>
      </c>
      <c r="DM13" s="129">
        <v>3023</v>
      </c>
      <c r="DN13" s="129">
        <v>7016</v>
      </c>
      <c r="DO13" s="129">
        <v>628</v>
      </c>
      <c r="DP13" s="129">
        <v>84</v>
      </c>
      <c r="DR13" s="16">
        <f>'７割'!DR13+'８割 '!DR13+'９割'!DR13</f>
        <v>585</v>
      </c>
      <c r="DS13" s="16">
        <f>'７割'!DS13+'８割 '!DS13+'９割'!DS13</f>
        <v>2555882</v>
      </c>
      <c r="DT13" s="16">
        <f>'７割'!DT13+'８割 '!DT13+'９割'!DT13</f>
        <v>61</v>
      </c>
      <c r="DU13" s="16">
        <f>'７割'!DU13+'８割 '!DU13+'９割'!DU13</f>
        <v>442896</v>
      </c>
      <c r="DV13" s="16">
        <f>'７割'!DV13+'８割 '!DV13+'９割'!DV13</f>
        <v>71</v>
      </c>
      <c r="DW13" s="16">
        <f>'７割'!DW13+'８割 '!DW13+'９割'!DW13</f>
        <v>1051254</v>
      </c>
      <c r="DX13" s="16">
        <f>'７割'!DX13+'８割 '!DX13+'９割'!DX13</f>
        <v>175</v>
      </c>
      <c r="DY13" s="16">
        <f>'７割'!DY13+'８割 '!DY13+'９割'!DY13</f>
        <v>5455580</v>
      </c>
      <c r="DZ13" s="16">
        <f>'７割'!DZ13+'８割 '!DZ13+'９割'!DZ13</f>
        <v>6</v>
      </c>
      <c r="EA13" s="16">
        <f>'７割'!EA13+'８割 '!EA13+'９割'!EA13</f>
        <v>33489</v>
      </c>
      <c r="EB13" s="16">
        <f>'７割'!EB13+'８割 '!EB13+'９割'!EB13</f>
        <v>0</v>
      </c>
      <c r="EC13" s="16">
        <f>'７割'!EC13+'８割 '!EC13+'９割'!EC13</f>
        <v>0</v>
      </c>
      <c r="ED13" s="16">
        <f>'７割'!ED13+'８割 '!ED13+'９割'!ED13</f>
        <v>0</v>
      </c>
      <c r="EE13" s="16">
        <f>'７割'!EE13+'８割 '!EE13+'９割'!EE13</f>
        <v>0</v>
      </c>
      <c r="EF13" s="16">
        <f>'７割'!EF13+'８割 '!EF13+'９割'!EF13</f>
        <v>0</v>
      </c>
      <c r="EG13" s="16">
        <f>'７割'!EG13+'８割 '!EG13+'９割'!EG13</f>
        <v>0</v>
      </c>
      <c r="EH13" s="16">
        <f>IF(SUM(DR13,DT13,DV13,DX13,DZ13,EB13,ED13,EF13)='７割'!EH13+'８割 '!EH13+'９割'!EH13,SUM(DR13,DT13,DV13,DX13,DZ13,EB13,ED13,EF13),"数値エラー")</f>
        <v>898</v>
      </c>
      <c r="EI13" s="16">
        <f>IF(SUM(DS13,DU13,DW13,DY13,EA13,EC13,EE13,EG13)='７割'!EI13++'８割 '!EI13+'９割'!EI13,SUM(DS13,DU13,DW13,DY13,EA13,EC13,EE13,EG13),"数値エラー")</f>
        <v>9539101</v>
      </c>
      <c r="EK13" s="7">
        <f t="shared" si="52"/>
        <v>152977</v>
      </c>
      <c r="EL13" s="7">
        <f t="shared" si="53"/>
        <v>5795402849</v>
      </c>
      <c r="EN13" s="70">
        <f>ROUND(EL13/INDEX(被保険者数!O:O,MATCH(A13,被保険者数!A:A,0),1),0)</f>
        <v>888865</v>
      </c>
      <c r="EO13" s="1">
        <f t="shared" si="46"/>
        <v>34</v>
      </c>
      <c r="EP13" s="70">
        <f t="shared" si="47"/>
        <v>3079607520</v>
      </c>
      <c r="EQ13" s="70">
        <f t="shared" si="48"/>
        <v>1841540430</v>
      </c>
      <c r="ER13" s="70">
        <f t="shared" si="49"/>
        <v>874254899</v>
      </c>
      <c r="ES13" s="70">
        <f>ROUND(EP13/INDEX(被保険者数!O:O,MATCH(A13,被保険者数!A:A,0),1),0)</f>
        <v>472332</v>
      </c>
      <c r="ET13" s="70">
        <f t="shared" si="54"/>
        <v>37</v>
      </c>
      <c r="EU13" s="70">
        <f>ROUND(EQ13/INDEX(被保険者数!O:O,MATCH(A13,被保険者数!A:A,0),1),0)</f>
        <v>282445</v>
      </c>
      <c r="EV13" s="1">
        <f t="shared" si="55"/>
        <v>7</v>
      </c>
    </row>
    <row r="14" spans="1:152" s="1" customFormat="1" ht="15.95" customHeight="1" x14ac:dyDescent="0.15">
      <c r="A14" s="2" t="s">
        <v>36</v>
      </c>
      <c r="B14" s="6">
        <v>4933</v>
      </c>
      <c r="C14" s="7">
        <v>3195739560</v>
      </c>
      <c r="D14" s="7">
        <v>2841124069</v>
      </c>
      <c r="E14" s="7">
        <v>195089840</v>
      </c>
      <c r="F14" s="7">
        <v>138196750</v>
      </c>
      <c r="G14" s="7">
        <v>21325951</v>
      </c>
      <c r="H14" s="7">
        <v>68302</v>
      </c>
      <c r="I14" s="7">
        <v>1282415930</v>
      </c>
      <c r="J14" s="7">
        <v>1133784359</v>
      </c>
      <c r="K14" s="7">
        <v>33343772</v>
      </c>
      <c r="L14" s="7">
        <v>106067208</v>
      </c>
      <c r="M14" s="7">
        <v>9199222</v>
      </c>
      <c r="N14" s="7">
        <f t="shared" si="0"/>
        <v>73235</v>
      </c>
      <c r="O14" s="7">
        <f t="shared" si="1"/>
        <v>4478155490</v>
      </c>
      <c r="P14" s="7">
        <f t="shared" si="2"/>
        <v>3974908428</v>
      </c>
      <c r="Q14" s="7">
        <f t="shared" si="3"/>
        <v>228433612</v>
      </c>
      <c r="R14" s="7">
        <f t="shared" si="4"/>
        <v>244263958</v>
      </c>
      <c r="S14" s="7">
        <f t="shared" si="5"/>
        <v>30525173</v>
      </c>
      <c r="T14" s="6">
        <v>8</v>
      </c>
      <c r="U14" s="7">
        <v>2680480</v>
      </c>
      <c r="V14" s="7">
        <v>2412433</v>
      </c>
      <c r="W14" s="7">
        <v>93235</v>
      </c>
      <c r="X14" s="7">
        <v>174812</v>
      </c>
      <c r="Y14" s="7">
        <v>0</v>
      </c>
      <c r="Z14" s="7">
        <v>7227</v>
      </c>
      <c r="AA14" s="7">
        <v>112374970</v>
      </c>
      <c r="AB14" s="7">
        <v>99100979</v>
      </c>
      <c r="AC14" s="7">
        <v>245755</v>
      </c>
      <c r="AD14" s="7">
        <v>13025539</v>
      </c>
      <c r="AE14" s="7">
        <v>2697</v>
      </c>
      <c r="AF14" s="7">
        <f t="shared" si="6"/>
        <v>7235</v>
      </c>
      <c r="AG14" s="7">
        <f t="shared" si="7"/>
        <v>115055450</v>
      </c>
      <c r="AH14" s="7">
        <f t="shared" si="8"/>
        <v>101513412</v>
      </c>
      <c r="AI14" s="7">
        <f t="shared" si="9"/>
        <v>338990</v>
      </c>
      <c r="AJ14" s="7">
        <f t="shared" si="10"/>
        <v>13200351</v>
      </c>
      <c r="AK14" s="7">
        <f t="shared" si="11"/>
        <v>2697</v>
      </c>
      <c r="AL14" s="6">
        <f t="shared" si="12"/>
        <v>80470</v>
      </c>
      <c r="AM14" s="7">
        <f t="shared" si="13"/>
        <v>4593210940</v>
      </c>
      <c r="AN14" s="7">
        <f t="shared" si="14"/>
        <v>4076421840</v>
      </c>
      <c r="AO14" s="7">
        <f t="shared" si="15"/>
        <v>228772602</v>
      </c>
      <c r="AP14" s="7">
        <f t="shared" si="16"/>
        <v>257464309</v>
      </c>
      <c r="AQ14" s="7">
        <f t="shared" si="17"/>
        <v>30527870</v>
      </c>
      <c r="AR14" s="7">
        <v>49378</v>
      </c>
      <c r="AS14" s="7">
        <v>705876190</v>
      </c>
      <c r="AT14" s="7">
        <v>625215838</v>
      </c>
      <c r="AU14" s="7">
        <v>7777529</v>
      </c>
      <c r="AV14" s="7">
        <v>69317201</v>
      </c>
      <c r="AW14" s="7">
        <v>3565622</v>
      </c>
      <c r="AX14" s="7">
        <f t="shared" si="18"/>
        <v>129848</v>
      </c>
      <c r="AY14" s="7">
        <f t="shared" si="19"/>
        <v>5299087130</v>
      </c>
      <c r="AZ14" s="7">
        <f t="shared" si="20"/>
        <v>4701637678</v>
      </c>
      <c r="BA14" s="7">
        <f t="shared" si="21"/>
        <v>236550131</v>
      </c>
      <c r="BB14" s="7">
        <f t="shared" si="22"/>
        <v>326781510</v>
      </c>
      <c r="BC14" s="7">
        <f t="shared" si="23"/>
        <v>34093492</v>
      </c>
      <c r="BD14" s="6">
        <v>4776</v>
      </c>
      <c r="BE14" s="7">
        <v>164171124</v>
      </c>
      <c r="BF14" s="7">
        <v>91963474</v>
      </c>
      <c r="BG14" s="7">
        <v>0</v>
      </c>
      <c r="BH14" s="7">
        <v>70619300</v>
      </c>
      <c r="BI14" s="7">
        <v>1588350</v>
      </c>
      <c r="BJ14" s="7">
        <v>8</v>
      </c>
      <c r="BK14" s="7">
        <v>132868</v>
      </c>
      <c r="BL14" s="7">
        <v>67298</v>
      </c>
      <c r="BM14" s="7">
        <v>0</v>
      </c>
      <c r="BN14" s="7">
        <v>65570</v>
      </c>
      <c r="BO14" s="7">
        <v>0</v>
      </c>
      <c r="BP14" s="7">
        <f t="shared" si="24"/>
        <v>4784</v>
      </c>
      <c r="BQ14" s="7">
        <f t="shared" si="25"/>
        <v>164303992</v>
      </c>
      <c r="BR14" s="7">
        <f t="shared" si="26"/>
        <v>92030772</v>
      </c>
      <c r="BS14" s="7">
        <f t="shared" si="27"/>
        <v>0</v>
      </c>
      <c r="BT14" s="7">
        <f t="shared" si="28"/>
        <v>70684870</v>
      </c>
      <c r="BU14" s="7">
        <f t="shared" si="29"/>
        <v>1588350</v>
      </c>
      <c r="BV14" s="6">
        <v>496</v>
      </c>
      <c r="BW14" s="7">
        <v>67886190</v>
      </c>
      <c r="BX14" s="7">
        <v>60720539</v>
      </c>
      <c r="BY14" s="7">
        <v>2535295</v>
      </c>
      <c r="BZ14" s="7">
        <v>3089958</v>
      </c>
      <c r="CA14" s="7">
        <v>1597353</v>
      </c>
      <c r="CB14" s="7">
        <f t="shared" si="30"/>
        <v>130344</v>
      </c>
      <c r="CC14" s="7">
        <f t="shared" si="31"/>
        <v>5531277312</v>
      </c>
      <c r="CD14" s="7">
        <f t="shared" si="32"/>
        <v>4854388989</v>
      </c>
      <c r="CE14" s="7">
        <f t="shared" si="33"/>
        <v>239085426</v>
      </c>
      <c r="CF14" s="7">
        <f t="shared" si="34"/>
        <v>400556338</v>
      </c>
      <c r="CG14" s="7">
        <f t="shared" si="35"/>
        <v>37279195</v>
      </c>
      <c r="CH14" s="128">
        <v>747</v>
      </c>
      <c r="CI14" s="129">
        <v>4323442</v>
      </c>
      <c r="CJ14" s="129">
        <v>3844682</v>
      </c>
      <c r="CK14" s="129">
        <v>0</v>
      </c>
      <c r="CL14" s="129">
        <v>478760</v>
      </c>
      <c r="CM14" s="129">
        <v>0</v>
      </c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30">
        <f t="shared" si="50"/>
        <v>747</v>
      </c>
      <c r="DA14" s="129">
        <f t="shared" si="36"/>
        <v>4323442</v>
      </c>
      <c r="DB14" s="129">
        <f t="shared" si="37"/>
        <v>3844682</v>
      </c>
      <c r="DC14" s="129">
        <f t="shared" si="38"/>
        <v>0</v>
      </c>
      <c r="DD14" s="129">
        <f t="shared" si="39"/>
        <v>478760</v>
      </c>
      <c r="DE14" s="129">
        <f t="shared" si="40"/>
        <v>0</v>
      </c>
      <c r="DF14" s="129">
        <f t="shared" si="51"/>
        <v>131091</v>
      </c>
      <c r="DG14" s="129">
        <f t="shared" si="41"/>
        <v>5535600754</v>
      </c>
      <c r="DH14" s="129">
        <f t="shared" si="42"/>
        <v>4858233671</v>
      </c>
      <c r="DI14" s="129">
        <f t="shared" si="43"/>
        <v>239085426</v>
      </c>
      <c r="DJ14" s="129">
        <f t="shared" si="44"/>
        <v>401035098</v>
      </c>
      <c r="DK14" s="129">
        <f t="shared" si="45"/>
        <v>37279195</v>
      </c>
      <c r="DL14" s="129">
        <v>3553</v>
      </c>
      <c r="DM14" s="129">
        <v>2461</v>
      </c>
      <c r="DN14" s="129">
        <v>6014</v>
      </c>
      <c r="DO14" s="129">
        <v>660</v>
      </c>
      <c r="DP14" s="129">
        <v>220</v>
      </c>
      <c r="DR14" s="16">
        <f>'７割'!DR14+'８割 '!DR14+'９割'!DR14</f>
        <v>747</v>
      </c>
      <c r="DS14" s="16">
        <f>'７割'!DS14+'８割 '!DS14+'９割'!DS14</f>
        <v>3844682</v>
      </c>
      <c r="DT14" s="16">
        <f>'７割'!DT14+'８割 '!DT14+'９割'!DT14</f>
        <v>98</v>
      </c>
      <c r="DU14" s="16">
        <f>'７割'!DU14+'８割 '!DU14+'９割'!DU14</f>
        <v>1897074</v>
      </c>
      <c r="DV14" s="16">
        <f>'７割'!DV14+'８割 '!DV14+'９割'!DV14</f>
        <v>146</v>
      </c>
      <c r="DW14" s="16">
        <f>'７割'!DW14+'８割 '!DW14+'９割'!DW14</f>
        <v>3974356</v>
      </c>
      <c r="DX14" s="16">
        <f>'７割'!DX14+'８割 '!DX14+'９割'!DX14</f>
        <v>168</v>
      </c>
      <c r="DY14" s="16">
        <f>'７割'!DY14+'８割 '!DY14+'９割'!DY14</f>
        <v>4703449</v>
      </c>
      <c r="DZ14" s="16">
        <f>'７割'!DZ14+'８割 '!DZ14+'９割'!DZ14</f>
        <v>2</v>
      </c>
      <c r="EA14" s="16">
        <f>'７割'!EA14+'８割 '!EA14+'９割'!EA14</f>
        <v>31302</v>
      </c>
      <c r="EB14" s="16">
        <f>'７割'!EB14+'８割 '!EB14+'９割'!EB14</f>
        <v>0</v>
      </c>
      <c r="EC14" s="16">
        <f>'７割'!EC14+'８割 '!EC14+'９割'!EC14</f>
        <v>0</v>
      </c>
      <c r="ED14" s="16">
        <f>'７割'!ED14+'８割 '!ED14+'９割'!ED14</f>
        <v>0</v>
      </c>
      <c r="EE14" s="16">
        <f>'７割'!EE14+'８割 '!EE14+'９割'!EE14</f>
        <v>0</v>
      </c>
      <c r="EF14" s="16">
        <f>'７割'!EF14+'８割 '!EF14+'９割'!EF14</f>
        <v>0</v>
      </c>
      <c r="EG14" s="16">
        <f>'７割'!EG14+'８割 '!EG14+'９割'!EG14</f>
        <v>0</v>
      </c>
      <c r="EH14" s="16">
        <f>IF(SUM(DR14,DT14,DV14,DX14,DZ14,EB14,ED14,EF14)='７割'!EH14+'８割 '!EH14+'９割'!EH14,SUM(DR14,DT14,DV14,DX14,DZ14,EB14,ED14,EF14),"数値エラー")</f>
        <v>1161</v>
      </c>
      <c r="EI14" s="16">
        <f>IF(SUM(DS14,DU14,DW14,DY14,EA14,EC14,EE14,EG14)='７割'!EI14++'８割 '!EI14+'９割'!EI14,SUM(DS14,DU14,DW14,DY14,EA14,EC14,EE14,EG14),"数値エラー")</f>
        <v>14450863</v>
      </c>
      <c r="EK14" s="7">
        <f t="shared" si="52"/>
        <v>131505</v>
      </c>
      <c r="EL14" s="7">
        <f t="shared" si="53"/>
        <v>5545728175</v>
      </c>
      <c r="EN14" s="70">
        <f>ROUND(EL14/INDEX(被保険者数!O:O,MATCH(A14,被保険者数!A:A,0),1),0)</f>
        <v>1030613</v>
      </c>
      <c r="EO14" s="1">
        <f t="shared" si="46"/>
        <v>17</v>
      </c>
      <c r="EP14" s="70">
        <f t="shared" si="47"/>
        <v>3198420040</v>
      </c>
      <c r="EQ14" s="70">
        <f t="shared" si="48"/>
        <v>1394790900</v>
      </c>
      <c r="ER14" s="70">
        <f t="shared" si="49"/>
        <v>952517235</v>
      </c>
      <c r="ES14" s="70">
        <f>ROUND(EP14/INDEX(被保険者数!O:O,MATCH(A14,被保険者数!A:A,0),1),0)</f>
        <v>594391</v>
      </c>
      <c r="ET14" s="70">
        <f t="shared" si="54"/>
        <v>17</v>
      </c>
      <c r="EU14" s="70">
        <f>ROUND(EQ14/INDEX(被保険者数!O:O,MATCH(A14,被保険者数!A:A,0),1),0)</f>
        <v>259207</v>
      </c>
      <c r="EV14" s="1">
        <f t="shared" si="55"/>
        <v>17</v>
      </c>
    </row>
    <row r="15" spans="1:152" s="1" customFormat="1" ht="15.95" customHeight="1" x14ac:dyDescent="0.15">
      <c r="A15" s="2" t="s">
        <v>60</v>
      </c>
      <c r="B15" s="6">
        <v>734</v>
      </c>
      <c r="C15" s="7">
        <v>451037650</v>
      </c>
      <c r="D15" s="7">
        <v>403162230</v>
      </c>
      <c r="E15" s="7">
        <v>25500378</v>
      </c>
      <c r="F15" s="7">
        <v>17730903</v>
      </c>
      <c r="G15" s="7">
        <v>4644139</v>
      </c>
      <c r="H15" s="7">
        <v>10309</v>
      </c>
      <c r="I15" s="7">
        <v>116459960</v>
      </c>
      <c r="J15" s="7">
        <v>103559860</v>
      </c>
      <c r="K15" s="7">
        <v>923949</v>
      </c>
      <c r="L15" s="7">
        <v>11576030</v>
      </c>
      <c r="M15" s="7">
        <v>400121</v>
      </c>
      <c r="N15" s="7">
        <f t="shared" si="0"/>
        <v>11043</v>
      </c>
      <c r="O15" s="7">
        <f t="shared" si="1"/>
        <v>567497610</v>
      </c>
      <c r="P15" s="7">
        <f t="shared" si="2"/>
        <v>506722090</v>
      </c>
      <c r="Q15" s="7">
        <f t="shared" si="3"/>
        <v>26424327</v>
      </c>
      <c r="R15" s="7">
        <f t="shared" si="4"/>
        <v>29306933</v>
      </c>
      <c r="S15" s="7">
        <f t="shared" si="5"/>
        <v>5044260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1083</v>
      </c>
      <c r="AA15" s="7">
        <v>16497580</v>
      </c>
      <c r="AB15" s="7">
        <v>14623621</v>
      </c>
      <c r="AC15" s="7">
        <v>17352</v>
      </c>
      <c r="AD15" s="7">
        <v>1856607</v>
      </c>
      <c r="AE15" s="7">
        <v>0</v>
      </c>
      <c r="AF15" s="7">
        <f t="shared" si="6"/>
        <v>1083</v>
      </c>
      <c r="AG15" s="7">
        <f t="shared" si="7"/>
        <v>16497580</v>
      </c>
      <c r="AH15" s="7">
        <f t="shared" si="8"/>
        <v>14623621</v>
      </c>
      <c r="AI15" s="7">
        <f t="shared" si="9"/>
        <v>17352</v>
      </c>
      <c r="AJ15" s="7">
        <f t="shared" si="10"/>
        <v>1856607</v>
      </c>
      <c r="AK15" s="7">
        <f t="shared" si="11"/>
        <v>0</v>
      </c>
      <c r="AL15" s="6">
        <f t="shared" si="12"/>
        <v>12126</v>
      </c>
      <c r="AM15" s="7">
        <f t="shared" si="13"/>
        <v>583995190</v>
      </c>
      <c r="AN15" s="7">
        <f t="shared" si="14"/>
        <v>521345711</v>
      </c>
      <c r="AO15" s="7">
        <f t="shared" si="15"/>
        <v>26441679</v>
      </c>
      <c r="AP15" s="7">
        <f t="shared" si="16"/>
        <v>31163540</v>
      </c>
      <c r="AQ15" s="7">
        <f t="shared" si="17"/>
        <v>5044260</v>
      </c>
      <c r="AR15" s="7">
        <v>8347</v>
      </c>
      <c r="AS15" s="7">
        <v>110531320</v>
      </c>
      <c r="AT15" s="7">
        <v>98515995</v>
      </c>
      <c r="AU15" s="7">
        <v>754948</v>
      </c>
      <c r="AV15" s="7">
        <v>11053253</v>
      </c>
      <c r="AW15" s="7">
        <v>207124</v>
      </c>
      <c r="AX15" s="7">
        <f t="shared" si="18"/>
        <v>20473</v>
      </c>
      <c r="AY15" s="7">
        <f t="shared" si="19"/>
        <v>694526510</v>
      </c>
      <c r="AZ15" s="7">
        <f t="shared" si="20"/>
        <v>619861706</v>
      </c>
      <c r="BA15" s="7">
        <f t="shared" si="21"/>
        <v>27196627</v>
      </c>
      <c r="BB15" s="7">
        <f t="shared" si="22"/>
        <v>42216793</v>
      </c>
      <c r="BC15" s="7">
        <f t="shared" si="23"/>
        <v>5251384</v>
      </c>
      <c r="BD15" s="6">
        <v>706</v>
      </c>
      <c r="BE15" s="7">
        <v>27459313</v>
      </c>
      <c r="BF15" s="7">
        <v>15839023</v>
      </c>
      <c r="BG15" s="7">
        <v>0</v>
      </c>
      <c r="BH15" s="7">
        <v>11292040</v>
      </c>
      <c r="BI15" s="7">
        <v>328250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24"/>
        <v>706</v>
      </c>
      <c r="BQ15" s="7">
        <f t="shared" si="25"/>
        <v>27459313</v>
      </c>
      <c r="BR15" s="7">
        <f t="shared" si="26"/>
        <v>15839023</v>
      </c>
      <c r="BS15" s="7">
        <f t="shared" si="27"/>
        <v>0</v>
      </c>
      <c r="BT15" s="7">
        <f t="shared" si="28"/>
        <v>11292040</v>
      </c>
      <c r="BU15" s="7">
        <f t="shared" si="29"/>
        <v>328250</v>
      </c>
      <c r="BV15" s="6">
        <v>25</v>
      </c>
      <c r="BW15" s="7">
        <v>4798650</v>
      </c>
      <c r="BX15" s="7">
        <v>4318785</v>
      </c>
      <c r="BY15" s="7">
        <v>304518</v>
      </c>
      <c r="BZ15" s="7">
        <v>165263</v>
      </c>
      <c r="CA15" s="7">
        <v>10084</v>
      </c>
      <c r="CB15" s="7">
        <f t="shared" si="30"/>
        <v>20498</v>
      </c>
      <c r="CC15" s="7">
        <f t="shared" si="31"/>
        <v>726784473</v>
      </c>
      <c r="CD15" s="7">
        <f t="shared" si="32"/>
        <v>640019514</v>
      </c>
      <c r="CE15" s="7">
        <f t="shared" si="33"/>
        <v>27501145</v>
      </c>
      <c r="CF15" s="7">
        <f t="shared" si="34"/>
        <v>53674096</v>
      </c>
      <c r="CG15" s="7">
        <f t="shared" si="35"/>
        <v>5589718</v>
      </c>
      <c r="CH15" s="128">
        <v>16</v>
      </c>
      <c r="CI15" s="129">
        <v>153352</v>
      </c>
      <c r="CJ15" s="129">
        <v>137026</v>
      </c>
      <c r="CK15" s="129">
        <v>0</v>
      </c>
      <c r="CL15" s="129">
        <v>16326</v>
      </c>
      <c r="CM15" s="129">
        <v>0</v>
      </c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30">
        <f t="shared" si="50"/>
        <v>16</v>
      </c>
      <c r="DA15" s="129">
        <f t="shared" si="36"/>
        <v>153352</v>
      </c>
      <c r="DB15" s="129">
        <f t="shared" si="37"/>
        <v>137026</v>
      </c>
      <c r="DC15" s="129">
        <f t="shared" si="38"/>
        <v>0</v>
      </c>
      <c r="DD15" s="129">
        <f t="shared" si="39"/>
        <v>16326</v>
      </c>
      <c r="DE15" s="129">
        <f t="shared" si="40"/>
        <v>0</v>
      </c>
      <c r="DF15" s="129">
        <f t="shared" si="51"/>
        <v>20514</v>
      </c>
      <c r="DG15" s="129">
        <f t="shared" si="41"/>
        <v>726937825</v>
      </c>
      <c r="DH15" s="129">
        <f t="shared" si="42"/>
        <v>640156540</v>
      </c>
      <c r="DI15" s="129">
        <f t="shared" si="43"/>
        <v>27501145</v>
      </c>
      <c r="DJ15" s="129">
        <f t="shared" si="44"/>
        <v>53690422</v>
      </c>
      <c r="DK15" s="129">
        <f t="shared" si="45"/>
        <v>5589718</v>
      </c>
      <c r="DL15" s="129">
        <v>549</v>
      </c>
      <c r="DM15" s="129">
        <v>173</v>
      </c>
      <c r="DN15" s="129">
        <v>722</v>
      </c>
      <c r="DO15" s="129">
        <v>16</v>
      </c>
      <c r="DP15" s="129">
        <v>19</v>
      </c>
      <c r="DR15" s="16">
        <f>'７割'!DR15+'８割 '!DR15+'９割'!DR15</f>
        <v>16</v>
      </c>
      <c r="DS15" s="16">
        <f>'７割'!DS15+'８割 '!DS15+'９割'!DS15</f>
        <v>137026</v>
      </c>
      <c r="DT15" s="16">
        <f>'７割'!DT15+'８割 '!DT15+'９割'!DT15</f>
        <v>23</v>
      </c>
      <c r="DU15" s="16">
        <f>'７割'!DU15+'８割 '!DU15+'９割'!DU15</f>
        <v>364594</v>
      </c>
      <c r="DV15" s="16">
        <f>'７割'!DV15+'８割 '!DV15+'９割'!DV15</f>
        <v>16</v>
      </c>
      <c r="DW15" s="16">
        <f>'７割'!DW15+'８割 '!DW15+'９割'!DW15</f>
        <v>217053</v>
      </c>
      <c r="DX15" s="16">
        <f>'７割'!DX15+'８割 '!DX15+'９割'!DX15</f>
        <v>13</v>
      </c>
      <c r="DY15" s="16">
        <f>'７割'!DY15+'８割 '!DY15+'９割'!DY15</f>
        <v>432349</v>
      </c>
      <c r="DZ15" s="16">
        <f>'７割'!DZ15+'８割 '!DZ15+'９割'!DZ15</f>
        <v>0</v>
      </c>
      <c r="EA15" s="16">
        <f>'７割'!EA15+'８割 '!EA15+'９割'!EA15</f>
        <v>0</v>
      </c>
      <c r="EB15" s="16">
        <f>'７割'!EB15+'８割 '!EB15+'９割'!EB15</f>
        <v>0</v>
      </c>
      <c r="EC15" s="16">
        <f>'７割'!EC15+'８割 '!EC15+'９割'!EC15</f>
        <v>0</v>
      </c>
      <c r="ED15" s="16">
        <f>'７割'!ED15+'８割 '!ED15+'９割'!ED15</f>
        <v>0</v>
      </c>
      <c r="EE15" s="16">
        <f>'７割'!EE15+'８割 '!EE15+'９割'!EE15</f>
        <v>0</v>
      </c>
      <c r="EF15" s="16">
        <f>'７割'!EF15+'８割 '!EF15+'９割'!EF15</f>
        <v>0</v>
      </c>
      <c r="EG15" s="16">
        <f>'７割'!EG15+'８割 '!EG15+'９割'!EG15</f>
        <v>0</v>
      </c>
      <c r="EH15" s="16">
        <f>IF(SUM(DR15,DT15,DV15,DX15,DZ15,EB15,ED15,EF15)='７割'!EH15+'８割 '!EH15+'９割'!EH15,SUM(DR15,DT15,DV15,DX15,DZ15,EB15,ED15,EF15),"数値エラー")</f>
        <v>68</v>
      </c>
      <c r="EI15" s="16">
        <f>IF(SUM(DS15,DU15,DW15,DY15,EA15,EC15,EE15,EG15)='７割'!EI15++'８割 '!EI15+'９割'!EI15,SUM(DS15,DU15,DW15,DY15,EA15,EC15,EE15,EG15),"数値エラー")</f>
        <v>1151022</v>
      </c>
      <c r="EK15" s="7">
        <f t="shared" si="52"/>
        <v>20566</v>
      </c>
      <c r="EL15" s="7">
        <f t="shared" si="53"/>
        <v>727935495</v>
      </c>
      <c r="EN15" s="70">
        <f>ROUND(EL15/INDEX(被保険者数!O:O,MATCH(A15,被保険者数!A:A,0),1),0)</f>
        <v>954044</v>
      </c>
      <c r="EO15" s="1">
        <f t="shared" si="46"/>
        <v>30</v>
      </c>
      <c r="EP15" s="70">
        <f t="shared" si="47"/>
        <v>451037650</v>
      </c>
      <c r="EQ15" s="70">
        <f t="shared" si="48"/>
        <v>132957540</v>
      </c>
      <c r="ER15" s="70">
        <f t="shared" si="49"/>
        <v>143940305</v>
      </c>
      <c r="ES15" s="70">
        <f>ROUND(EP15/INDEX(被保険者数!O:O,MATCH(A15,被保険者数!A:A,0),1),0)</f>
        <v>591137</v>
      </c>
      <c r="ET15" s="70">
        <f t="shared" si="54"/>
        <v>18</v>
      </c>
      <c r="EU15" s="70">
        <f>ROUND(EQ15/INDEX(被保険者数!O:O,MATCH(A15,被保険者数!A:A,0),1),0)</f>
        <v>174256</v>
      </c>
      <c r="EV15" s="1">
        <f t="shared" si="55"/>
        <v>42</v>
      </c>
    </row>
    <row r="16" spans="1:152" s="1" customFormat="1" ht="15.95" customHeight="1" x14ac:dyDescent="0.15">
      <c r="A16" s="2" t="s">
        <v>37</v>
      </c>
      <c r="B16" s="6">
        <v>538</v>
      </c>
      <c r="C16" s="7">
        <v>324019160</v>
      </c>
      <c r="D16" s="7">
        <v>291237153</v>
      </c>
      <c r="E16" s="7">
        <v>18129534</v>
      </c>
      <c r="F16" s="7">
        <v>11559477</v>
      </c>
      <c r="G16" s="7">
        <v>3092996</v>
      </c>
      <c r="H16" s="7">
        <v>7216</v>
      </c>
      <c r="I16" s="7">
        <v>95438320</v>
      </c>
      <c r="J16" s="7">
        <v>84953397</v>
      </c>
      <c r="K16" s="7">
        <v>1697891</v>
      </c>
      <c r="L16" s="7">
        <v>7921726</v>
      </c>
      <c r="M16" s="7">
        <v>853826</v>
      </c>
      <c r="N16" s="7">
        <f t="shared" si="0"/>
        <v>7754</v>
      </c>
      <c r="O16" s="7">
        <f t="shared" si="1"/>
        <v>419457480</v>
      </c>
      <c r="P16" s="7">
        <f t="shared" si="2"/>
        <v>376190550</v>
      </c>
      <c r="Q16" s="7">
        <f t="shared" si="3"/>
        <v>19827425</v>
      </c>
      <c r="R16" s="7">
        <f t="shared" si="4"/>
        <v>19481203</v>
      </c>
      <c r="S16" s="7">
        <f t="shared" si="5"/>
        <v>3946822</v>
      </c>
      <c r="T16" s="6">
        <v>1</v>
      </c>
      <c r="U16" s="7">
        <v>143380</v>
      </c>
      <c r="V16" s="7">
        <v>129040</v>
      </c>
      <c r="W16" s="7">
        <v>0</v>
      </c>
      <c r="X16" s="7">
        <v>14340</v>
      </c>
      <c r="Y16" s="7">
        <v>0</v>
      </c>
      <c r="Z16" s="7">
        <v>961</v>
      </c>
      <c r="AA16" s="7">
        <v>15475450</v>
      </c>
      <c r="AB16" s="7">
        <v>13785775</v>
      </c>
      <c r="AC16" s="7">
        <v>8626</v>
      </c>
      <c r="AD16" s="7">
        <v>1681049</v>
      </c>
      <c r="AE16" s="7">
        <v>0</v>
      </c>
      <c r="AF16" s="7">
        <f t="shared" si="6"/>
        <v>962</v>
      </c>
      <c r="AG16" s="7">
        <f t="shared" si="7"/>
        <v>15618830</v>
      </c>
      <c r="AH16" s="7">
        <f t="shared" si="8"/>
        <v>13914815</v>
      </c>
      <c r="AI16" s="7">
        <f t="shared" si="9"/>
        <v>8626</v>
      </c>
      <c r="AJ16" s="7">
        <f t="shared" si="10"/>
        <v>1695389</v>
      </c>
      <c r="AK16" s="7">
        <f t="shared" si="11"/>
        <v>0</v>
      </c>
      <c r="AL16" s="6">
        <f t="shared" si="12"/>
        <v>8716</v>
      </c>
      <c r="AM16" s="7">
        <f t="shared" si="13"/>
        <v>435076310</v>
      </c>
      <c r="AN16" s="7">
        <f t="shared" si="14"/>
        <v>390105365</v>
      </c>
      <c r="AO16" s="7">
        <f t="shared" si="15"/>
        <v>19836051</v>
      </c>
      <c r="AP16" s="7">
        <f t="shared" si="16"/>
        <v>21176592</v>
      </c>
      <c r="AQ16" s="7">
        <f t="shared" si="17"/>
        <v>3946822</v>
      </c>
      <c r="AR16" s="7">
        <v>5997</v>
      </c>
      <c r="AS16" s="7">
        <v>74369710</v>
      </c>
      <c r="AT16" s="7">
        <v>66382635</v>
      </c>
      <c r="AU16" s="7">
        <v>166535</v>
      </c>
      <c r="AV16" s="7">
        <v>7627739</v>
      </c>
      <c r="AW16" s="7">
        <v>192801</v>
      </c>
      <c r="AX16" s="7">
        <f t="shared" si="18"/>
        <v>14713</v>
      </c>
      <c r="AY16" s="7">
        <f t="shared" si="19"/>
        <v>509446020</v>
      </c>
      <c r="AZ16" s="7">
        <f t="shared" si="20"/>
        <v>456488000</v>
      </c>
      <c r="BA16" s="7">
        <f t="shared" si="21"/>
        <v>20002586</v>
      </c>
      <c r="BB16" s="7">
        <f t="shared" si="22"/>
        <v>28804331</v>
      </c>
      <c r="BC16" s="7">
        <f t="shared" si="23"/>
        <v>4139623</v>
      </c>
      <c r="BD16" s="6">
        <v>528</v>
      </c>
      <c r="BE16" s="7">
        <v>20696729</v>
      </c>
      <c r="BF16" s="7">
        <v>13124859</v>
      </c>
      <c r="BG16" s="7">
        <v>0</v>
      </c>
      <c r="BH16" s="7">
        <v>7373350</v>
      </c>
      <c r="BI16" s="7">
        <v>198520</v>
      </c>
      <c r="BJ16" s="7">
        <v>1</v>
      </c>
      <c r="BK16" s="7">
        <v>2020</v>
      </c>
      <c r="BL16" s="7">
        <v>1720</v>
      </c>
      <c r="BM16" s="7">
        <v>0</v>
      </c>
      <c r="BN16" s="7">
        <v>300</v>
      </c>
      <c r="BO16" s="7">
        <v>0</v>
      </c>
      <c r="BP16" s="7">
        <f t="shared" si="24"/>
        <v>529</v>
      </c>
      <c r="BQ16" s="7">
        <f t="shared" si="25"/>
        <v>20698749</v>
      </c>
      <c r="BR16" s="7">
        <f t="shared" si="26"/>
        <v>13126579</v>
      </c>
      <c r="BS16" s="7">
        <f t="shared" si="27"/>
        <v>0</v>
      </c>
      <c r="BT16" s="7">
        <f t="shared" si="28"/>
        <v>7373650</v>
      </c>
      <c r="BU16" s="7">
        <f t="shared" si="29"/>
        <v>198520</v>
      </c>
      <c r="BV16" s="6">
        <v>11</v>
      </c>
      <c r="BW16" s="7">
        <v>1253590</v>
      </c>
      <c r="BX16" s="7">
        <v>1128231</v>
      </c>
      <c r="BY16" s="7">
        <v>57519</v>
      </c>
      <c r="BZ16" s="7">
        <v>67840</v>
      </c>
      <c r="CA16" s="7">
        <v>0</v>
      </c>
      <c r="CB16" s="7">
        <f t="shared" si="30"/>
        <v>14724</v>
      </c>
      <c r="CC16" s="7">
        <f t="shared" si="31"/>
        <v>531398359</v>
      </c>
      <c r="CD16" s="7">
        <f t="shared" si="32"/>
        <v>470742810</v>
      </c>
      <c r="CE16" s="7">
        <f t="shared" si="33"/>
        <v>20060105</v>
      </c>
      <c r="CF16" s="7">
        <f t="shared" si="34"/>
        <v>36245821</v>
      </c>
      <c r="CG16" s="7">
        <f t="shared" si="35"/>
        <v>4338143</v>
      </c>
      <c r="CH16" s="128">
        <v>15</v>
      </c>
      <c r="CI16" s="129">
        <v>128501</v>
      </c>
      <c r="CJ16" s="129">
        <v>115647</v>
      </c>
      <c r="CK16" s="129">
        <v>0</v>
      </c>
      <c r="CL16" s="129">
        <v>12854</v>
      </c>
      <c r="CM16" s="129">
        <v>0</v>
      </c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30">
        <f t="shared" si="50"/>
        <v>15</v>
      </c>
      <c r="DA16" s="129">
        <f t="shared" si="36"/>
        <v>128501</v>
      </c>
      <c r="DB16" s="129">
        <f t="shared" si="37"/>
        <v>115647</v>
      </c>
      <c r="DC16" s="129">
        <f t="shared" si="38"/>
        <v>0</v>
      </c>
      <c r="DD16" s="129">
        <f t="shared" si="39"/>
        <v>12854</v>
      </c>
      <c r="DE16" s="129">
        <f t="shared" si="40"/>
        <v>0</v>
      </c>
      <c r="DF16" s="129">
        <f t="shared" si="51"/>
        <v>14739</v>
      </c>
      <c r="DG16" s="129">
        <f t="shared" si="41"/>
        <v>531526860</v>
      </c>
      <c r="DH16" s="129">
        <f t="shared" si="42"/>
        <v>470858457</v>
      </c>
      <c r="DI16" s="129">
        <f t="shared" si="43"/>
        <v>20060105</v>
      </c>
      <c r="DJ16" s="129">
        <f t="shared" si="44"/>
        <v>36258675</v>
      </c>
      <c r="DK16" s="129">
        <f t="shared" si="45"/>
        <v>4338143</v>
      </c>
      <c r="DL16" s="129">
        <v>435</v>
      </c>
      <c r="DM16" s="129">
        <v>134</v>
      </c>
      <c r="DN16" s="129">
        <v>569</v>
      </c>
      <c r="DO16" s="129">
        <v>52</v>
      </c>
      <c r="DP16" s="129">
        <v>14</v>
      </c>
      <c r="DR16" s="16">
        <f>'７割'!DR16+'８割 '!DR16+'９割'!DR16</f>
        <v>15</v>
      </c>
      <c r="DS16" s="16">
        <f>'７割'!DS16+'８割 '!DS16+'９割'!DS16</f>
        <v>115647</v>
      </c>
      <c r="DT16" s="16">
        <f>'７割'!DT16+'８割 '!DT16+'９割'!DT16</f>
        <v>4</v>
      </c>
      <c r="DU16" s="16">
        <f>'７割'!DU16+'８割 '!DU16+'９割'!DU16</f>
        <v>79992</v>
      </c>
      <c r="DV16" s="16">
        <f>'７割'!DV16+'８割 '!DV16+'９割'!DV16</f>
        <v>0</v>
      </c>
      <c r="DW16" s="16">
        <f>'７割'!DW16+'８割 '!DW16+'９割'!DW16</f>
        <v>0</v>
      </c>
      <c r="DX16" s="16">
        <f>'７割'!DX16+'８割 '!DX16+'９割'!DX16</f>
        <v>11</v>
      </c>
      <c r="DY16" s="16">
        <f>'７割'!DY16+'８割 '!DY16+'９割'!DY16</f>
        <v>384983</v>
      </c>
      <c r="DZ16" s="16">
        <f>'７割'!DZ16+'８割 '!DZ16+'９割'!DZ16</f>
        <v>0</v>
      </c>
      <c r="EA16" s="16">
        <f>'７割'!EA16+'８割 '!EA16+'９割'!EA16</f>
        <v>0</v>
      </c>
      <c r="EB16" s="16">
        <f>'７割'!EB16+'８割 '!EB16+'９割'!EB16</f>
        <v>0</v>
      </c>
      <c r="EC16" s="16">
        <f>'７割'!EC16+'８割 '!EC16+'９割'!EC16</f>
        <v>0</v>
      </c>
      <c r="ED16" s="16">
        <f>'７割'!ED16+'８割 '!ED16+'９割'!ED16</f>
        <v>0</v>
      </c>
      <c r="EE16" s="16">
        <f>'７割'!EE16+'８割 '!EE16+'９割'!EE16</f>
        <v>0</v>
      </c>
      <c r="EF16" s="16">
        <f>'７割'!EF16+'８割 '!EF16+'９割'!EF16</f>
        <v>0</v>
      </c>
      <c r="EG16" s="16">
        <f>'７割'!EG16+'８割 '!EG16+'９割'!EG16</f>
        <v>0</v>
      </c>
      <c r="EH16" s="16">
        <f>IF(SUM(DR16,DT16,DV16,DX16,DZ16,EB16,ED16,EF16)='７割'!EH16+'８割 '!EH16+'９割'!EH16,SUM(DR16,DT16,DV16,DX16,DZ16,EB16,ED16,EF16),"数値エラー")</f>
        <v>30</v>
      </c>
      <c r="EI16" s="16">
        <f>IF(SUM(DS16,DU16,DW16,DY16,EA16,EC16,EE16,EG16)='７割'!EI16++'８割 '!EI16+'９割'!EI16,SUM(DS16,DU16,DW16,DY16,EA16,EC16,EE16,EG16),"数値エラー")</f>
        <v>580622</v>
      </c>
      <c r="EK16" s="7">
        <f t="shared" si="52"/>
        <v>14754</v>
      </c>
      <c r="EL16" s="7">
        <f t="shared" si="53"/>
        <v>531978981</v>
      </c>
      <c r="EN16" s="70">
        <f>ROUND(EL16/INDEX(被保険者数!O:O,MATCH(A16,被保険者数!A:A,0),1),0)</f>
        <v>979703</v>
      </c>
      <c r="EO16" s="1">
        <f t="shared" si="46"/>
        <v>25</v>
      </c>
      <c r="EP16" s="70">
        <f t="shared" si="47"/>
        <v>324162540</v>
      </c>
      <c r="EQ16" s="70">
        <f t="shared" si="48"/>
        <v>110913770</v>
      </c>
      <c r="ER16" s="70">
        <f t="shared" si="49"/>
        <v>96902671</v>
      </c>
      <c r="ES16" s="70">
        <f>ROUND(EP16/INDEX(被保険者数!O:O,MATCH(A16,被保険者数!A:A,0),1),0)</f>
        <v>596984</v>
      </c>
      <c r="ET16" s="70">
        <f t="shared" si="54"/>
        <v>16</v>
      </c>
      <c r="EU16" s="70">
        <f>ROUND(EQ16/INDEX(被保険者数!O:O,MATCH(A16,被保険者数!A:A,0),1),0)</f>
        <v>204261</v>
      </c>
      <c r="EV16" s="1">
        <f t="shared" si="55"/>
        <v>39</v>
      </c>
    </row>
    <row r="17" spans="1:152" s="1" customFormat="1" ht="15.95" customHeight="1" x14ac:dyDescent="0.15">
      <c r="A17" s="2" t="s">
        <v>38</v>
      </c>
      <c r="B17" s="6">
        <v>168</v>
      </c>
      <c r="C17" s="7">
        <v>100856720</v>
      </c>
      <c r="D17" s="7">
        <v>90475313</v>
      </c>
      <c r="E17" s="7">
        <v>6143624</v>
      </c>
      <c r="F17" s="7">
        <v>3337033</v>
      </c>
      <c r="G17" s="7">
        <v>900750</v>
      </c>
      <c r="H17" s="7">
        <v>3912</v>
      </c>
      <c r="I17" s="7">
        <v>62715100</v>
      </c>
      <c r="J17" s="7">
        <v>56108631</v>
      </c>
      <c r="K17" s="7">
        <v>899841</v>
      </c>
      <c r="L17" s="7">
        <v>5424889</v>
      </c>
      <c r="M17" s="7">
        <v>281739</v>
      </c>
      <c r="N17" s="7">
        <f t="shared" si="0"/>
        <v>4080</v>
      </c>
      <c r="O17" s="7">
        <f t="shared" si="1"/>
        <v>163571820</v>
      </c>
      <c r="P17" s="7">
        <f t="shared" si="2"/>
        <v>146583944</v>
      </c>
      <c r="Q17" s="7">
        <f t="shared" si="3"/>
        <v>7043465</v>
      </c>
      <c r="R17" s="7">
        <f t="shared" si="4"/>
        <v>8761922</v>
      </c>
      <c r="S17" s="7">
        <f t="shared" si="5"/>
        <v>1182489</v>
      </c>
      <c r="T17" s="6">
        <v>1</v>
      </c>
      <c r="U17" s="7">
        <v>779010</v>
      </c>
      <c r="V17" s="7">
        <v>701109</v>
      </c>
      <c r="W17" s="7">
        <v>53301</v>
      </c>
      <c r="X17" s="7">
        <v>24600</v>
      </c>
      <c r="Y17" s="7">
        <v>0</v>
      </c>
      <c r="Z17" s="7">
        <v>226</v>
      </c>
      <c r="AA17" s="7">
        <v>4215800</v>
      </c>
      <c r="AB17" s="7">
        <v>3761663</v>
      </c>
      <c r="AC17" s="7">
        <v>2346</v>
      </c>
      <c r="AD17" s="7">
        <v>451791</v>
      </c>
      <c r="AE17" s="7">
        <v>0</v>
      </c>
      <c r="AF17" s="7">
        <f t="shared" si="6"/>
        <v>227</v>
      </c>
      <c r="AG17" s="7">
        <f t="shared" si="7"/>
        <v>4994810</v>
      </c>
      <c r="AH17" s="7">
        <f t="shared" si="8"/>
        <v>4462772</v>
      </c>
      <c r="AI17" s="7">
        <f t="shared" si="9"/>
        <v>55647</v>
      </c>
      <c r="AJ17" s="7">
        <f t="shared" si="10"/>
        <v>476391</v>
      </c>
      <c r="AK17" s="7">
        <f t="shared" si="11"/>
        <v>0</v>
      </c>
      <c r="AL17" s="6">
        <f t="shared" si="12"/>
        <v>4307</v>
      </c>
      <c r="AM17" s="7">
        <f t="shared" si="13"/>
        <v>168566630</v>
      </c>
      <c r="AN17" s="7">
        <f t="shared" si="14"/>
        <v>151046716</v>
      </c>
      <c r="AO17" s="7">
        <f t="shared" si="15"/>
        <v>7099112</v>
      </c>
      <c r="AP17" s="7">
        <f t="shared" si="16"/>
        <v>9238313</v>
      </c>
      <c r="AQ17" s="7">
        <f t="shared" si="17"/>
        <v>1182489</v>
      </c>
      <c r="AR17" s="7">
        <v>1983</v>
      </c>
      <c r="AS17" s="7">
        <v>25232810</v>
      </c>
      <c r="AT17" s="7">
        <v>22525432</v>
      </c>
      <c r="AU17" s="7">
        <v>103152</v>
      </c>
      <c r="AV17" s="7">
        <v>2467164</v>
      </c>
      <c r="AW17" s="7">
        <v>137062</v>
      </c>
      <c r="AX17" s="7">
        <f t="shared" si="18"/>
        <v>6290</v>
      </c>
      <c r="AY17" s="7">
        <f t="shared" si="19"/>
        <v>193799440</v>
      </c>
      <c r="AZ17" s="7">
        <f t="shared" si="20"/>
        <v>173572148</v>
      </c>
      <c r="BA17" s="7">
        <f t="shared" si="21"/>
        <v>7202264</v>
      </c>
      <c r="BB17" s="7">
        <f t="shared" si="22"/>
        <v>11705477</v>
      </c>
      <c r="BC17" s="7">
        <f t="shared" si="23"/>
        <v>1319551</v>
      </c>
      <c r="BD17" s="6">
        <v>161</v>
      </c>
      <c r="BE17" s="7">
        <v>4649945</v>
      </c>
      <c r="BF17" s="7">
        <v>3139235</v>
      </c>
      <c r="BG17" s="7">
        <v>0</v>
      </c>
      <c r="BH17" s="7">
        <v>1423560</v>
      </c>
      <c r="BI17" s="7">
        <v>87150</v>
      </c>
      <c r="BJ17" s="7">
        <v>1</v>
      </c>
      <c r="BK17" s="7">
        <v>34122</v>
      </c>
      <c r="BL17" s="7">
        <v>24252</v>
      </c>
      <c r="BM17" s="7">
        <v>0</v>
      </c>
      <c r="BN17" s="7">
        <v>9870</v>
      </c>
      <c r="BO17" s="7">
        <v>0</v>
      </c>
      <c r="BP17" s="7">
        <f t="shared" si="24"/>
        <v>162</v>
      </c>
      <c r="BQ17" s="7">
        <f t="shared" si="25"/>
        <v>4684067</v>
      </c>
      <c r="BR17" s="7">
        <f t="shared" si="26"/>
        <v>3163487</v>
      </c>
      <c r="BS17" s="7">
        <f t="shared" si="27"/>
        <v>0</v>
      </c>
      <c r="BT17" s="7">
        <f t="shared" si="28"/>
        <v>1433430</v>
      </c>
      <c r="BU17" s="7">
        <f t="shared" si="29"/>
        <v>87150</v>
      </c>
      <c r="BV17" s="6">
        <v>3</v>
      </c>
      <c r="BW17" s="7">
        <v>265020</v>
      </c>
      <c r="BX17" s="7">
        <v>238518</v>
      </c>
      <c r="BY17" s="7">
        <v>1634</v>
      </c>
      <c r="BZ17" s="7">
        <v>24868</v>
      </c>
      <c r="CA17" s="7">
        <v>0</v>
      </c>
      <c r="CB17" s="7">
        <f t="shared" si="30"/>
        <v>6293</v>
      </c>
      <c r="CC17" s="7">
        <f t="shared" si="31"/>
        <v>198748527</v>
      </c>
      <c r="CD17" s="7">
        <f t="shared" si="32"/>
        <v>176974153</v>
      </c>
      <c r="CE17" s="7">
        <f t="shared" si="33"/>
        <v>7203898</v>
      </c>
      <c r="CF17" s="7">
        <f t="shared" si="34"/>
        <v>13163775</v>
      </c>
      <c r="CG17" s="7">
        <f t="shared" si="35"/>
        <v>1406701</v>
      </c>
      <c r="CH17" s="128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30">
        <f t="shared" si="50"/>
        <v>0</v>
      </c>
      <c r="DA17" s="129">
        <f t="shared" si="36"/>
        <v>0</v>
      </c>
      <c r="DB17" s="129">
        <f t="shared" si="37"/>
        <v>0</v>
      </c>
      <c r="DC17" s="129">
        <f t="shared" si="38"/>
        <v>0</v>
      </c>
      <c r="DD17" s="129">
        <f t="shared" si="39"/>
        <v>0</v>
      </c>
      <c r="DE17" s="129">
        <f t="shared" si="40"/>
        <v>0</v>
      </c>
      <c r="DF17" s="129">
        <f t="shared" si="51"/>
        <v>6293</v>
      </c>
      <c r="DG17" s="129">
        <f t="shared" si="41"/>
        <v>198748527</v>
      </c>
      <c r="DH17" s="129">
        <f t="shared" si="42"/>
        <v>176974153</v>
      </c>
      <c r="DI17" s="129">
        <f t="shared" si="43"/>
        <v>7203898</v>
      </c>
      <c r="DJ17" s="129">
        <f t="shared" si="44"/>
        <v>13163775</v>
      </c>
      <c r="DK17" s="129">
        <f t="shared" si="45"/>
        <v>1406701</v>
      </c>
      <c r="DL17" s="129">
        <v>122</v>
      </c>
      <c r="DM17" s="129">
        <v>114</v>
      </c>
      <c r="DN17" s="129">
        <v>236</v>
      </c>
      <c r="DO17" s="129">
        <v>30</v>
      </c>
      <c r="DP17" s="129">
        <v>2</v>
      </c>
      <c r="DR17" s="16">
        <f>'７割'!DR17+'８割 '!DR17+'９割'!DR17</f>
        <v>0</v>
      </c>
      <c r="DS17" s="16">
        <f>'７割'!DS17+'８割 '!DS17+'９割'!DS17</f>
        <v>0</v>
      </c>
      <c r="DT17" s="16">
        <f>'７割'!DT17+'８割 '!DT17+'９割'!DT17</f>
        <v>0</v>
      </c>
      <c r="DU17" s="16">
        <f>'７割'!DU17+'８割 '!DU17+'９割'!DU17</f>
        <v>0</v>
      </c>
      <c r="DV17" s="16">
        <f>'７割'!DV17+'８割 '!DV17+'９割'!DV17</f>
        <v>0</v>
      </c>
      <c r="DW17" s="16">
        <f>'７割'!DW17+'８割 '!DW17+'９割'!DW17</f>
        <v>0</v>
      </c>
      <c r="DX17" s="16">
        <f>'７割'!DX17+'８割 '!DX17+'９割'!DX17</f>
        <v>6</v>
      </c>
      <c r="DY17" s="16">
        <f>'７割'!DY17+'８割 '!DY17+'９割'!DY17</f>
        <v>187439</v>
      </c>
      <c r="DZ17" s="16">
        <f>'７割'!DZ17+'８割 '!DZ17+'９割'!DZ17</f>
        <v>0</v>
      </c>
      <c r="EA17" s="16">
        <f>'７割'!EA17+'８割 '!EA17+'９割'!EA17</f>
        <v>0</v>
      </c>
      <c r="EB17" s="16">
        <f>'７割'!EB17+'８割 '!EB17+'９割'!EB17</f>
        <v>0</v>
      </c>
      <c r="EC17" s="16">
        <f>'７割'!EC17+'８割 '!EC17+'９割'!EC17</f>
        <v>0</v>
      </c>
      <c r="ED17" s="16">
        <f>'７割'!ED17+'８割 '!ED17+'９割'!ED17</f>
        <v>0</v>
      </c>
      <c r="EE17" s="16">
        <f>'７割'!EE17+'８割 '!EE17+'９割'!EE17</f>
        <v>0</v>
      </c>
      <c r="EF17" s="16">
        <f>'７割'!EF17+'８割 '!EF17+'９割'!EF17</f>
        <v>0</v>
      </c>
      <c r="EG17" s="16">
        <f>'７割'!EG17+'８割 '!EG17+'９割'!EG17</f>
        <v>0</v>
      </c>
      <c r="EH17" s="16">
        <f>IF(SUM(DR17,DT17,DV17,DX17,DZ17,EB17,ED17,EF17)='７割'!EH17+'８割 '!EH17+'９割'!EH17,SUM(DR17,DT17,DV17,DX17,DZ17,EB17,ED17,EF17),"数値エラー")</f>
        <v>6</v>
      </c>
      <c r="EI17" s="16">
        <f>IF(SUM(DS17,DU17,DW17,DY17,EA17,EC17,EE17,EG17)='７割'!EI17++'８割 '!EI17+'９割'!EI17,SUM(DS17,DU17,DW17,DY17,EA17,EC17,EE17,EG17),"数値エラー")</f>
        <v>187439</v>
      </c>
      <c r="EK17" s="7">
        <f t="shared" si="52"/>
        <v>6299</v>
      </c>
      <c r="EL17" s="7">
        <f t="shared" si="53"/>
        <v>198935966</v>
      </c>
      <c r="EN17" s="70">
        <f>ROUND(EL17/INDEX(被保険者数!O:O,MATCH(A17,被保険者数!A:A,0),1),0)</f>
        <v>795744</v>
      </c>
      <c r="EO17" s="1">
        <f t="shared" si="46"/>
        <v>40</v>
      </c>
      <c r="EP17" s="70">
        <f t="shared" si="47"/>
        <v>101635730</v>
      </c>
      <c r="EQ17" s="70">
        <f t="shared" si="48"/>
        <v>66930900</v>
      </c>
      <c r="ER17" s="70">
        <f t="shared" si="49"/>
        <v>30369336</v>
      </c>
      <c r="ES17" s="70">
        <f>ROUND(EP17/INDEX(被保険者数!O:O,MATCH(A17,被保険者数!A:A,0),1),0)</f>
        <v>406543</v>
      </c>
      <c r="ET17" s="70">
        <f t="shared" si="54"/>
        <v>39</v>
      </c>
      <c r="EU17" s="70">
        <f>ROUND(EQ17/INDEX(被保険者数!O:O,MATCH(A17,被保険者数!A:A,0),1),0)</f>
        <v>267724</v>
      </c>
      <c r="EV17" s="1">
        <f t="shared" si="55"/>
        <v>12</v>
      </c>
    </row>
    <row r="18" spans="1:152" s="1" customFormat="1" ht="15.95" customHeight="1" x14ac:dyDescent="0.15">
      <c r="A18" s="2" t="s">
        <v>39</v>
      </c>
      <c r="B18" s="6">
        <v>1341</v>
      </c>
      <c r="C18" s="7">
        <v>830738960</v>
      </c>
      <c r="D18" s="7">
        <v>743204297</v>
      </c>
      <c r="E18" s="7">
        <v>48581910</v>
      </c>
      <c r="F18" s="7">
        <v>29938127</v>
      </c>
      <c r="G18" s="7">
        <v>9014626</v>
      </c>
      <c r="H18" s="7">
        <v>17333</v>
      </c>
      <c r="I18" s="7">
        <v>295521000</v>
      </c>
      <c r="J18" s="7">
        <v>263687194</v>
      </c>
      <c r="K18" s="7">
        <v>6136597</v>
      </c>
      <c r="L18" s="7">
        <v>21914073</v>
      </c>
      <c r="M18" s="7">
        <v>3783136</v>
      </c>
      <c r="N18" s="7">
        <f t="shared" si="0"/>
        <v>18674</v>
      </c>
      <c r="O18" s="7">
        <f t="shared" si="1"/>
        <v>1126259960</v>
      </c>
      <c r="P18" s="7">
        <f t="shared" si="2"/>
        <v>1006891491</v>
      </c>
      <c r="Q18" s="7">
        <f t="shared" si="3"/>
        <v>54718507</v>
      </c>
      <c r="R18" s="7">
        <f t="shared" si="4"/>
        <v>51852200</v>
      </c>
      <c r="S18" s="7">
        <f t="shared" si="5"/>
        <v>12797762</v>
      </c>
      <c r="T18" s="6">
        <v>1</v>
      </c>
      <c r="U18" s="7">
        <v>215750</v>
      </c>
      <c r="V18" s="7">
        <v>194175</v>
      </c>
      <c r="W18" s="7">
        <v>6575</v>
      </c>
      <c r="X18" s="7">
        <v>15000</v>
      </c>
      <c r="Y18" s="7">
        <v>0</v>
      </c>
      <c r="Z18" s="7">
        <v>1658</v>
      </c>
      <c r="AA18" s="7">
        <v>23961490</v>
      </c>
      <c r="AB18" s="7">
        <v>21178361</v>
      </c>
      <c r="AC18" s="7">
        <v>126345</v>
      </c>
      <c r="AD18" s="7">
        <v>2656784</v>
      </c>
      <c r="AE18" s="7">
        <v>0</v>
      </c>
      <c r="AF18" s="7">
        <f t="shared" si="6"/>
        <v>1659</v>
      </c>
      <c r="AG18" s="7">
        <f t="shared" si="7"/>
        <v>24177240</v>
      </c>
      <c r="AH18" s="7">
        <f t="shared" si="8"/>
        <v>21372536</v>
      </c>
      <c r="AI18" s="7">
        <f t="shared" si="9"/>
        <v>132920</v>
      </c>
      <c r="AJ18" s="7">
        <f t="shared" si="10"/>
        <v>2671784</v>
      </c>
      <c r="AK18" s="7">
        <f t="shared" si="11"/>
        <v>0</v>
      </c>
      <c r="AL18" s="6">
        <f t="shared" si="12"/>
        <v>20333</v>
      </c>
      <c r="AM18" s="7">
        <f t="shared" si="13"/>
        <v>1150437200</v>
      </c>
      <c r="AN18" s="7">
        <f t="shared" si="14"/>
        <v>1028264027</v>
      </c>
      <c r="AO18" s="7">
        <f t="shared" si="15"/>
        <v>54851427</v>
      </c>
      <c r="AP18" s="7">
        <f t="shared" si="16"/>
        <v>54523984</v>
      </c>
      <c r="AQ18" s="7">
        <f t="shared" si="17"/>
        <v>12797762</v>
      </c>
      <c r="AR18" s="7">
        <v>11592</v>
      </c>
      <c r="AS18" s="7">
        <v>157716270</v>
      </c>
      <c r="AT18" s="7">
        <v>139937489</v>
      </c>
      <c r="AU18" s="7">
        <v>1661233</v>
      </c>
      <c r="AV18" s="7">
        <v>14783306</v>
      </c>
      <c r="AW18" s="7">
        <v>1334242</v>
      </c>
      <c r="AX18" s="7">
        <f t="shared" si="18"/>
        <v>31925</v>
      </c>
      <c r="AY18" s="7">
        <f t="shared" si="19"/>
        <v>1308153470</v>
      </c>
      <c r="AZ18" s="7">
        <f t="shared" si="20"/>
        <v>1168201516</v>
      </c>
      <c r="BA18" s="7">
        <f t="shared" si="21"/>
        <v>56512660</v>
      </c>
      <c r="BB18" s="7">
        <f t="shared" si="22"/>
        <v>69307290</v>
      </c>
      <c r="BC18" s="7">
        <f t="shared" si="23"/>
        <v>14132004</v>
      </c>
      <c r="BD18" s="6">
        <v>1313</v>
      </c>
      <c r="BE18" s="7">
        <v>49120633</v>
      </c>
      <c r="BF18" s="7">
        <v>30002743</v>
      </c>
      <c r="BG18" s="7">
        <v>0</v>
      </c>
      <c r="BH18" s="7">
        <v>18476320</v>
      </c>
      <c r="BI18" s="7">
        <v>641570</v>
      </c>
      <c r="BJ18" s="7">
        <v>1</v>
      </c>
      <c r="BK18" s="7">
        <v>2660</v>
      </c>
      <c r="BL18" s="7">
        <v>2260</v>
      </c>
      <c r="BM18" s="7">
        <v>0</v>
      </c>
      <c r="BN18" s="7">
        <v>400</v>
      </c>
      <c r="BO18" s="7">
        <v>0</v>
      </c>
      <c r="BP18" s="7">
        <f t="shared" si="24"/>
        <v>1314</v>
      </c>
      <c r="BQ18" s="7">
        <f t="shared" si="25"/>
        <v>49123293</v>
      </c>
      <c r="BR18" s="7">
        <f t="shared" si="26"/>
        <v>30005003</v>
      </c>
      <c r="BS18" s="7">
        <f t="shared" si="27"/>
        <v>0</v>
      </c>
      <c r="BT18" s="7">
        <f t="shared" si="28"/>
        <v>18476720</v>
      </c>
      <c r="BU18" s="7">
        <f t="shared" si="29"/>
        <v>641570</v>
      </c>
      <c r="BV18" s="6">
        <v>67</v>
      </c>
      <c r="BW18" s="7">
        <v>5309280</v>
      </c>
      <c r="BX18" s="7">
        <v>4763130</v>
      </c>
      <c r="BY18" s="7">
        <v>90377</v>
      </c>
      <c r="BZ18" s="7">
        <v>379925</v>
      </c>
      <c r="CA18" s="7">
        <v>80278</v>
      </c>
      <c r="CB18" s="7">
        <f t="shared" si="30"/>
        <v>31992</v>
      </c>
      <c r="CC18" s="7">
        <f t="shared" si="31"/>
        <v>1362586043</v>
      </c>
      <c r="CD18" s="7">
        <f t="shared" si="32"/>
        <v>1202969649</v>
      </c>
      <c r="CE18" s="7">
        <f t="shared" si="33"/>
        <v>56603037</v>
      </c>
      <c r="CF18" s="7">
        <f t="shared" si="34"/>
        <v>88163935</v>
      </c>
      <c r="CG18" s="7">
        <f t="shared" si="35"/>
        <v>14853852</v>
      </c>
      <c r="CH18" s="128">
        <v>59</v>
      </c>
      <c r="CI18" s="129">
        <v>401598</v>
      </c>
      <c r="CJ18" s="129">
        <v>357381</v>
      </c>
      <c r="CK18" s="129">
        <v>0</v>
      </c>
      <c r="CL18" s="129">
        <v>44217</v>
      </c>
      <c r="CM18" s="129">
        <v>0</v>
      </c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30">
        <f t="shared" si="50"/>
        <v>59</v>
      </c>
      <c r="DA18" s="129">
        <f t="shared" si="36"/>
        <v>401598</v>
      </c>
      <c r="DB18" s="129">
        <f t="shared" si="37"/>
        <v>357381</v>
      </c>
      <c r="DC18" s="129">
        <f t="shared" si="38"/>
        <v>0</v>
      </c>
      <c r="DD18" s="129">
        <f t="shared" si="39"/>
        <v>44217</v>
      </c>
      <c r="DE18" s="129">
        <f t="shared" si="40"/>
        <v>0</v>
      </c>
      <c r="DF18" s="129">
        <f t="shared" si="51"/>
        <v>32051</v>
      </c>
      <c r="DG18" s="129">
        <f t="shared" si="41"/>
        <v>1362987641</v>
      </c>
      <c r="DH18" s="129">
        <f t="shared" si="42"/>
        <v>1203327030</v>
      </c>
      <c r="DI18" s="129">
        <f t="shared" si="43"/>
        <v>56603037</v>
      </c>
      <c r="DJ18" s="129">
        <f t="shared" si="44"/>
        <v>88208152</v>
      </c>
      <c r="DK18" s="129">
        <f t="shared" si="45"/>
        <v>14853852</v>
      </c>
      <c r="DL18" s="129">
        <v>1012</v>
      </c>
      <c r="DM18" s="129">
        <v>563</v>
      </c>
      <c r="DN18" s="129">
        <v>1575</v>
      </c>
      <c r="DO18" s="129">
        <v>194</v>
      </c>
      <c r="DP18" s="129">
        <v>17</v>
      </c>
      <c r="DR18" s="16">
        <f>'７割'!DR18+'８割 '!DR18+'９割'!DR18</f>
        <v>59</v>
      </c>
      <c r="DS18" s="16">
        <f>'７割'!DS18+'８割 '!DS18+'９割'!DS18</f>
        <v>357381</v>
      </c>
      <c r="DT18" s="16">
        <f>'７割'!DT18+'８割 '!DT18+'９割'!DT18</f>
        <v>71</v>
      </c>
      <c r="DU18" s="16">
        <f>'７割'!DU18+'８割 '!DU18+'９割'!DU18</f>
        <v>824835</v>
      </c>
      <c r="DV18" s="16">
        <f>'７割'!DV18+'８割 '!DV18+'９割'!DV18</f>
        <v>38</v>
      </c>
      <c r="DW18" s="16">
        <f>'７割'!DW18+'８割 '!DW18+'９割'!DW18</f>
        <v>532836</v>
      </c>
      <c r="DX18" s="16">
        <f>'７割'!DX18+'８割 '!DX18+'９割'!DX18</f>
        <v>25</v>
      </c>
      <c r="DY18" s="16">
        <f>'７割'!DY18+'８割 '!DY18+'９割'!DY18</f>
        <v>740724</v>
      </c>
      <c r="DZ18" s="16">
        <f>'７割'!DZ18+'８割 '!DZ18+'９割'!DZ18</f>
        <v>1</v>
      </c>
      <c r="EA18" s="16">
        <f>'７割'!EA18+'８割 '!EA18+'９割'!EA18</f>
        <v>7542</v>
      </c>
      <c r="EB18" s="16">
        <f>'７割'!EB18+'８割 '!EB18+'９割'!EB18</f>
        <v>0</v>
      </c>
      <c r="EC18" s="16">
        <f>'７割'!EC18+'８割 '!EC18+'９割'!EC18</f>
        <v>0</v>
      </c>
      <c r="ED18" s="16">
        <f>'７割'!ED18+'８割 '!ED18+'９割'!ED18</f>
        <v>0</v>
      </c>
      <c r="EE18" s="16">
        <f>'７割'!EE18+'８割 '!EE18+'９割'!EE18</f>
        <v>0</v>
      </c>
      <c r="EF18" s="16">
        <f>'７割'!EF18+'８割 '!EF18+'９割'!EF18</f>
        <v>0</v>
      </c>
      <c r="EG18" s="16">
        <f>'７割'!EG18+'８割 '!EG18+'９割'!EG18</f>
        <v>0</v>
      </c>
      <c r="EH18" s="16">
        <f>IF(SUM(DR18,DT18,DV18,DX18,DZ18,EB18,ED18,EF18)='７割'!EH18+'８割 '!EH18+'９割'!EH18,SUM(DR18,DT18,DV18,DX18,DZ18,EB18,ED18,EF18),"数値エラー")</f>
        <v>194</v>
      </c>
      <c r="EI18" s="16">
        <f>IF(SUM(DS18,DU18,DW18,DY18,EA18,EC18,EE18,EG18)='７割'!EI18++'８割 '!EI18+'９割'!EI18,SUM(DS18,DU18,DW18,DY18,EA18,EC18,EE18,EG18),"数値エラー")</f>
        <v>2463318</v>
      </c>
      <c r="EK18" s="7">
        <f t="shared" si="52"/>
        <v>32186</v>
      </c>
      <c r="EL18" s="7">
        <f t="shared" si="53"/>
        <v>1365049361</v>
      </c>
      <c r="EN18" s="70">
        <f>ROUND(EL18/INDEX(被保険者数!O:O,MATCH(A18,被保険者数!A:A,0),1),0)</f>
        <v>988450</v>
      </c>
      <c r="EO18" s="1">
        <f t="shared" si="46"/>
        <v>22</v>
      </c>
      <c r="EP18" s="70">
        <f t="shared" si="47"/>
        <v>830954710</v>
      </c>
      <c r="EQ18" s="70">
        <f t="shared" si="48"/>
        <v>319482490</v>
      </c>
      <c r="ER18" s="70">
        <f t="shared" si="49"/>
        <v>214612161</v>
      </c>
      <c r="ES18" s="70">
        <f>ROUND(EP18/INDEX(被保険者数!O:O,MATCH(A18,被保険者数!A:A,0),1),0)</f>
        <v>601705</v>
      </c>
      <c r="ET18" s="70">
        <f t="shared" si="54"/>
        <v>14</v>
      </c>
      <c r="EU18" s="70">
        <f>ROUND(EQ18/INDEX(被保険者数!O:O,MATCH(A18,被保険者数!A:A,0),1),0)</f>
        <v>231341</v>
      </c>
      <c r="EV18" s="1">
        <f t="shared" si="55"/>
        <v>28</v>
      </c>
    </row>
    <row r="19" spans="1:152" s="1" customFormat="1" ht="15.95" customHeight="1" x14ac:dyDescent="0.15">
      <c r="A19" s="2" t="s">
        <v>40</v>
      </c>
      <c r="B19" s="6">
        <v>2168</v>
      </c>
      <c r="C19" s="7">
        <v>1229619790</v>
      </c>
      <c r="D19" s="7">
        <v>1098743460</v>
      </c>
      <c r="E19" s="7">
        <v>69760607</v>
      </c>
      <c r="F19" s="7">
        <v>48614352</v>
      </c>
      <c r="G19" s="7">
        <v>12501371</v>
      </c>
      <c r="H19" s="7">
        <v>24029</v>
      </c>
      <c r="I19" s="7">
        <v>442406770</v>
      </c>
      <c r="J19" s="7">
        <v>394140535</v>
      </c>
      <c r="K19" s="7">
        <v>9304959</v>
      </c>
      <c r="L19" s="7">
        <v>30146182</v>
      </c>
      <c r="M19" s="7">
        <v>8815094</v>
      </c>
      <c r="N19" s="7">
        <f t="shared" si="0"/>
        <v>26197</v>
      </c>
      <c r="O19" s="7">
        <f t="shared" si="1"/>
        <v>1672026560</v>
      </c>
      <c r="P19" s="7">
        <f t="shared" si="2"/>
        <v>1492883995</v>
      </c>
      <c r="Q19" s="7">
        <f t="shared" si="3"/>
        <v>79065566</v>
      </c>
      <c r="R19" s="7">
        <f t="shared" si="4"/>
        <v>78760534</v>
      </c>
      <c r="S19" s="7">
        <f t="shared" si="5"/>
        <v>21316465</v>
      </c>
      <c r="T19" s="6">
        <v>4</v>
      </c>
      <c r="U19" s="7">
        <v>553760</v>
      </c>
      <c r="V19" s="7">
        <v>443811</v>
      </c>
      <c r="W19" s="7">
        <v>0</v>
      </c>
      <c r="X19" s="7">
        <v>109949</v>
      </c>
      <c r="Y19" s="7">
        <v>0</v>
      </c>
      <c r="Z19" s="7">
        <v>2146</v>
      </c>
      <c r="AA19" s="7">
        <v>34328880</v>
      </c>
      <c r="AB19" s="7">
        <v>30489291</v>
      </c>
      <c r="AC19" s="7">
        <v>50954</v>
      </c>
      <c r="AD19" s="7">
        <v>3788635</v>
      </c>
      <c r="AE19" s="7">
        <v>0</v>
      </c>
      <c r="AF19" s="7">
        <f t="shared" si="6"/>
        <v>2150</v>
      </c>
      <c r="AG19" s="7">
        <f t="shared" si="7"/>
        <v>34882640</v>
      </c>
      <c r="AH19" s="7">
        <f t="shared" si="8"/>
        <v>30933102</v>
      </c>
      <c r="AI19" s="7">
        <f t="shared" si="9"/>
        <v>50954</v>
      </c>
      <c r="AJ19" s="7">
        <f t="shared" si="10"/>
        <v>3898584</v>
      </c>
      <c r="AK19" s="7">
        <f t="shared" si="11"/>
        <v>0</v>
      </c>
      <c r="AL19" s="6">
        <f t="shared" si="12"/>
        <v>28347</v>
      </c>
      <c r="AM19" s="7">
        <f t="shared" si="13"/>
        <v>1706909200</v>
      </c>
      <c r="AN19" s="7">
        <f t="shared" si="14"/>
        <v>1523817097</v>
      </c>
      <c r="AO19" s="7">
        <f t="shared" si="15"/>
        <v>79116520</v>
      </c>
      <c r="AP19" s="7">
        <f t="shared" si="16"/>
        <v>82659118</v>
      </c>
      <c r="AQ19" s="7">
        <f t="shared" si="17"/>
        <v>21316465</v>
      </c>
      <c r="AR19" s="7">
        <v>18506</v>
      </c>
      <c r="AS19" s="7">
        <v>237513040</v>
      </c>
      <c r="AT19" s="7">
        <v>211204538</v>
      </c>
      <c r="AU19" s="7">
        <v>832857</v>
      </c>
      <c r="AV19" s="7">
        <v>24422683</v>
      </c>
      <c r="AW19" s="7">
        <v>1052962</v>
      </c>
      <c r="AX19" s="7">
        <f t="shared" si="18"/>
        <v>46853</v>
      </c>
      <c r="AY19" s="7">
        <f t="shared" si="19"/>
        <v>1944422240</v>
      </c>
      <c r="AZ19" s="7">
        <f t="shared" si="20"/>
        <v>1735021635</v>
      </c>
      <c r="BA19" s="7">
        <f t="shared" si="21"/>
        <v>79949377</v>
      </c>
      <c r="BB19" s="7">
        <f t="shared" si="22"/>
        <v>107081801</v>
      </c>
      <c r="BC19" s="7">
        <f t="shared" si="23"/>
        <v>22369427</v>
      </c>
      <c r="BD19" s="6">
        <v>2116</v>
      </c>
      <c r="BE19" s="7">
        <v>87644333</v>
      </c>
      <c r="BF19" s="7">
        <v>53384363</v>
      </c>
      <c r="BG19" s="7">
        <v>0</v>
      </c>
      <c r="BH19" s="7">
        <v>33351390</v>
      </c>
      <c r="BI19" s="7">
        <v>908580</v>
      </c>
      <c r="BJ19" s="7">
        <v>4</v>
      </c>
      <c r="BK19" s="7">
        <v>6850</v>
      </c>
      <c r="BL19" s="7">
        <v>2250</v>
      </c>
      <c r="BM19" s="7">
        <v>0</v>
      </c>
      <c r="BN19" s="7">
        <v>4600</v>
      </c>
      <c r="BO19" s="7">
        <v>0</v>
      </c>
      <c r="BP19" s="7">
        <f t="shared" si="24"/>
        <v>2120</v>
      </c>
      <c r="BQ19" s="7">
        <f t="shared" si="25"/>
        <v>87651183</v>
      </c>
      <c r="BR19" s="7">
        <f t="shared" si="26"/>
        <v>53386613</v>
      </c>
      <c r="BS19" s="7">
        <f t="shared" si="27"/>
        <v>0</v>
      </c>
      <c r="BT19" s="7">
        <f t="shared" si="28"/>
        <v>33355990</v>
      </c>
      <c r="BU19" s="7">
        <f t="shared" si="29"/>
        <v>908580</v>
      </c>
      <c r="BV19" s="6">
        <v>86</v>
      </c>
      <c r="BW19" s="7">
        <v>11759080</v>
      </c>
      <c r="BX19" s="7">
        <v>10583172</v>
      </c>
      <c r="BY19" s="7">
        <v>518906</v>
      </c>
      <c r="BZ19" s="7">
        <v>632980</v>
      </c>
      <c r="CA19" s="7">
        <v>24022</v>
      </c>
      <c r="CB19" s="7">
        <f t="shared" si="30"/>
        <v>46939</v>
      </c>
      <c r="CC19" s="7">
        <f t="shared" si="31"/>
        <v>2043832503</v>
      </c>
      <c r="CD19" s="7">
        <f t="shared" si="32"/>
        <v>1798991420</v>
      </c>
      <c r="CE19" s="7">
        <f t="shared" si="33"/>
        <v>80468283</v>
      </c>
      <c r="CF19" s="7">
        <f t="shared" si="34"/>
        <v>141070771</v>
      </c>
      <c r="CG19" s="7">
        <f t="shared" si="35"/>
        <v>23302029</v>
      </c>
      <c r="CH19" s="128">
        <v>112</v>
      </c>
      <c r="CI19" s="129">
        <v>662120</v>
      </c>
      <c r="CJ19" s="129">
        <v>581413</v>
      </c>
      <c r="CK19" s="129">
        <v>0</v>
      </c>
      <c r="CL19" s="129">
        <v>80707</v>
      </c>
      <c r="CM19" s="129">
        <v>0</v>
      </c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30">
        <f t="shared" si="50"/>
        <v>112</v>
      </c>
      <c r="DA19" s="129">
        <f t="shared" si="36"/>
        <v>662120</v>
      </c>
      <c r="DB19" s="129">
        <f t="shared" si="37"/>
        <v>581413</v>
      </c>
      <c r="DC19" s="129">
        <f t="shared" si="38"/>
        <v>0</v>
      </c>
      <c r="DD19" s="129">
        <f t="shared" si="39"/>
        <v>80707</v>
      </c>
      <c r="DE19" s="129">
        <f t="shared" si="40"/>
        <v>0</v>
      </c>
      <c r="DF19" s="129">
        <f t="shared" si="51"/>
        <v>47051</v>
      </c>
      <c r="DG19" s="129">
        <f t="shared" si="41"/>
        <v>2044494623</v>
      </c>
      <c r="DH19" s="129">
        <f t="shared" si="42"/>
        <v>1799572833</v>
      </c>
      <c r="DI19" s="129">
        <f t="shared" si="43"/>
        <v>80468283</v>
      </c>
      <c r="DJ19" s="129">
        <f t="shared" si="44"/>
        <v>141151478</v>
      </c>
      <c r="DK19" s="129">
        <f t="shared" si="45"/>
        <v>23302029</v>
      </c>
      <c r="DL19" s="129">
        <v>1635</v>
      </c>
      <c r="DM19" s="129">
        <v>737</v>
      </c>
      <c r="DN19" s="129">
        <v>2372</v>
      </c>
      <c r="DO19" s="129">
        <v>207</v>
      </c>
      <c r="DP19" s="129">
        <v>56</v>
      </c>
      <c r="DR19" s="16">
        <f>'７割'!DR19+'８割 '!DR19+'９割'!DR19</f>
        <v>112</v>
      </c>
      <c r="DS19" s="16">
        <f>'７割'!DS19+'８割 '!DS19+'９割'!DS19</f>
        <v>581413</v>
      </c>
      <c r="DT19" s="16">
        <f>'７割'!DT19+'８割 '!DT19+'９割'!DT19</f>
        <v>28</v>
      </c>
      <c r="DU19" s="16">
        <f>'７割'!DU19+'８割 '!DU19+'９割'!DU19</f>
        <v>235457</v>
      </c>
      <c r="DV19" s="16">
        <f>'７割'!DV19+'８割 '!DV19+'９割'!DV19</f>
        <v>23</v>
      </c>
      <c r="DW19" s="16">
        <f>'７割'!DW19+'８割 '!DW19+'９割'!DW19</f>
        <v>210843</v>
      </c>
      <c r="DX19" s="16">
        <f>'７割'!DX19+'８割 '!DX19+'９割'!DX19</f>
        <v>37</v>
      </c>
      <c r="DY19" s="16">
        <f>'７割'!DY19+'８割 '!DY19+'９割'!DY19</f>
        <v>1078279</v>
      </c>
      <c r="DZ19" s="16">
        <f>'７割'!DZ19+'８割 '!DZ19+'９割'!DZ19</f>
        <v>1</v>
      </c>
      <c r="EA19" s="16">
        <f>'７割'!EA19+'８割 '!EA19+'９割'!EA19</f>
        <v>2916</v>
      </c>
      <c r="EB19" s="16">
        <f>'７割'!EB19+'８割 '!EB19+'９割'!EB19</f>
        <v>0</v>
      </c>
      <c r="EC19" s="16">
        <f>'７割'!EC19+'８割 '!EC19+'９割'!EC19</f>
        <v>0</v>
      </c>
      <c r="ED19" s="16">
        <f>'７割'!ED19+'８割 '!ED19+'９割'!ED19</f>
        <v>0</v>
      </c>
      <c r="EE19" s="16">
        <f>'７割'!EE19+'８割 '!EE19+'９割'!EE19</f>
        <v>0</v>
      </c>
      <c r="EF19" s="16">
        <f>'７割'!EF19+'８割 '!EF19+'９割'!EF19</f>
        <v>0</v>
      </c>
      <c r="EG19" s="16">
        <f>'７割'!EG19+'８割 '!EG19+'９割'!EG19</f>
        <v>0</v>
      </c>
      <c r="EH19" s="16">
        <f>IF(SUM(DR19,DT19,DV19,DX19,DZ19,EB19,ED19,EF19)='７割'!EH19+'８割 '!EH19+'９割'!EH19,SUM(DR19,DT19,DV19,DX19,DZ19,EB19,ED19,EF19),"数値エラー")</f>
        <v>201</v>
      </c>
      <c r="EI19" s="16">
        <f>IF(SUM(DS19,DU19,DW19,DY19,EA19,EC19,EE19,EG19)='７割'!EI19++'８割 '!EI19+'９割'!EI19,SUM(DS19,DU19,DW19,DY19,EA19,EC19,EE19,EG19),"数値エラー")</f>
        <v>2108908</v>
      </c>
      <c r="EK19" s="7">
        <f t="shared" si="52"/>
        <v>47140</v>
      </c>
      <c r="EL19" s="7">
        <f t="shared" si="53"/>
        <v>2045941411</v>
      </c>
      <c r="EN19" s="70">
        <f>ROUND(EL19/INDEX(被保険者数!O:O,MATCH(A19,被保険者数!A:A,0),1),0)</f>
        <v>1116780</v>
      </c>
      <c r="EO19" s="1">
        <f t="shared" si="46"/>
        <v>5</v>
      </c>
      <c r="EP19" s="70">
        <f t="shared" si="47"/>
        <v>1230173550</v>
      </c>
      <c r="EQ19" s="70">
        <f t="shared" si="48"/>
        <v>476735650</v>
      </c>
      <c r="ER19" s="70">
        <f t="shared" si="49"/>
        <v>339032211</v>
      </c>
      <c r="ES19" s="70">
        <f>ROUND(EP19/INDEX(被保険者数!O:O,MATCH(A19,被保険者数!A:A,0),1),0)</f>
        <v>671492</v>
      </c>
      <c r="ET19" s="70">
        <f t="shared" si="54"/>
        <v>6</v>
      </c>
      <c r="EU19" s="70">
        <f>ROUND(EQ19/INDEX(被保険者数!O:O,MATCH(A19,被保険者数!A:A,0),1),0)</f>
        <v>260227</v>
      </c>
      <c r="EV19" s="1">
        <f t="shared" si="55"/>
        <v>16</v>
      </c>
    </row>
    <row r="20" spans="1:152" s="1" customFormat="1" ht="15.95" customHeight="1" x14ac:dyDescent="0.15">
      <c r="A20" s="2" t="s">
        <v>41</v>
      </c>
      <c r="B20" s="6">
        <v>917</v>
      </c>
      <c r="C20" s="7">
        <v>601721240</v>
      </c>
      <c r="D20" s="7">
        <v>530753300</v>
      </c>
      <c r="E20" s="7">
        <v>39555696</v>
      </c>
      <c r="F20" s="7">
        <v>27635462</v>
      </c>
      <c r="G20" s="7">
        <v>3776782</v>
      </c>
      <c r="H20" s="7">
        <v>15231</v>
      </c>
      <c r="I20" s="7">
        <v>278706560</v>
      </c>
      <c r="J20" s="7">
        <v>245150550</v>
      </c>
      <c r="K20" s="7">
        <v>8512147</v>
      </c>
      <c r="L20" s="7">
        <v>23111923</v>
      </c>
      <c r="M20" s="7">
        <v>1930820</v>
      </c>
      <c r="N20" s="7">
        <f t="shared" si="0"/>
        <v>16148</v>
      </c>
      <c r="O20" s="7">
        <f t="shared" si="1"/>
        <v>880427800</v>
      </c>
      <c r="P20" s="7">
        <f t="shared" si="2"/>
        <v>775903850</v>
      </c>
      <c r="Q20" s="7">
        <f t="shared" si="3"/>
        <v>48067843</v>
      </c>
      <c r="R20" s="7">
        <f t="shared" si="4"/>
        <v>50747385</v>
      </c>
      <c r="S20" s="7">
        <f t="shared" si="5"/>
        <v>5707602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1431</v>
      </c>
      <c r="AA20" s="7">
        <v>20350970</v>
      </c>
      <c r="AB20" s="7">
        <v>17933282</v>
      </c>
      <c r="AC20" s="7">
        <v>19403</v>
      </c>
      <c r="AD20" s="7">
        <v>2398285</v>
      </c>
      <c r="AE20" s="7">
        <v>0</v>
      </c>
      <c r="AF20" s="7">
        <f t="shared" si="6"/>
        <v>1431</v>
      </c>
      <c r="AG20" s="7">
        <f t="shared" si="7"/>
        <v>20350970</v>
      </c>
      <c r="AH20" s="7">
        <f t="shared" si="8"/>
        <v>17933282</v>
      </c>
      <c r="AI20" s="7">
        <f t="shared" si="9"/>
        <v>19403</v>
      </c>
      <c r="AJ20" s="7">
        <f t="shared" si="10"/>
        <v>2398285</v>
      </c>
      <c r="AK20" s="7">
        <f t="shared" si="11"/>
        <v>0</v>
      </c>
      <c r="AL20" s="6">
        <f t="shared" si="12"/>
        <v>17579</v>
      </c>
      <c r="AM20" s="7">
        <f t="shared" si="13"/>
        <v>900778770</v>
      </c>
      <c r="AN20" s="7">
        <f t="shared" si="14"/>
        <v>793837132</v>
      </c>
      <c r="AO20" s="7">
        <f t="shared" si="15"/>
        <v>48087246</v>
      </c>
      <c r="AP20" s="7">
        <f t="shared" si="16"/>
        <v>53145670</v>
      </c>
      <c r="AQ20" s="7">
        <f t="shared" si="17"/>
        <v>5707602</v>
      </c>
      <c r="AR20" s="7">
        <v>11440</v>
      </c>
      <c r="AS20" s="7">
        <v>161558640</v>
      </c>
      <c r="AT20" s="7">
        <v>142278388</v>
      </c>
      <c r="AU20" s="7">
        <v>1139422</v>
      </c>
      <c r="AV20" s="7">
        <v>17263777</v>
      </c>
      <c r="AW20" s="7">
        <v>877053</v>
      </c>
      <c r="AX20" s="7">
        <f t="shared" si="18"/>
        <v>29019</v>
      </c>
      <c r="AY20" s="7">
        <f t="shared" si="19"/>
        <v>1062337410</v>
      </c>
      <c r="AZ20" s="7">
        <f t="shared" si="20"/>
        <v>936115520</v>
      </c>
      <c r="BA20" s="7">
        <f t="shared" si="21"/>
        <v>49226668</v>
      </c>
      <c r="BB20" s="7">
        <f t="shared" si="22"/>
        <v>70409447</v>
      </c>
      <c r="BC20" s="7">
        <f t="shared" si="23"/>
        <v>6584655</v>
      </c>
      <c r="BD20" s="6">
        <v>883</v>
      </c>
      <c r="BE20" s="7">
        <v>29641086</v>
      </c>
      <c r="BF20" s="7">
        <v>14794966</v>
      </c>
      <c r="BG20" s="7">
        <v>0</v>
      </c>
      <c r="BH20" s="7">
        <v>14494450</v>
      </c>
      <c r="BI20" s="7">
        <v>351670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24"/>
        <v>883</v>
      </c>
      <c r="BQ20" s="7">
        <f t="shared" si="25"/>
        <v>29641086</v>
      </c>
      <c r="BR20" s="7">
        <f t="shared" si="26"/>
        <v>14794966</v>
      </c>
      <c r="BS20" s="7">
        <f t="shared" si="27"/>
        <v>0</v>
      </c>
      <c r="BT20" s="7">
        <f t="shared" si="28"/>
        <v>14494450</v>
      </c>
      <c r="BU20" s="7">
        <f t="shared" si="29"/>
        <v>351670</v>
      </c>
      <c r="BV20" s="6">
        <v>167</v>
      </c>
      <c r="BW20" s="7">
        <v>20711750</v>
      </c>
      <c r="BX20" s="7">
        <v>18072241</v>
      </c>
      <c r="BY20" s="7">
        <v>945564</v>
      </c>
      <c r="BZ20" s="7">
        <v>1489447</v>
      </c>
      <c r="CA20" s="7">
        <v>258848</v>
      </c>
      <c r="CB20" s="7">
        <f t="shared" si="30"/>
        <v>29186</v>
      </c>
      <c r="CC20" s="7">
        <f t="shared" si="31"/>
        <v>1112690246</v>
      </c>
      <c r="CD20" s="7">
        <f t="shared" si="32"/>
        <v>968982727</v>
      </c>
      <c r="CE20" s="7">
        <f t="shared" si="33"/>
        <v>50172232</v>
      </c>
      <c r="CF20" s="7">
        <f t="shared" si="34"/>
        <v>86393344</v>
      </c>
      <c r="CG20" s="7">
        <f t="shared" si="35"/>
        <v>7195173</v>
      </c>
      <c r="CH20" s="128">
        <v>157</v>
      </c>
      <c r="CI20" s="129">
        <v>799889</v>
      </c>
      <c r="CJ20" s="129">
        <v>704352</v>
      </c>
      <c r="CK20" s="129">
        <v>0</v>
      </c>
      <c r="CL20" s="129">
        <v>95537</v>
      </c>
      <c r="CM20" s="129">
        <v>0</v>
      </c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30">
        <f t="shared" si="50"/>
        <v>157</v>
      </c>
      <c r="DA20" s="129">
        <f t="shared" si="36"/>
        <v>799889</v>
      </c>
      <c r="DB20" s="129">
        <f t="shared" si="37"/>
        <v>704352</v>
      </c>
      <c r="DC20" s="129">
        <f t="shared" si="38"/>
        <v>0</v>
      </c>
      <c r="DD20" s="129">
        <f t="shared" si="39"/>
        <v>95537</v>
      </c>
      <c r="DE20" s="129">
        <f t="shared" si="40"/>
        <v>0</v>
      </c>
      <c r="DF20" s="129">
        <f t="shared" si="51"/>
        <v>29343</v>
      </c>
      <c r="DG20" s="129">
        <f t="shared" si="41"/>
        <v>1113490135</v>
      </c>
      <c r="DH20" s="129">
        <f t="shared" si="42"/>
        <v>969687079</v>
      </c>
      <c r="DI20" s="129">
        <f t="shared" si="43"/>
        <v>50172232</v>
      </c>
      <c r="DJ20" s="129">
        <f t="shared" si="44"/>
        <v>86488881</v>
      </c>
      <c r="DK20" s="129">
        <f t="shared" si="45"/>
        <v>7195173</v>
      </c>
      <c r="DL20" s="129">
        <v>676</v>
      </c>
      <c r="DM20" s="129">
        <v>596</v>
      </c>
      <c r="DN20" s="129">
        <v>1272</v>
      </c>
      <c r="DO20" s="129">
        <v>306</v>
      </c>
      <c r="DP20" s="129">
        <v>46</v>
      </c>
      <c r="DR20" s="16">
        <f>'７割'!DR20+'８割 '!DR20+'９割'!DR20</f>
        <v>157</v>
      </c>
      <c r="DS20" s="16">
        <f>'７割'!DS20+'８割 '!DS20+'９割'!DS20</f>
        <v>704352</v>
      </c>
      <c r="DT20" s="16">
        <f>'７割'!DT20+'８割 '!DT20+'９割'!DT20</f>
        <v>5</v>
      </c>
      <c r="DU20" s="16">
        <f>'７割'!DU20+'８割 '!DU20+'９割'!DU20</f>
        <v>206865</v>
      </c>
      <c r="DV20" s="16">
        <f>'７割'!DV20+'８割 '!DV20+'９割'!DV20</f>
        <v>0</v>
      </c>
      <c r="DW20" s="16">
        <f>'７割'!DW20+'８割 '!DW20+'９割'!DW20</f>
        <v>0</v>
      </c>
      <c r="DX20" s="16">
        <f>'７割'!DX20+'８割 '!DX20+'９割'!DX20</f>
        <v>30</v>
      </c>
      <c r="DY20" s="16">
        <f>'７割'!DY20+'８割 '!DY20+'９割'!DY20</f>
        <v>927470</v>
      </c>
      <c r="DZ20" s="16">
        <f>'７割'!DZ20+'８割 '!DZ20+'９割'!DZ20</f>
        <v>0</v>
      </c>
      <c r="EA20" s="16">
        <f>'７割'!EA20+'８割 '!EA20+'９割'!EA20</f>
        <v>0</v>
      </c>
      <c r="EB20" s="16">
        <f>'７割'!EB20+'８割 '!EB20+'９割'!EB20</f>
        <v>0</v>
      </c>
      <c r="EC20" s="16">
        <f>'７割'!EC20+'８割 '!EC20+'９割'!EC20</f>
        <v>0</v>
      </c>
      <c r="ED20" s="16">
        <f>'７割'!ED20+'８割 '!ED20+'９割'!ED20</f>
        <v>0</v>
      </c>
      <c r="EE20" s="16">
        <f>'７割'!EE20+'８割 '!EE20+'９割'!EE20</f>
        <v>0</v>
      </c>
      <c r="EF20" s="16">
        <f>'７割'!EF20+'８割 '!EF20+'９割'!EF20</f>
        <v>0</v>
      </c>
      <c r="EG20" s="16">
        <f>'７割'!EG20+'８割 '!EG20+'９割'!EG20</f>
        <v>0</v>
      </c>
      <c r="EH20" s="16">
        <f>IF(SUM(DR20,DT20,DV20,DX20,DZ20,EB20,ED20,EF20)='７割'!EH20+'８割 '!EH20+'９割'!EH20,SUM(DR20,DT20,DV20,DX20,DZ20,EB20,ED20,EF20),"数値エラー")</f>
        <v>192</v>
      </c>
      <c r="EI20" s="16">
        <f>IF(SUM(DS20,DU20,DW20,DY20,EA20,EC20,EE20,EG20)='７割'!EI20++'８割 '!EI20+'９割'!EI20,SUM(DS20,DU20,DW20,DY20,EA20,EC20,EE20,EG20),"数値エラー")</f>
        <v>1838687</v>
      </c>
      <c r="EK20" s="7">
        <f t="shared" si="52"/>
        <v>29378</v>
      </c>
      <c r="EL20" s="7">
        <f t="shared" si="53"/>
        <v>1114528933</v>
      </c>
      <c r="EN20" s="70">
        <f>ROUND(EL20/INDEX(被保険者数!O:O,MATCH(A20,被保険者数!A:A,0),1),0)</f>
        <v>888779</v>
      </c>
      <c r="EO20" s="1">
        <f t="shared" si="46"/>
        <v>35</v>
      </c>
      <c r="EP20" s="70">
        <f t="shared" si="47"/>
        <v>601721240</v>
      </c>
      <c r="EQ20" s="70">
        <f t="shared" si="48"/>
        <v>299057530</v>
      </c>
      <c r="ER20" s="70">
        <f t="shared" si="49"/>
        <v>213750163</v>
      </c>
      <c r="ES20" s="70">
        <f>ROUND(EP20/INDEX(被保険者数!O:O,MATCH(A20,被保険者数!A:A,0),1),0)</f>
        <v>479841</v>
      </c>
      <c r="ET20" s="70">
        <f t="shared" si="54"/>
        <v>36</v>
      </c>
      <c r="EU20" s="70">
        <f>ROUND(EQ20/INDEX(被保険者数!O:O,MATCH(A20,被保険者数!A:A,0),1),0)</f>
        <v>238483</v>
      </c>
      <c r="EV20" s="1">
        <f t="shared" si="55"/>
        <v>27</v>
      </c>
    </row>
    <row r="21" spans="1:152" s="1" customFormat="1" ht="15.95" customHeight="1" x14ac:dyDescent="0.15">
      <c r="A21" s="2" t="s">
        <v>42</v>
      </c>
      <c r="B21" s="6">
        <v>601</v>
      </c>
      <c r="C21" s="7">
        <v>391408650</v>
      </c>
      <c r="D21" s="7">
        <v>346319087</v>
      </c>
      <c r="E21" s="7">
        <v>23937049</v>
      </c>
      <c r="F21" s="7">
        <v>18011662</v>
      </c>
      <c r="G21" s="7">
        <v>3140852</v>
      </c>
      <c r="H21" s="7">
        <v>8582</v>
      </c>
      <c r="I21" s="7">
        <v>158572840</v>
      </c>
      <c r="J21" s="7">
        <v>140386847</v>
      </c>
      <c r="K21" s="7">
        <v>3825508</v>
      </c>
      <c r="L21" s="7">
        <v>12789167</v>
      </c>
      <c r="M21" s="7">
        <v>1571248</v>
      </c>
      <c r="N21" s="7">
        <f t="shared" si="0"/>
        <v>9183</v>
      </c>
      <c r="O21" s="7">
        <f t="shared" si="1"/>
        <v>549981490</v>
      </c>
      <c r="P21" s="7">
        <f t="shared" si="2"/>
        <v>486705934</v>
      </c>
      <c r="Q21" s="7">
        <f t="shared" si="3"/>
        <v>27762557</v>
      </c>
      <c r="R21" s="7">
        <f t="shared" si="4"/>
        <v>30800829</v>
      </c>
      <c r="S21" s="7">
        <f t="shared" si="5"/>
        <v>4712100</v>
      </c>
      <c r="T21" s="6">
        <v>1</v>
      </c>
      <c r="U21" s="7">
        <v>101290</v>
      </c>
      <c r="V21" s="7">
        <v>91160</v>
      </c>
      <c r="W21" s="7">
        <v>0</v>
      </c>
      <c r="X21" s="7">
        <v>10130</v>
      </c>
      <c r="Y21" s="7">
        <v>0</v>
      </c>
      <c r="Z21" s="7">
        <v>1080</v>
      </c>
      <c r="AA21" s="7">
        <v>15488720</v>
      </c>
      <c r="AB21" s="7">
        <v>13458028</v>
      </c>
      <c r="AC21" s="7">
        <v>16388</v>
      </c>
      <c r="AD21" s="7">
        <v>2013454</v>
      </c>
      <c r="AE21" s="7">
        <v>850</v>
      </c>
      <c r="AF21" s="7">
        <f t="shared" si="6"/>
        <v>1081</v>
      </c>
      <c r="AG21" s="7">
        <f t="shared" si="7"/>
        <v>15590010</v>
      </c>
      <c r="AH21" s="7">
        <f t="shared" si="8"/>
        <v>13549188</v>
      </c>
      <c r="AI21" s="7">
        <f t="shared" si="9"/>
        <v>16388</v>
      </c>
      <c r="AJ21" s="7">
        <f t="shared" si="10"/>
        <v>2023584</v>
      </c>
      <c r="AK21" s="7">
        <f t="shared" si="11"/>
        <v>850</v>
      </c>
      <c r="AL21" s="6">
        <f t="shared" si="12"/>
        <v>10264</v>
      </c>
      <c r="AM21" s="7">
        <f t="shared" si="13"/>
        <v>565571500</v>
      </c>
      <c r="AN21" s="7">
        <f t="shared" si="14"/>
        <v>500255122</v>
      </c>
      <c r="AO21" s="7">
        <f t="shared" si="15"/>
        <v>27778945</v>
      </c>
      <c r="AP21" s="7">
        <f t="shared" si="16"/>
        <v>32824413</v>
      </c>
      <c r="AQ21" s="7">
        <f t="shared" si="17"/>
        <v>4712950</v>
      </c>
      <c r="AR21" s="7">
        <v>6983</v>
      </c>
      <c r="AS21" s="7">
        <v>101502620</v>
      </c>
      <c r="AT21" s="7">
        <v>89161216</v>
      </c>
      <c r="AU21" s="7">
        <v>1063888</v>
      </c>
      <c r="AV21" s="7">
        <v>10549369</v>
      </c>
      <c r="AW21" s="7">
        <v>728147</v>
      </c>
      <c r="AX21" s="7">
        <f t="shared" si="18"/>
        <v>17247</v>
      </c>
      <c r="AY21" s="7">
        <f t="shared" si="19"/>
        <v>667074120</v>
      </c>
      <c r="AZ21" s="7">
        <f t="shared" si="20"/>
        <v>589416338</v>
      </c>
      <c r="BA21" s="7">
        <f t="shared" si="21"/>
        <v>28842833</v>
      </c>
      <c r="BB21" s="7">
        <f t="shared" si="22"/>
        <v>43373782</v>
      </c>
      <c r="BC21" s="7">
        <f t="shared" si="23"/>
        <v>5441097</v>
      </c>
      <c r="BD21" s="6">
        <v>581</v>
      </c>
      <c r="BE21" s="7">
        <v>19624994</v>
      </c>
      <c r="BF21" s="7">
        <v>9895024</v>
      </c>
      <c r="BG21" s="7">
        <v>0</v>
      </c>
      <c r="BH21" s="7">
        <v>9453770</v>
      </c>
      <c r="BI21" s="7">
        <v>276200</v>
      </c>
      <c r="BJ21" s="7">
        <v>1</v>
      </c>
      <c r="BK21" s="7">
        <v>2020</v>
      </c>
      <c r="BL21" s="7">
        <v>640</v>
      </c>
      <c r="BM21" s="7">
        <v>0</v>
      </c>
      <c r="BN21" s="7">
        <v>1380</v>
      </c>
      <c r="BO21" s="7">
        <v>0</v>
      </c>
      <c r="BP21" s="7">
        <f t="shared" si="24"/>
        <v>582</v>
      </c>
      <c r="BQ21" s="7">
        <f t="shared" si="25"/>
        <v>19627014</v>
      </c>
      <c r="BR21" s="7">
        <f t="shared" si="26"/>
        <v>9895664</v>
      </c>
      <c r="BS21" s="7">
        <f t="shared" si="27"/>
        <v>0</v>
      </c>
      <c r="BT21" s="7">
        <f t="shared" si="28"/>
        <v>9455150</v>
      </c>
      <c r="BU21" s="7">
        <f t="shared" si="29"/>
        <v>276200</v>
      </c>
      <c r="BV21" s="6">
        <v>118</v>
      </c>
      <c r="BW21" s="7">
        <v>20287840</v>
      </c>
      <c r="BX21" s="7">
        <v>18104311</v>
      </c>
      <c r="BY21" s="7">
        <v>1022701</v>
      </c>
      <c r="BZ21" s="7">
        <v>888397</v>
      </c>
      <c r="CA21" s="7">
        <v>295071</v>
      </c>
      <c r="CB21" s="7">
        <f t="shared" si="30"/>
        <v>17365</v>
      </c>
      <c r="CC21" s="7">
        <f t="shared" si="31"/>
        <v>706988974</v>
      </c>
      <c r="CD21" s="7">
        <f t="shared" si="32"/>
        <v>617416313</v>
      </c>
      <c r="CE21" s="7">
        <f t="shared" si="33"/>
        <v>29865534</v>
      </c>
      <c r="CF21" s="7">
        <f t="shared" si="34"/>
        <v>53717329</v>
      </c>
      <c r="CG21" s="7">
        <f t="shared" si="35"/>
        <v>6012368</v>
      </c>
      <c r="CH21" s="128">
        <v>125</v>
      </c>
      <c r="CI21" s="129">
        <v>1301621</v>
      </c>
      <c r="CJ21" s="129">
        <v>1166159</v>
      </c>
      <c r="CK21" s="129">
        <v>0</v>
      </c>
      <c r="CL21" s="129">
        <v>135462</v>
      </c>
      <c r="CM21" s="129">
        <v>0</v>
      </c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30">
        <f t="shared" si="50"/>
        <v>125</v>
      </c>
      <c r="DA21" s="129">
        <f t="shared" si="36"/>
        <v>1301621</v>
      </c>
      <c r="DB21" s="129">
        <f t="shared" si="37"/>
        <v>1166159</v>
      </c>
      <c r="DC21" s="129">
        <f t="shared" si="38"/>
        <v>0</v>
      </c>
      <c r="DD21" s="129">
        <f t="shared" si="39"/>
        <v>135462</v>
      </c>
      <c r="DE21" s="129">
        <f t="shared" si="40"/>
        <v>0</v>
      </c>
      <c r="DF21" s="129">
        <f t="shared" si="51"/>
        <v>17490</v>
      </c>
      <c r="DG21" s="129">
        <f t="shared" si="41"/>
        <v>708290595</v>
      </c>
      <c r="DH21" s="129">
        <f t="shared" si="42"/>
        <v>618582472</v>
      </c>
      <c r="DI21" s="129">
        <f t="shared" si="43"/>
        <v>29865534</v>
      </c>
      <c r="DJ21" s="129">
        <f t="shared" si="44"/>
        <v>53852791</v>
      </c>
      <c r="DK21" s="129">
        <f t="shared" si="45"/>
        <v>6012368</v>
      </c>
      <c r="DL21" s="129">
        <v>435</v>
      </c>
      <c r="DM21" s="129">
        <v>422</v>
      </c>
      <c r="DN21" s="129">
        <v>857</v>
      </c>
      <c r="DO21" s="129">
        <v>168</v>
      </c>
      <c r="DP21" s="129">
        <v>12</v>
      </c>
      <c r="DR21" s="16">
        <f>'７割'!DR21+'８割 '!DR21+'９割'!DR21</f>
        <v>125</v>
      </c>
      <c r="DS21" s="16">
        <f>'７割'!DS21+'８割 '!DS21+'９割'!DS21</f>
        <v>1166159</v>
      </c>
      <c r="DT21" s="16">
        <f>'７割'!DT21+'８割 '!DT21+'９割'!DT21</f>
        <v>0</v>
      </c>
      <c r="DU21" s="16">
        <f>'７割'!DU21+'８割 '!DU21+'９割'!DU21</f>
        <v>0</v>
      </c>
      <c r="DV21" s="16">
        <f>'７割'!DV21+'８割 '!DV21+'９割'!DV21</f>
        <v>0</v>
      </c>
      <c r="DW21" s="16">
        <f>'７割'!DW21+'８割 '!DW21+'９割'!DW21</f>
        <v>0</v>
      </c>
      <c r="DX21" s="16">
        <f>'７割'!DX21+'８割 '!DX21+'９割'!DX21</f>
        <v>21</v>
      </c>
      <c r="DY21" s="16">
        <f>'７割'!DY21+'８割 '!DY21+'９割'!DY21</f>
        <v>793688</v>
      </c>
      <c r="DZ21" s="16">
        <f>'７割'!DZ21+'８割 '!DZ21+'９割'!DZ21</f>
        <v>0</v>
      </c>
      <c r="EA21" s="16">
        <f>'７割'!EA21+'８割 '!EA21+'９割'!EA21</f>
        <v>0</v>
      </c>
      <c r="EB21" s="16">
        <f>'７割'!EB21+'８割 '!EB21+'９割'!EB21</f>
        <v>0</v>
      </c>
      <c r="EC21" s="16">
        <f>'７割'!EC21+'８割 '!EC21+'９割'!EC21</f>
        <v>0</v>
      </c>
      <c r="ED21" s="16">
        <f>'７割'!ED21+'８割 '!ED21+'９割'!ED21</f>
        <v>0</v>
      </c>
      <c r="EE21" s="16">
        <f>'７割'!EE21+'８割 '!EE21+'９割'!EE21</f>
        <v>0</v>
      </c>
      <c r="EF21" s="16">
        <f>'７割'!EF21+'８割 '!EF21+'９割'!EF21</f>
        <v>0</v>
      </c>
      <c r="EG21" s="16">
        <f>'７割'!EG21+'８割 '!EG21+'９割'!EG21</f>
        <v>0</v>
      </c>
      <c r="EH21" s="16">
        <f>IF(SUM(DR21,DT21,DV21,DX21,DZ21,EB21,ED21,EF21)='７割'!EH21+'８割 '!EH21+'９割'!EH21,SUM(DR21,DT21,DV21,DX21,DZ21,EB21,ED21,EF21),"数値エラー")</f>
        <v>146</v>
      </c>
      <c r="EI21" s="16">
        <f>IF(SUM(DS21,DU21,DW21,DY21,EA21,EC21,EE21,EG21)='７割'!EI21++'８割 '!EI21+'９割'!EI21,SUM(DS21,DU21,DW21,DY21,EA21,EC21,EE21,EG21),"数値エラー")</f>
        <v>1959847</v>
      </c>
      <c r="EK21" s="7">
        <f t="shared" si="52"/>
        <v>17511</v>
      </c>
      <c r="EL21" s="7">
        <f t="shared" si="53"/>
        <v>708948821</v>
      </c>
      <c r="EN21" s="70">
        <f>ROUND(EL21/INDEX(被保険者数!O:O,MATCH(A21,被保険者数!A:A,0),1),0)</f>
        <v>1033453</v>
      </c>
      <c r="EO21" s="1">
        <f t="shared" si="46"/>
        <v>16</v>
      </c>
      <c r="EP21" s="70">
        <f t="shared" si="47"/>
        <v>391509940</v>
      </c>
      <c r="EQ21" s="70">
        <f t="shared" si="48"/>
        <v>174061560</v>
      </c>
      <c r="ER21" s="70">
        <f t="shared" si="49"/>
        <v>143377321</v>
      </c>
      <c r="ES21" s="70">
        <f>ROUND(EP21/INDEX(被保険者数!O:O,MATCH(A21,被保険者数!A:A,0),1),0)</f>
        <v>570714</v>
      </c>
      <c r="ET21" s="70">
        <f t="shared" si="54"/>
        <v>26</v>
      </c>
      <c r="EU21" s="70">
        <f>ROUND(EQ21/INDEX(被保険者数!O:O,MATCH(A21,被保険者数!A:A,0),1),0)</f>
        <v>253734</v>
      </c>
      <c r="EV21" s="1">
        <f t="shared" si="55"/>
        <v>20</v>
      </c>
    </row>
    <row r="22" spans="1:152" s="1" customFormat="1" ht="15.95" customHeight="1" x14ac:dyDescent="0.15">
      <c r="A22" s="2" t="s">
        <v>43</v>
      </c>
      <c r="B22" s="6">
        <v>901</v>
      </c>
      <c r="C22" s="7">
        <v>566561890</v>
      </c>
      <c r="D22" s="7">
        <v>496358703</v>
      </c>
      <c r="E22" s="7">
        <v>36579262</v>
      </c>
      <c r="F22" s="7">
        <v>28973671</v>
      </c>
      <c r="G22" s="7">
        <v>4650254</v>
      </c>
      <c r="H22" s="7">
        <v>20070</v>
      </c>
      <c r="I22" s="7">
        <v>358938470</v>
      </c>
      <c r="J22" s="7">
        <v>313324028</v>
      </c>
      <c r="K22" s="7">
        <v>8841086</v>
      </c>
      <c r="L22" s="7">
        <v>34492398</v>
      </c>
      <c r="M22" s="7">
        <v>2280958</v>
      </c>
      <c r="N22" s="7">
        <f t="shared" si="0"/>
        <v>20971</v>
      </c>
      <c r="O22" s="7">
        <f t="shared" si="1"/>
        <v>925500360</v>
      </c>
      <c r="P22" s="7">
        <f t="shared" si="2"/>
        <v>809682731</v>
      </c>
      <c r="Q22" s="7">
        <f t="shared" si="3"/>
        <v>45420348</v>
      </c>
      <c r="R22" s="7">
        <f t="shared" si="4"/>
        <v>63466069</v>
      </c>
      <c r="S22" s="7">
        <f t="shared" si="5"/>
        <v>6931212</v>
      </c>
      <c r="T22" s="6">
        <v>5</v>
      </c>
      <c r="U22" s="7">
        <v>1108700</v>
      </c>
      <c r="V22" s="7">
        <v>971125</v>
      </c>
      <c r="W22" s="7">
        <v>19638</v>
      </c>
      <c r="X22" s="7">
        <v>117937</v>
      </c>
      <c r="Y22" s="7">
        <v>0</v>
      </c>
      <c r="Z22" s="7">
        <v>2204</v>
      </c>
      <c r="AA22" s="7">
        <v>30893470</v>
      </c>
      <c r="AB22" s="7">
        <v>26860452</v>
      </c>
      <c r="AC22" s="7">
        <v>36339</v>
      </c>
      <c r="AD22" s="7">
        <v>3995979</v>
      </c>
      <c r="AE22" s="7">
        <v>700</v>
      </c>
      <c r="AF22" s="7">
        <f t="shared" si="6"/>
        <v>2209</v>
      </c>
      <c r="AG22" s="7">
        <f t="shared" si="7"/>
        <v>32002170</v>
      </c>
      <c r="AH22" s="7">
        <f t="shared" si="8"/>
        <v>27831577</v>
      </c>
      <c r="AI22" s="7">
        <f t="shared" si="9"/>
        <v>55977</v>
      </c>
      <c r="AJ22" s="7">
        <f t="shared" si="10"/>
        <v>4113916</v>
      </c>
      <c r="AK22" s="7">
        <f t="shared" si="11"/>
        <v>700</v>
      </c>
      <c r="AL22" s="6">
        <f t="shared" si="12"/>
        <v>23180</v>
      </c>
      <c r="AM22" s="7">
        <f t="shared" si="13"/>
        <v>957502530</v>
      </c>
      <c r="AN22" s="7">
        <f t="shared" si="14"/>
        <v>837514308</v>
      </c>
      <c r="AO22" s="7">
        <f t="shared" si="15"/>
        <v>45476325</v>
      </c>
      <c r="AP22" s="7">
        <f t="shared" si="16"/>
        <v>67579985</v>
      </c>
      <c r="AQ22" s="7">
        <f t="shared" si="17"/>
        <v>6931912</v>
      </c>
      <c r="AR22" s="7">
        <v>15903</v>
      </c>
      <c r="AS22" s="7">
        <v>218271260</v>
      </c>
      <c r="AT22" s="7">
        <v>189830308</v>
      </c>
      <c r="AU22" s="7">
        <v>1058726</v>
      </c>
      <c r="AV22" s="7">
        <v>26319064</v>
      </c>
      <c r="AW22" s="7">
        <v>1063162</v>
      </c>
      <c r="AX22" s="7">
        <f t="shared" si="18"/>
        <v>39083</v>
      </c>
      <c r="AY22" s="7">
        <f t="shared" si="19"/>
        <v>1175773790</v>
      </c>
      <c r="AZ22" s="7">
        <f t="shared" si="20"/>
        <v>1027344616</v>
      </c>
      <c r="BA22" s="7">
        <f t="shared" si="21"/>
        <v>46535051</v>
      </c>
      <c r="BB22" s="7">
        <f t="shared" si="22"/>
        <v>93899049</v>
      </c>
      <c r="BC22" s="7">
        <f t="shared" si="23"/>
        <v>7995074</v>
      </c>
      <c r="BD22" s="6">
        <v>874</v>
      </c>
      <c r="BE22" s="7">
        <v>29023928</v>
      </c>
      <c r="BF22" s="7">
        <v>13346658</v>
      </c>
      <c r="BG22" s="7">
        <v>0</v>
      </c>
      <c r="BH22" s="7">
        <v>15147260</v>
      </c>
      <c r="BI22" s="7">
        <v>530010</v>
      </c>
      <c r="BJ22" s="7">
        <v>4</v>
      </c>
      <c r="BK22" s="7">
        <v>22560</v>
      </c>
      <c r="BL22" s="7">
        <v>13920</v>
      </c>
      <c r="BM22" s="7">
        <v>0</v>
      </c>
      <c r="BN22" s="7">
        <v>8640</v>
      </c>
      <c r="BO22" s="7">
        <v>0</v>
      </c>
      <c r="BP22" s="7">
        <f t="shared" si="24"/>
        <v>878</v>
      </c>
      <c r="BQ22" s="7">
        <f t="shared" si="25"/>
        <v>29046488</v>
      </c>
      <c r="BR22" s="7">
        <f t="shared" si="26"/>
        <v>13360578</v>
      </c>
      <c r="BS22" s="7">
        <f t="shared" si="27"/>
        <v>0</v>
      </c>
      <c r="BT22" s="7">
        <f t="shared" si="28"/>
        <v>15155900</v>
      </c>
      <c r="BU22" s="7">
        <f t="shared" si="29"/>
        <v>530010</v>
      </c>
      <c r="BV22" s="6">
        <v>168</v>
      </c>
      <c r="BW22" s="7">
        <v>20137530</v>
      </c>
      <c r="BX22" s="7">
        <v>17581670</v>
      </c>
      <c r="BY22" s="7">
        <v>728411</v>
      </c>
      <c r="BZ22" s="7">
        <v>1532643</v>
      </c>
      <c r="CA22" s="7">
        <v>333756</v>
      </c>
      <c r="CB22" s="7">
        <f t="shared" si="30"/>
        <v>39251</v>
      </c>
      <c r="CC22" s="7">
        <f t="shared" si="31"/>
        <v>1224957808</v>
      </c>
      <c r="CD22" s="7">
        <f t="shared" si="32"/>
        <v>1058286864</v>
      </c>
      <c r="CE22" s="7">
        <f t="shared" si="33"/>
        <v>47263462</v>
      </c>
      <c r="CF22" s="7">
        <f t="shared" si="34"/>
        <v>110587592</v>
      </c>
      <c r="CG22" s="7">
        <f t="shared" si="35"/>
        <v>8858840</v>
      </c>
      <c r="CH22" s="128">
        <v>253</v>
      </c>
      <c r="CI22" s="129">
        <v>1329736</v>
      </c>
      <c r="CJ22" s="129">
        <v>1159519</v>
      </c>
      <c r="CK22" s="129">
        <v>0</v>
      </c>
      <c r="CL22" s="129">
        <v>170217</v>
      </c>
      <c r="CM22" s="129">
        <v>0</v>
      </c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30">
        <f t="shared" si="50"/>
        <v>253</v>
      </c>
      <c r="DA22" s="129">
        <f t="shared" si="36"/>
        <v>1329736</v>
      </c>
      <c r="DB22" s="129">
        <f t="shared" si="37"/>
        <v>1159519</v>
      </c>
      <c r="DC22" s="129">
        <f t="shared" si="38"/>
        <v>0</v>
      </c>
      <c r="DD22" s="129">
        <f t="shared" si="39"/>
        <v>170217</v>
      </c>
      <c r="DE22" s="129">
        <f t="shared" si="40"/>
        <v>0</v>
      </c>
      <c r="DF22" s="129">
        <f t="shared" si="51"/>
        <v>39504</v>
      </c>
      <c r="DG22" s="129">
        <f t="shared" si="41"/>
        <v>1226287544</v>
      </c>
      <c r="DH22" s="129">
        <f t="shared" si="42"/>
        <v>1059446383</v>
      </c>
      <c r="DI22" s="129">
        <f t="shared" si="43"/>
        <v>47263462</v>
      </c>
      <c r="DJ22" s="129">
        <f t="shared" si="44"/>
        <v>110757809</v>
      </c>
      <c r="DK22" s="129">
        <f t="shared" si="45"/>
        <v>8858840</v>
      </c>
      <c r="DL22" s="129">
        <v>595</v>
      </c>
      <c r="DM22" s="129">
        <v>670</v>
      </c>
      <c r="DN22" s="129">
        <v>1265</v>
      </c>
      <c r="DO22" s="129">
        <v>216</v>
      </c>
      <c r="DP22" s="129">
        <v>40</v>
      </c>
      <c r="DR22" s="16">
        <f>'７割'!DR22+'８割 '!DR22+'９割'!DR22</f>
        <v>253</v>
      </c>
      <c r="DS22" s="16">
        <f>'７割'!DS22+'８割 '!DS22+'９割'!DS22</f>
        <v>1159519</v>
      </c>
      <c r="DT22" s="16">
        <f>'７割'!DT22+'８割 '!DT22+'９割'!DT22</f>
        <v>0</v>
      </c>
      <c r="DU22" s="16">
        <f>'７割'!DU22+'８割 '!DU22+'９割'!DU22</f>
        <v>0</v>
      </c>
      <c r="DV22" s="16">
        <f>'７割'!DV22+'８割 '!DV22+'９割'!DV22</f>
        <v>3</v>
      </c>
      <c r="DW22" s="16">
        <f>'７割'!DW22+'８割 '!DW22+'９割'!DW22</f>
        <v>73530</v>
      </c>
      <c r="DX22" s="16">
        <f>'７割'!DX22+'８割 '!DX22+'９割'!DX22</f>
        <v>38</v>
      </c>
      <c r="DY22" s="16">
        <f>'７割'!DY22+'８割 '!DY22+'９割'!DY22</f>
        <v>1574248</v>
      </c>
      <c r="DZ22" s="16">
        <f>'７割'!DZ22+'８割 '!DZ22+'９割'!DZ22</f>
        <v>4</v>
      </c>
      <c r="EA22" s="16">
        <f>'７割'!EA22+'８割 '!EA22+'９割'!EA22</f>
        <v>16149</v>
      </c>
      <c r="EB22" s="16">
        <f>'７割'!EB22+'８割 '!EB22+'９割'!EB22</f>
        <v>0</v>
      </c>
      <c r="EC22" s="16">
        <f>'７割'!EC22+'８割 '!EC22+'９割'!EC22</f>
        <v>0</v>
      </c>
      <c r="ED22" s="16">
        <f>'７割'!ED22+'８割 '!ED22+'９割'!ED22</f>
        <v>0</v>
      </c>
      <c r="EE22" s="16">
        <f>'７割'!EE22+'８割 '!EE22+'９割'!EE22</f>
        <v>0</v>
      </c>
      <c r="EF22" s="16">
        <f>'７割'!EF22+'８割 '!EF22+'９割'!EF22</f>
        <v>0</v>
      </c>
      <c r="EG22" s="16">
        <f>'７割'!EG22+'８割 '!EG22+'９割'!EG22</f>
        <v>0</v>
      </c>
      <c r="EH22" s="16">
        <f>IF(SUM(DR22,DT22,DV22,DX22,DZ22,EB22,ED22,EF22)='７割'!EH22+'８割 '!EH22+'９割'!EH22,SUM(DR22,DT22,DV22,DX22,DZ22,EB22,ED22,EF22),"数値エラー")</f>
        <v>298</v>
      </c>
      <c r="EI22" s="16">
        <f>IF(SUM(DS22,DU22,DW22,DY22,EA22,EC22,EE22,EG22)='７割'!EI22++'８割 '!EI22+'９割'!EI22,SUM(DS22,DU22,DW22,DY22,EA22,EC22,EE22,EG22),"数値エラー")</f>
        <v>2823446</v>
      </c>
      <c r="EK22" s="7">
        <f t="shared" si="52"/>
        <v>39549</v>
      </c>
      <c r="EL22" s="7">
        <f t="shared" si="53"/>
        <v>1227781254</v>
      </c>
      <c r="EN22" s="70">
        <f>ROUND(EL22/INDEX(被保険者数!O:O,MATCH(A22,被保険者数!A:A,0),1),0)</f>
        <v>839796</v>
      </c>
      <c r="EO22" s="1">
        <f t="shared" si="46"/>
        <v>38</v>
      </c>
      <c r="EP22" s="70">
        <f t="shared" si="47"/>
        <v>567670590</v>
      </c>
      <c r="EQ22" s="70">
        <f t="shared" si="48"/>
        <v>389831940</v>
      </c>
      <c r="ER22" s="70">
        <f t="shared" si="49"/>
        <v>270278724</v>
      </c>
      <c r="ES22" s="70">
        <f>ROUND(EP22/INDEX(被保険者数!O:O,MATCH(A22,被保険者数!A:A,0),1),0)</f>
        <v>388284</v>
      </c>
      <c r="ET22" s="70">
        <f t="shared" si="54"/>
        <v>40</v>
      </c>
      <c r="EU22" s="70">
        <f>ROUND(EQ22/INDEX(被保険者数!O:O,MATCH(A22,被保険者数!A:A,0),1),0)</f>
        <v>266643</v>
      </c>
      <c r="EV22" s="1">
        <f t="shared" si="55"/>
        <v>14</v>
      </c>
    </row>
    <row r="23" spans="1:152" s="1" customFormat="1" ht="15.95" customHeight="1" x14ac:dyDescent="0.15">
      <c r="A23" s="2" t="s">
        <v>44</v>
      </c>
      <c r="B23" s="6">
        <v>728</v>
      </c>
      <c r="C23" s="7">
        <v>443121430</v>
      </c>
      <c r="D23" s="7">
        <v>392477666</v>
      </c>
      <c r="E23" s="7">
        <v>27574615</v>
      </c>
      <c r="F23" s="7">
        <v>19704498</v>
      </c>
      <c r="G23" s="7">
        <v>3364651</v>
      </c>
      <c r="H23" s="7">
        <v>8013</v>
      </c>
      <c r="I23" s="7">
        <v>152391570</v>
      </c>
      <c r="J23" s="7">
        <v>134012248</v>
      </c>
      <c r="K23" s="7">
        <v>4018998</v>
      </c>
      <c r="L23" s="7">
        <v>12996566</v>
      </c>
      <c r="M23" s="7">
        <v>1363758</v>
      </c>
      <c r="N23" s="7">
        <f t="shared" si="0"/>
        <v>8741</v>
      </c>
      <c r="O23" s="7">
        <f t="shared" si="1"/>
        <v>595513000</v>
      </c>
      <c r="P23" s="7">
        <f t="shared" si="2"/>
        <v>526489914</v>
      </c>
      <c r="Q23" s="7">
        <f t="shared" si="3"/>
        <v>31593613</v>
      </c>
      <c r="R23" s="7">
        <f t="shared" si="4"/>
        <v>32701064</v>
      </c>
      <c r="S23" s="7">
        <f t="shared" si="5"/>
        <v>4728409</v>
      </c>
      <c r="T23" s="6">
        <v>2</v>
      </c>
      <c r="U23" s="7">
        <v>508930</v>
      </c>
      <c r="V23" s="7">
        <v>458032</v>
      </c>
      <c r="W23" s="7">
        <v>14178</v>
      </c>
      <c r="X23" s="7">
        <v>36720</v>
      </c>
      <c r="Y23" s="7">
        <v>0</v>
      </c>
      <c r="Z23" s="7">
        <v>662</v>
      </c>
      <c r="AA23" s="7">
        <v>10857490</v>
      </c>
      <c r="AB23" s="7">
        <v>9501816</v>
      </c>
      <c r="AC23" s="7">
        <v>21194</v>
      </c>
      <c r="AD23" s="7">
        <v>1334480</v>
      </c>
      <c r="AE23" s="7">
        <v>0</v>
      </c>
      <c r="AF23" s="7">
        <f t="shared" si="6"/>
        <v>664</v>
      </c>
      <c r="AG23" s="7">
        <f t="shared" si="7"/>
        <v>11366420</v>
      </c>
      <c r="AH23" s="7">
        <f t="shared" si="8"/>
        <v>9959848</v>
      </c>
      <c r="AI23" s="7">
        <f t="shared" si="9"/>
        <v>35372</v>
      </c>
      <c r="AJ23" s="7">
        <f t="shared" si="10"/>
        <v>1371200</v>
      </c>
      <c r="AK23" s="7">
        <f t="shared" si="11"/>
        <v>0</v>
      </c>
      <c r="AL23" s="6">
        <f t="shared" si="12"/>
        <v>9405</v>
      </c>
      <c r="AM23" s="7">
        <f t="shared" si="13"/>
        <v>606879420</v>
      </c>
      <c r="AN23" s="7">
        <f t="shared" si="14"/>
        <v>536449762</v>
      </c>
      <c r="AO23" s="7">
        <f t="shared" si="15"/>
        <v>31628985</v>
      </c>
      <c r="AP23" s="7">
        <f t="shared" si="16"/>
        <v>34072264</v>
      </c>
      <c r="AQ23" s="7">
        <f t="shared" si="17"/>
        <v>4728409</v>
      </c>
      <c r="AR23" s="7">
        <v>6641</v>
      </c>
      <c r="AS23" s="7">
        <v>117727470</v>
      </c>
      <c r="AT23" s="7">
        <v>103889758</v>
      </c>
      <c r="AU23" s="7">
        <v>1152387</v>
      </c>
      <c r="AV23" s="7">
        <v>12393486</v>
      </c>
      <c r="AW23" s="7">
        <v>291839</v>
      </c>
      <c r="AX23" s="7">
        <f t="shared" si="18"/>
        <v>16046</v>
      </c>
      <c r="AY23" s="7">
        <f t="shared" si="19"/>
        <v>724606890</v>
      </c>
      <c r="AZ23" s="7">
        <f t="shared" si="20"/>
        <v>640339520</v>
      </c>
      <c r="BA23" s="7">
        <f t="shared" si="21"/>
        <v>32781372</v>
      </c>
      <c r="BB23" s="7">
        <f t="shared" si="22"/>
        <v>46465750</v>
      </c>
      <c r="BC23" s="7">
        <f t="shared" si="23"/>
        <v>5020248</v>
      </c>
      <c r="BD23" s="6">
        <v>703</v>
      </c>
      <c r="BE23" s="7">
        <v>26123766</v>
      </c>
      <c r="BF23" s="7">
        <v>14187286</v>
      </c>
      <c r="BG23" s="7">
        <v>0</v>
      </c>
      <c r="BH23" s="7">
        <v>11577710</v>
      </c>
      <c r="BI23" s="7">
        <v>358770</v>
      </c>
      <c r="BJ23" s="7">
        <v>2</v>
      </c>
      <c r="BK23" s="7">
        <v>16500</v>
      </c>
      <c r="BL23" s="7">
        <v>11250</v>
      </c>
      <c r="BM23" s="7">
        <v>0</v>
      </c>
      <c r="BN23" s="7">
        <v>5250</v>
      </c>
      <c r="BO23" s="7">
        <v>0</v>
      </c>
      <c r="BP23" s="7">
        <f t="shared" si="24"/>
        <v>705</v>
      </c>
      <c r="BQ23" s="7">
        <f t="shared" si="25"/>
        <v>26140266</v>
      </c>
      <c r="BR23" s="7">
        <f t="shared" si="26"/>
        <v>14198536</v>
      </c>
      <c r="BS23" s="7">
        <f t="shared" si="27"/>
        <v>0</v>
      </c>
      <c r="BT23" s="7">
        <f t="shared" si="28"/>
        <v>11582960</v>
      </c>
      <c r="BU23" s="7">
        <f t="shared" si="29"/>
        <v>358770</v>
      </c>
      <c r="BV23" s="6">
        <v>19</v>
      </c>
      <c r="BW23" s="7">
        <v>3044320</v>
      </c>
      <c r="BX23" s="7">
        <v>2614422</v>
      </c>
      <c r="BY23" s="7">
        <v>282471</v>
      </c>
      <c r="BZ23" s="7">
        <v>131453</v>
      </c>
      <c r="CA23" s="7">
        <v>15974</v>
      </c>
      <c r="CB23" s="7">
        <f t="shared" si="30"/>
        <v>16065</v>
      </c>
      <c r="CC23" s="7">
        <f t="shared" si="31"/>
        <v>753791476</v>
      </c>
      <c r="CD23" s="7">
        <f t="shared" si="32"/>
        <v>657152478</v>
      </c>
      <c r="CE23" s="7">
        <f t="shared" si="33"/>
        <v>33063843</v>
      </c>
      <c r="CF23" s="7">
        <f t="shared" si="34"/>
        <v>58180163</v>
      </c>
      <c r="CG23" s="7">
        <f t="shared" si="35"/>
        <v>5394992</v>
      </c>
      <c r="CH23" s="128">
        <v>2</v>
      </c>
      <c r="CI23" s="129">
        <v>4770</v>
      </c>
      <c r="CJ23" s="129">
        <v>4293</v>
      </c>
      <c r="CK23" s="129">
        <v>0</v>
      </c>
      <c r="CL23" s="129">
        <v>477</v>
      </c>
      <c r="CM23" s="129">
        <v>0</v>
      </c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30">
        <f t="shared" si="50"/>
        <v>2</v>
      </c>
      <c r="DA23" s="129">
        <f t="shared" si="36"/>
        <v>4770</v>
      </c>
      <c r="DB23" s="129">
        <f t="shared" si="37"/>
        <v>4293</v>
      </c>
      <c r="DC23" s="129">
        <f t="shared" si="38"/>
        <v>0</v>
      </c>
      <c r="DD23" s="129">
        <f t="shared" si="39"/>
        <v>477</v>
      </c>
      <c r="DE23" s="129">
        <f t="shared" si="40"/>
        <v>0</v>
      </c>
      <c r="DF23" s="129">
        <f t="shared" si="51"/>
        <v>16067</v>
      </c>
      <c r="DG23" s="129">
        <f t="shared" si="41"/>
        <v>753796246</v>
      </c>
      <c r="DH23" s="129">
        <f t="shared" si="42"/>
        <v>657156771</v>
      </c>
      <c r="DI23" s="129">
        <f t="shared" si="43"/>
        <v>33063843</v>
      </c>
      <c r="DJ23" s="129">
        <f t="shared" si="44"/>
        <v>58180640</v>
      </c>
      <c r="DK23" s="129">
        <f t="shared" si="45"/>
        <v>5394992</v>
      </c>
      <c r="DL23" s="129">
        <v>525</v>
      </c>
      <c r="DM23" s="129">
        <v>291</v>
      </c>
      <c r="DN23" s="129">
        <v>816</v>
      </c>
      <c r="DO23" s="129">
        <v>70</v>
      </c>
      <c r="DP23" s="129">
        <v>39</v>
      </c>
      <c r="DR23" s="16">
        <f>'７割'!DR23+'８割 '!DR23+'９割'!DR23</f>
        <v>2</v>
      </c>
      <c r="DS23" s="16">
        <f>'７割'!DS23+'８割 '!DS23+'９割'!DS23</f>
        <v>4293</v>
      </c>
      <c r="DT23" s="16">
        <f>'７割'!DT23+'８割 '!DT23+'９割'!DT23</f>
        <v>0</v>
      </c>
      <c r="DU23" s="16">
        <f>'７割'!DU23+'８割 '!DU23+'９割'!DU23</f>
        <v>0</v>
      </c>
      <c r="DV23" s="16">
        <f>'７割'!DV23+'８割 '!DV23+'９割'!DV23</f>
        <v>0</v>
      </c>
      <c r="DW23" s="16">
        <f>'７割'!DW23+'８割 '!DW23+'９割'!DW23</f>
        <v>0</v>
      </c>
      <c r="DX23" s="16">
        <f>'７割'!DX23+'８割 '!DX23+'９割'!DX23</f>
        <v>10</v>
      </c>
      <c r="DY23" s="16">
        <f>'７割'!DY23+'８割 '!DY23+'９割'!DY23</f>
        <v>312764</v>
      </c>
      <c r="DZ23" s="16">
        <f>'７割'!DZ23+'８割 '!DZ23+'９割'!DZ23</f>
        <v>0</v>
      </c>
      <c r="EA23" s="16">
        <f>'７割'!EA23+'８割 '!EA23+'９割'!EA23</f>
        <v>0</v>
      </c>
      <c r="EB23" s="16">
        <f>'７割'!EB23+'８割 '!EB23+'９割'!EB23</f>
        <v>0</v>
      </c>
      <c r="EC23" s="16">
        <f>'７割'!EC23+'８割 '!EC23+'９割'!EC23</f>
        <v>0</v>
      </c>
      <c r="ED23" s="16">
        <f>'７割'!ED23+'８割 '!ED23+'９割'!ED23</f>
        <v>0</v>
      </c>
      <c r="EE23" s="16">
        <f>'７割'!EE23+'８割 '!EE23+'９割'!EE23</f>
        <v>0</v>
      </c>
      <c r="EF23" s="16">
        <f>'７割'!EF23+'８割 '!EF23+'９割'!EF23</f>
        <v>0</v>
      </c>
      <c r="EG23" s="16">
        <f>'７割'!EG23+'８割 '!EG23+'９割'!EG23</f>
        <v>0</v>
      </c>
      <c r="EH23" s="16">
        <f>IF(SUM(DR23,DT23,DV23,DX23,DZ23,EB23,ED23,EF23)='７割'!EH23+'８割 '!EH23+'９割'!EH23,SUM(DR23,DT23,DV23,DX23,DZ23,EB23,ED23,EF23),"数値エラー")</f>
        <v>12</v>
      </c>
      <c r="EI23" s="16">
        <f>IF(SUM(DS23,DU23,DW23,DY23,EA23,EC23,EE23,EG23)='７割'!EI23++'８割 '!EI23+'９割'!EI23,SUM(DS23,DU23,DW23,DY23,EA23,EC23,EE23,EG23),"数値エラー")</f>
        <v>317057</v>
      </c>
      <c r="EK23" s="7">
        <f t="shared" si="52"/>
        <v>16077</v>
      </c>
      <c r="EL23" s="7">
        <f t="shared" si="53"/>
        <v>754108533</v>
      </c>
      <c r="EN23" s="70">
        <f>ROUND(EL23/INDEX(被保険者数!O:O,MATCH(A23,被保険者数!A:A,0),1),0)</f>
        <v>1054697</v>
      </c>
      <c r="EO23" s="1">
        <f t="shared" si="46"/>
        <v>9</v>
      </c>
      <c r="EP23" s="70">
        <f t="shared" si="47"/>
        <v>443630360</v>
      </c>
      <c r="EQ23" s="70">
        <f t="shared" si="48"/>
        <v>163249060</v>
      </c>
      <c r="ER23" s="70">
        <f t="shared" si="49"/>
        <v>147229113</v>
      </c>
      <c r="ES23" s="70">
        <f>ROUND(EP23/INDEX(被保険者数!O:O,MATCH(A23,被保険者数!A:A,0),1),0)</f>
        <v>620462</v>
      </c>
      <c r="ET23" s="70">
        <f t="shared" si="54"/>
        <v>10</v>
      </c>
      <c r="EU23" s="70">
        <f>ROUND(EQ23/INDEX(被保険者数!O:O,MATCH(A23,被保険者数!A:A,0),1),0)</f>
        <v>228320</v>
      </c>
      <c r="EV23" s="1">
        <f t="shared" si="55"/>
        <v>31</v>
      </c>
    </row>
    <row r="24" spans="1:152" s="1" customFormat="1" ht="15.95" customHeight="1" x14ac:dyDescent="0.15">
      <c r="A24" s="2" t="s">
        <v>61</v>
      </c>
      <c r="B24" s="6">
        <v>3465</v>
      </c>
      <c r="C24" s="7">
        <v>2260096730</v>
      </c>
      <c r="D24" s="7">
        <v>1982391622</v>
      </c>
      <c r="E24" s="7">
        <v>145886184</v>
      </c>
      <c r="F24" s="7">
        <v>110886000</v>
      </c>
      <c r="G24" s="7">
        <v>20839894</v>
      </c>
      <c r="H24" s="7">
        <v>50539</v>
      </c>
      <c r="I24" s="7">
        <v>938562900</v>
      </c>
      <c r="J24" s="7">
        <v>815994970</v>
      </c>
      <c r="K24" s="7">
        <v>31338998</v>
      </c>
      <c r="L24" s="7">
        <v>85725179</v>
      </c>
      <c r="M24" s="7">
        <v>5490685</v>
      </c>
      <c r="N24" s="7">
        <f t="shared" si="0"/>
        <v>54004</v>
      </c>
      <c r="O24" s="7">
        <f t="shared" si="1"/>
        <v>3198659630</v>
      </c>
      <c r="P24" s="7">
        <f t="shared" si="2"/>
        <v>2798386592</v>
      </c>
      <c r="Q24" s="7">
        <f t="shared" si="3"/>
        <v>177225182</v>
      </c>
      <c r="R24" s="7">
        <f t="shared" si="4"/>
        <v>196611179</v>
      </c>
      <c r="S24" s="7">
        <f t="shared" si="5"/>
        <v>26330579</v>
      </c>
      <c r="T24" s="6">
        <v>4</v>
      </c>
      <c r="U24" s="7">
        <v>835870</v>
      </c>
      <c r="V24" s="7">
        <v>727571</v>
      </c>
      <c r="W24" s="7">
        <v>19710</v>
      </c>
      <c r="X24" s="7">
        <v>88589</v>
      </c>
      <c r="Y24" s="7">
        <v>0</v>
      </c>
      <c r="Z24" s="7">
        <v>7091</v>
      </c>
      <c r="AA24" s="7">
        <v>102394010</v>
      </c>
      <c r="AB24" s="7">
        <v>88943570</v>
      </c>
      <c r="AC24" s="7">
        <v>181740</v>
      </c>
      <c r="AD24" s="7">
        <v>13254532</v>
      </c>
      <c r="AE24" s="7">
        <v>14168</v>
      </c>
      <c r="AF24" s="7">
        <f t="shared" si="6"/>
        <v>7095</v>
      </c>
      <c r="AG24" s="7">
        <f t="shared" si="7"/>
        <v>103229880</v>
      </c>
      <c r="AH24" s="7">
        <f t="shared" si="8"/>
        <v>89671141</v>
      </c>
      <c r="AI24" s="7">
        <f t="shared" si="9"/>
        <v>201450</v>
      </c>
      <c r="AJ24" s="7">
        <f t="shared" si="10"/>
        <v>13343121</v>
      </c>
      <c r="AK24" s="7">
        <f t="shared" si="11"/>
        <v>14168</v>
      </c>
      <c r="AL24" s="6">
        <f t="shared" si="12"/>
        <v>61099</v>
      </c>
      <c r="AM24" s="7">
        <f t="shared" si="13"/>
        <v>3301889510</v>
      </c>
      <c r="AN24" s="7">
        <f t="shared" si="14"/>
        <v>2888057733</v>
      </c>
      <c r="AO24" s="7">
        <f t="shared" si="15"/>
        <v>177426632</v>
      </c>
      <c r="AP24" s="7">
        <f t="shared" si="16"/>
        <v>209954300</v>
      </c>
      <c r="AQ24" s="7">
        <f t="shared" si="17"/>
        <v>26344747</v>
      </c>
      <c r="AR24" s="7">
        <v>37685</v>
      </c>
      <c r="AS24" s="7">
        <v>497677080</v>
      </c>
      <c r="AT24" s="7">
        <v>433926081</v>
      </c>
      <c r="AU24" s="7">
        <v>7188587</v>
      </c>
      <c r="AV24" s="7">
        <v>54580073</v>
      </c>
      <c r="AW24" s="7">
        <v>1982339</v>
      </c>
      <c r="AX24" s="7">
        <f t="shared" si="18"/>
        <v>98784</v>
      </c>
      <c r="AY24" s="7">
        <f t="shared" si="19"/>
        <v>3799566590</v>
      </c>
      <c r="AZ24" s="7">
        <f t="shared" si="20"/>
        <v>3321983814</v>
      </c>
      <c r="BA24" s="7">
        <f t="shared" si="21"/>
        <v>184615219</v>
      </c>
      <c r="BB24" s="7">
        <f t="shared" si="22"/>
        <v>264534373</v>
      </c>
      <c r="BC24" s="7">
        <f t="shared" si="23"/>
        <v>28327086</v>
      </c>
      <c r="BD24" s="6">
        <v>3323</v>
      </c>
      <c r="BE24" s="7">
        <v>118289849</v>
      </c>
      <c r="BF24" s="7">
        <v>60610369</v>
      </c>
      <c r="BG24" s="7">
        <v>0</v>
      </c>
      <c r="BH24" s="7">
        <v>55980940</v>
      </c>
      <c r="BI24" s="7">
        <v>1690770</v>
      </c>
      <c r="BJ24" s="7">
        <v>4</v>
      </c>
      <c r="BK24" s="7">
        <v>10690</v>
      </c>
      <c r="BL24" s="7">
        <v>4330</v>
      </c>
      <c r="BM24" s="7">
        <v>0</v>
      </c>
      <c r="BN24" s="7">
        <v>6360</v>
      </c>
      <c r="BO24" s="7">
        <v>0</v>
      </c>
      <c r="BP24" s="7">
        <f t="shared" si="24"/>
        <v>3327</v>
      </c>
      <c r="BQ24" s="7">
        <f t="shared" si="25"/>
        <v>118300539</v>
      </c>
      <c r="BR24" s="7">
        <f t="shared" si="26"/>
        <v>60614699</v>
      </c>
      <c r="BS24" s="7">
        <f t="shared" si="27"/>
        <v>0</v>
      </c>
      <c r="BT24" s="7">
        <f t="shared" si="28"/>
        <v>55987300</v>
      </c>
      <c r="BU24" s="7">
        <f t="shared" si="29"/>
        <v>1690770</v>
      </c>
      <c r="BV24" s="6">
        <v>338</v>
      </c>
      <c r="BW24" s="7">
        <v>36531630</v>
      </c>
      <c r="BX24" s="7">
        <v>31924792</v>
      </c>
      <c r="BY24" s="7">
        <v>942094</v>
      </c>
      <c r="BZ24" s="7">
        <v>2912080</v>
      </c>
      <c r="CA24" s="7">
        <v>752664</v>
      </c>
      <c r="CB24" s="7">
        <f t="shared" si="30"/>
        <v>99122</v>
      </c>
      <c r="CC24" s="7">
        <f t="shared" si="31"/>
        <v>3954398759</v>
      </c>
      <c r="CD24" s="7">
        <f t="shared" si="32"/>
        <v>3414523305</v>
      </c>
      <c r="CE24" s="7">
        <f t="shared" si="33"/>
        <v>185557313</v>
      </c>
      <c r="CF24" s="7">
        <f t="shared" si="34"/>
        <v>323433753</v>
      </c>
      <c r="CG24" s="7">
        <f t="shared" si="35"/>
        <v>30770520</v>
      </c>
      <c r="CH24" s="128">
        <v>456</v>
      </c>
      <c r="CI24" s="129">
        <v>3840352</v>
      </c>
      <c r="CJ24" s="129">
        <v>3352823</v>
      </c>
      <c r="CK24" s="129">
        <v>0</v>
      </c>
      <c r="CL24" s="129">
        <v>487529</v>
      </c>
      <c r="CM24" s="129">
        <v>0</v>
      </c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30">
        <f t="shared" si="50"/>
        <v>456</v>
      </c>
      <c r="DA24" s="129">
        <f t="shared" si="36"/>
        <v>3840352</v>
      </c>
      <c r="DB24" s="129">
        <f t="shared" si="37"/>
        <v>3352823</v>
      </c>
      <c r="DC24" s="129">
        <f t="shared" si="38"/>
        <v>0</v>
      </c>
      <c r="DD24" s="129">
        <f t="shared" si="39"/>
        <v>487529</v>
      </c>
      <c r="DE24" s="129">
        <f t="shared" si="40"/>
        <v>0</v>
      </c>
      <c r="DF24" s="129">
        <f t="shared" si="51"/>
        <v>99578</v>
      </c>
      <c r="DG24" s="129">
        <f t="shared" si="41"/>
        <v>3958239111</v>
      </c>
      <c r="DH24" s="129">
        <f t="shared" si="42"/>
        <v>3417876128</v>
      </c>
      <c r="DI24" s="129">
        <f t="shared" si="43"/>
        <v>185557313</v>
      </c>
      <c r="DJ24" s="129">
        <f t="shared" si="44"/>
        <v>323921282</v>
      </c>
      <c r="DK24" s="129">
        <f t="shared" si="45"/>
        <v>30770520</v>
      </c>
      <c r="DL24" s="129">
        <v>2392</v>
      </c>
      <c r="DM24" s="129">
        <v>1882</v>
      </c>
      <c r="DN24" s="129">
        <v>4274</v>
      </c>
      <c r="DO24" s="129">
        <v>712</v>
      </c>
      <c r="DP24" s="129">
        <v>142</v>
      </c>
      <c r="DR24" s="16">
        <f>'７割'!DR24+'８割 '!DR24+'９割'!DR24</f>
        <v>456</v>
      </c>
      <c r="DS24" s="16">
        <f>'７割'!DS24+'８割 '!DS24+'９割'!DS24</f>
        <v>3352823</v>
      </c>
      <c r="DT24" s="16">
        <f>'７割'!DT24+'８割 '!DT24+'９割'!DT24</f>
        <v>42</v>
      </c>
      <c r="DU24" s="16">
        <f>'７割'!DU24+'８割 '!DU24+'９割'!DU24</f>
        <v>880957</v>
      </c>
      <c r="DV24" s="16">
        <f>'７割'!DV24+'８割 '!DV24+'９割'!DV24</f>
        <v>207</v>
      </c>
      <c r="DW24" s="16">
        <f>'７割'!DW24+'８割 '!DW24+'９割'!DW24</f>
        <v>5435514</v>
      </c>
      <c r="DX24" s="16">
        <f>'７割'!DX24+'８割 '!DX24+'９割'!DX24</f>
        <v>96</v>
      </c>
      <c r="DY24" s="16">
        <f>'７割'!DY24+'８割 '!DY24+'９割'!DY24</f>
        <v>3686273</v>
      </c>
      <c r="DZ24" s="16">
        <f>'７割'!DZ24+'８割 '!DZ24+'９割'!DZ24</f>
        <v>1</v>
      </c>
      <c r="EA24" s="16">
        <f>'７割'!EA24+'８割 '!EA24+'９割'!EA24</f>
        <v>14103</v>
      </c>
      <c r="EB24" s="16">
        <f>'７割'!EB24+'８割 '!EB24+'９割'!EB24</f>
        <v>0</v>
      </c>
      <c r="EC24" s="16">
        <f>'７割'!EC24+'８割 '!EC24+'９割'!EC24</f>
        <v>0</v>
      </c>
      <c r="ED24" s="16">
        <f>'７割'!ED24+'８割 '!ED24+'９割'!ED24</f>
        <v>0</v>
      </c>
      <c r="EE24" s="16">
        <f>'７割'!EE24+'８割 '!EE24+'９割'!EE24</f>
        <v>0</v>
      </c>
      <c r="EF24" s="16">
        <f>'７割'!EF24+'８割 '!EF24+'９割'!EF24</f>
        <v>0</v>
      </c>
      <c r="EG24" s="16">
        <f>'７割'!EG24+'８割 '!EG24+'９割'!EG24</f>
        <v>0</v>
      </c>
      <c r="EH24" s="16">
        <f>IF(SUM(DR24,DT24,DV24,DX24,DZ24,EB24,ED24,EF24)='７割'!EH24+'８割 '!EH24+'９割'!EH24,SUM(DR24,DT24,DV24,DX24,DZ24,EB24,ED24,EF24),"数値エラー")</f>
        <v>802</v>
      </c>
      <c r="EI24" s="16">
        <f>IF(SUM(DS24,DU24,DW24,DY24,EA24,EC24,EE24,EG24)='７割'!EI24++'８割 '!EI24+'９割'!EI24,SUM(DS24,DU24,DW24,DY24,EA24,EC24,EE24,EG24),"数値エラー")</f>
        <v>13369670</v>
      </c>
      <c r="EK24" s="7">
        <f t="shared" si="52"/>
        <v>99924</v>
      </c>
      <c r="EL24" s="7">
        <f t="shared" si="53"/>
        <v>3967768429</v>
      </c>
      <c r="EN24" s="70">
        <f>ROUND(EL24/INDEX(被保険者数!O:O,MATCH(A24,被保険者数!A:A,0),1),0)</f>
        <v>946735</v>
      </c>
      <c r="EO24" s="1">
        <f t="shared" si="46"/>
        <v>31</v>
      </c>
      <c r="EP24" s="70">
        <f t="shared" si="47"/>
        <v>2260932600</v>
      </c>
      <c r="EQ24" s="70">
        <f t="shared" si="48"/>
        <v>1040956910</v>
      </c>
      <c r="ER24" s="70">
        <f t="shared" si="49"/>
        <v>665878919</v>
      </c>
      <c r="ES24" s="70">
        <f>ROUND(EP24/INDEX(被保険者数!O:O,MATCH(A24,被保険者数!A:A,0),1),0)</f>
        <v>539473</v>
      </c>
      <c r="ET24" s="70">
        <f t="shared" si="54"/>
        <v>30</v>
      </c>
      <c r="EU24" s="70">
        <f>ROUND(EQ24/INDEX(被保険者数!O:O,MATCH(A24,被保険者数!A:A,0),1),0)</f>
        <v>248379</v>
      </c>
      <c r="EV24" s="1">
        <f t="shared" si="55"/>
        <v>23</v>
      </c>
    </row>
    <row r="25" spans="1:152" s="1" customFormat="1" ht="15.95" customHeight="1" x14ac:dyDescent="0.15">
      <c r="A25" s="2" t="s">
        <v>45</v>
      </c>
      <c r="B25" s="6">
        <v>1438</v>
      </c>
      <c r="C25" s="7">
        <v>874447150</v>
      </c>
      <c r="D25" s="7">
        <v>739346848</v>
      </c>
      <c r="E25" s="7">
        <v>62645699</v>
      </c>
      <c r="F25" s="7">
        <v>62971034</v>
      </c>
      <c r="G25" s="7">
        <v>9483569</v>
      </c>
      <c r="H25" s="7">
        <v>18550</v>
      </c>
      <c r="I25" s="7">
        <v>329645640</v>
      </c>
      <c r="J25" s="7">
        <v>279069174</v>
      </c>
      <c r="K25" s="7">
        <v>10455209</v>
      </c>
      <c r="L25" s="7">
        <v>37882192</v>
      </c>
      <c r="M25" s="7">
        <v>2238597</v>
      </c>
      <c r="N25" s="7">
        <f t="shared" si="0"/>
        <v>19988</v>
      </c>
      <c r="O25" s="7">
        <f t="shared" si="1"/>
        <v>1204092790</v>
      </c>
      <c r="P25" s="7">
        <f t="shared" si="2"/>
        <v>1018416022</v>
      </c>
      <c r="Q25" s="7">
        <f t="shared" si="3"/>
        <v>73100908</v>
      </c>
      <c r="R25" s="7">
        <f t="shared" si="4"/>
        <v>100853226</v>
      </c>
      <c r="S25" s="7">
        <f t="shared" si="5"/>
        <v>11722166</v>
      </c>
      <c r="T25" s="6">
        <v>2</v>
      </c>
      <c r="U25" s="7">
        <v>304250</v>
      </c>
      <c r="V25" s="7">
        <v>212970</v>
      </c>
      <c r="W25" s="7">
        <v>2204</v>
      </c>
      <c r="X25" s="7">
        <v>89076</v>
      </c>
      <c r="Y25" s="7">
        <v>0</v>
      </c>
      <c r="Z25" s="7">
        <v>2339</v>
      </c>
      <c r="AA25" s="7">
        <v>30834050</v>
      </c>
      <c r="AB25" s="7">
        <v>26095671</v>
      </c>
      <c r="AC25" s="7">
        <v>38836</v>
      </c>
      <c r="AD25" s="7">
        <v>4699543</v>
      </c>
      <c r="AE25" s="7">
        <v>0</v>
      </c>
      <c r="AF25" s="7">
        <f t="shared" si="6"/>
        <v>2341</v>
      </c>
      <c r="AG25" s="7">
        <f t="shared" si="7"/>
        <v>31138300</v>
      </c>
      <c r="AH25" s="7">
        <f t="shared" si="8"/>
        <v>26308641</v>
      </c>
      <c r="AI25" s="7">
        <f t="shared" si="9"/>
        <v>41040</v>
      </c>
      <c r="AJ25" s="7">
        <f t="shared" si="10"/>
        <v>4788619</v>
      </c>
      <c r="AK25" s="7">
        <f t="shared" si="11"/>
        <v>0</v>
      </c>
      <c r="AL25" s="6">
        <f t="shared" si="12"/>
        <v>22329</v>
      </c>
      <c r="AM25" s="7">
        <f t="shared" si="13"/>
        <v>1235231090</v>
      </c>
      <c r="AN25" s="7">
        <f t="shared" si="14"/>
        <v>1044724663</v>
      </c>
      <c r="AO25" s="7">
        <f t="shared" si="15"/>
        <v>73141948</v>
      </c>
      <c r="AP25" s="7">
        <f t="shared" si="16"/>
        <v>105641845</v>
      </c>
      <c r="AQ25" s="7">
        <f t="shared" si="17"/>
        <v>11722166</v>
      </c>
      <c r="AR25" s="7">
        <v>14847</v>
      </c>
      <c r="AS25" s="7">
        <v>190812140</v>
      </c>
      <c r="AT25" s="7">
        <v>162207496</v>
      </c>
      <c r="AU25" s="7">
        <v>649418</v>
      </c>
      <c r="AV25" s="7">
        <v>26807952</v>
      </c>
      <c r="AW25" s="7">
        <v>1147274</v>
      </c>
      <c r="AX25" s="7">
        <f t="shared" si="18"/>
        <v>37176</v>
      </c>
      <c r="AY25" s="7">
        <f t="shared" si="19"/>
        <v>1426043230</v>
      </c>
      <c r="AZ25" s="7">
        <f t="shared" si="20"/>
        <v>1206932159</v>
      </c>
      <c r="BA25" s="7">
        <f t="shared" si="21"/>
        <v>73791366</v>
      </c>
      <c r="BB25" s="7">
        <f t="shared" si="22"/>
        <v>132449797</v>
      </c>
      <c r="BC25" s="7">
        <f t="shared" si="23"/>
        <v>12869440</v>
      </c>
      <c r="BD25" s="6">
        <v>1374</v>
      </c>
      <c r="BE25" s="7">
        <v>47559081</v>
      </c>
      <c r="BF25" s="7">
        <v>22129781</v>
      </c>
      <c r="BG25" s="7">
        <v>0</v>
      </c>
      <c r="BH25" s="7">
        <v>24932410</v>
      </c>
      <c r="BI25" s="7">
        <v>496890</v>
      </c>
      <c r="BJ25" s="7">
        <v>2</v>
      </c>
      <c r="BK25" s="7">
        <v>4680</v>
      </c>
      <c r="BL25" s="7">
        <v>1460</v>
      </c>
      <c r="BM25" s="7">
        <v>0</v>
      </c>
      <c r="BN25" s="7">
        <v>3220</v>
      </c>
      <c r="BO25" s="7">
        <v>0</v>
      </c>
      <c r="BP25" s="7">
        <f t="shared" si="24"/>
        <v>1376</v>
      </c>
      <c r="BQ25" s="7">
        <f t="shared" si="25"/>
        <v>47563761</v>
      </c>
      <c r="BR25" s="7">
        <f t="shared" si="26"/>
        <v>22131241</v>
      </c>
      <c r="BS25" s="7">
        <f t="shared" si="27"/>
        <v>0</v>
      </c>
      <c r="BT25" s="7">
        <f t="shared" si="28"/>
        <v>24935630</v>
      </c>
      <c r="BU25" s="7">
        <f t="shared" si="29"/>
        <v>496890</v>
      </c>
      <c r="BV25" s="6">
        <v>139</v>
      </c>
      <c r="BW25" s="7">
        <v>13886180</v>
      </c>
      <c r="BX25" s="7">
        <v>11988676</v>
      </c>
      <c r="BY25" s="7">
        <v>241489</v>
      </c>
      <c r="BZ25" s="7">
        <v>1080062</v>
      </c>
      <c r="CA25" s="7">
        <v>577713</v>
      </c>
      <c r="CB25" s="7">
        <f t="shared" si="30"/>
        <v>37315</v>
      </c>
      <c r="CC25" s="7">
        <f t="shared" si="31"/>
        <v>1487493171</v>
      </c>
      <c r="CD25" s="7">
        <f t="shared" si="32"/>
        <v>1241052076</v>
      </c>
      <c r="CE25" s="7">
        <f t="shared" si="33"/>
        <v>74032855</v>
      </c>
      <c r="CF25" s="7">
        <f t="shared" si="34"/>
        <v>158465489</v>
      </c>
      <c r="CG25" s="7">
        <f t="shared" si="35"/>
        <v>13944043</v>
      </c>
      <c r="CH25" s="128">
        <v>191</v>
      </c>
      <c r="CI25" s="129">
        <v>1246298</v>
      </c>
      <c r="CJ25" s="129">
        <v>1055610</v>
      </c>
      <c r="CK25" s="129">
        <v>0</v>
      </c>
      <c r="CL25" s="129">
        <v>190688</v>
      </c>
      <c r="CM25" s="129">
        <v>0</v>
      </c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30">
        <f t="shared" si="50"/>
        <v>191</v>
      </c>
      <c r="DA25" s="129">
        <f t="shared" si="36"/>
        <v>1246298</v>
      </c>
      <c r="DB25" s="129">
        <f t="shared" si="37"/>
        <v>1055610</v>
      </c>
      <c r="DC25" s="129">
        <f t="shared" si="38"/>
        <v>0</v>
      </c>
      <c r="DD25" s="129">
        <f t="shared" si="39"/>
        <v>190688</v>
      </c>
      <c r="DE25" s="129">
        <f t="shared" si="40"/>
        <v>0</v>
      </c>
      <c r="DF25" s="129">
        <f t="shared" si="51"/>
        <v>37506</v>
      </c>
      <c r="DG25" s="129">
        <f t="shared" si="41"/>
        <v>1488739469</v>
      </c>
      <c r="DH25" s="129">
        <f t="shared" si="42"/>
        <v>1242107686</v>
      </c>
      <c r="DI25" s="129">
        <f t="shared" si="43"/>
        <v>74032855</v>
      </c>
      <c r="DJ25" s="129">
        <f t="shared" si="44"/>
        <v>158656177</v>
      </c>
      <c r="DK25" s="129">
        <f t="shared" si="45"/>
        <v>13944043</v>
      </c>
      <c r="DL25" s="129">
        <v>866</v>
      </c>
      <c r="DM25" s="129">
        <v>630</v>
      </c>
      <c r="DN25" s="129">
        <v>1496</v>
      </c>
      <c r="DO25" s="129">
        <v>245</v>
      </c>
      <c r="DP25" s="129">
        <v>75</v>
      </c>
      <c r="DR25" s="16">
        <f>'７割'!DR25+'８割 '!DR25+'９割'!DR25</f>
        <v>191</v>
      </c>
      <c r="DS25" s="16">
        <f>'７割'!DS25+'８割 '!DS25+'９割'!DS25</f>
        <v>1055610</v>
      </c>
      <c r="DT25" s="16">
        <f>'７割'!DT25+'８割 '!DT25+'９割'!DT25</f>
        <v>17</v>
      </c>
      <c r="DU25" s="16">
        <f>'７割'!DU25+'８割 '!DU25+'９割'!DU25</f>
        <v>165094</v>
      </c>
      <c r="DV25" s="16">
        <f>'７割'!DV25+'８割 '!DV25+'９割'!DV25</f>
        <v>47</v>
      </c>
      <c r="DW25" s="16">
        <f>'７割'!DW25+'８割 '!DW25+'９割'!DW25</f>
        <v>1353808</v>
      </c>
      <c r="DX25" s="16">
        <f>'７割'!DX25+'８割 '!DX25+'９割'!DX25</f>
        <v>40</v>
      </c>
      <c r="DY25" s="16">
        <f>'７割'!DY25+'８割 '!DY25+'９割'!DY25</f>
        <v>1234995</v>
      </c>
      <c r="DZ25" s="16">
        <f>'７割'!DZ25+'８割 '!DZ25+'９割'!DZ25</f>
        <v>0</v>
      </c>
      <c r="EA25" s="16">
        <f>'７割'!EA25+'８割 '!EA25+'９割'!EA25</f>
        <v>0</v>
      </c>
      <c r="EB25" s="16">
        <f>'７割'!EB25+'８割 '!EB25+'９割'!EB25</f>
        <v>0</v>
      </c>
      <c r="EC25" s="16">
        <f>'７割'!EC25+'８割 '!EC25+'９割'!EC25</f>
        <v>0</v>
      </c>
      <c r="ED25" s="16">
        <f>'７割'!ED25+'８割 '!ED25+'９割'!ED25</f>
        <v>0</v>
      </c>
      <c r="EE25" s="16">
        <f>'７割'!EE25+'８割 '!EE25+'９割'!EE25</f>
        <v>0</v>
      </c>
      <c r="EF25" s="16">
        <f>'７割'!EF25+'８割 '!EF25+'９割'!EF25</f>
        <v>0</v>
      </c>
      <c r="EG25" s="16">
        <f>'７割'!EG25+'８割 '!EG25+'９割'!EG25</f>
        <v>0</v>
      </c>
      <c r="EH25" s="16">
        <f>IF(SUM(DR25,DT25,DV25,DX25,DZ25,EB25,ED25,EF25)='７割'!EH25+'８割 '!EH25+'９割'!EH25,SUM(DR25,DT25,DV25,DX25,DZ25,EB25,ED25,EF25),"数値エラー")</f>
        <v>295</v>
      </c>
      <c r="EI25" s="16">
        <f>IF(SUM(DS25,DU25,DW25,DY25,EA25,EC25,EE25,EG25)='７割'!EI25++'８割 '!EI25+'９割'!EI25,SUM(DS25,DU25,DW25,DY25,EA25,EC25,EE25,EG25),"数値エラー")</f>
        <v>3809507</v>
      </c>
      <c r="EK25" s="7">
        <f t="shared" si="52"/>
        <v>37610</v>
      </c>
      <c r="EL25" s="7">
        <f t="shared" si="53"/>
        <v>1491302678</v>
      </c>
      <c r="EN25" s="70">
        <f>ROUND(EL25/INDEX(被保険者数!O:O,MATCH(A25,被保険者数!A:A,0),1),0)</f>
        <v>955963</v>
      </c>
      <c r="EO25" s="1">
        <f t="shared" si="46"/>
        <v>28</v>
      </c>
      <c r="EP25" s="70">
        <f t="shared" si="47"/>
        <v>874751400</v>
      </c>
      <c r="EQ25" s="70">
        <f t="shared" si="48"/>
        <v>360479690</v>
      </c>
      <c r="ER25" s="70">
        <f t="shared" si="49"/>
        <v>256071588</v>
      </c>
      <c r="ES25" s="70">
        <f>ROUND(EP25/INDEX(被保険者数!O:O,MATCH(A25,被保険者数!A:A,0),1),0)</f>
        <v>560738</v>
      </c>
      <c r="ET25" s="70">
        <f t="shared" si="54"/>
        <v>28</v>
      </c>
      <c r="EU25" s="70">
        <f>ROUND(EQ25/INDEX(被保険者数!O:O,MATCH(A25,被保険者数!A:A,0),1),0)</f>
        <v>231077</v>
      </c>
      <c r="EV25" s="1">
        <f t="shared" si="55"/>
        <v>29</v>
      </c>
    </row>
    <row r="26" spans="1:152" s="1" customFormat="1" ht="15.95" customHeight="1" x14ac:dyDescent="0.15">
      <c r="A26" s="2" t="s">
        <v>46</v>
      </c>
      <c r="B26" s="6">
        <v>2333</v>
      </c>
      <c r="C26" s="7">
        <v>1585949850</v>
      </c>
      <c r="D26" s="7">
        <v>1365985463</v>
      </c>
      <c r="E26" s="7">
        <v>115355231</v>
      </c>
      <c r="F26" s="7">
        <v>93888097</v>
      </c>
      <c r="G26" s="7">
        <v>10721059</v>
      </c>
      <c r="H26" s="7">
        <v>34398</v>
      </c>
      <c r="I26" s="7">
        <v>625439090</v>
      </c>
      <c r="J26" s="7">
        <v>534658887</v>
      </c>
      <c r="K26" s="7">
        <v>15513869</v>
      </c>
      <c r="L26" s="7">
        <v>70069313</v>
      </c>
      <c r="M26" s="7">
        <v>5177085</v>
      </c>
      <c r="N26" s="7">
        <f t="shared" si="0"/>
        <v>36731</v>
      </c>
      <c r="O26" s="7">
        <f t="shared" si="1"/>
        <v>2211388940</v>
      </c>
      <c r="P26" s="7">
        <f t="shared" si="2"/>
        <v>1900644350</v>
      </c>
      <c r="Q26" s="7">
        <f t="shared" si="3"/>
        <v>130869100</v>
      </c>
      <c r="R26" s="7">
        <f t="shared" si="4"/>
        <v>163957410</v>
      </c>
      <c r="S26" s="7">
        <f t="shared" si="5"/>
        <v>15898144</v>
      </c>
      <c r="T26" s="6">
        <v>1</v>
      </c>
      <c r="U26" s="7">
        <v>108380</v>
      </c>
      <c r="V26" s="7">
        <v>75870</v>
      </c>
      <c r="W26" s="7">
        <v>0</v>
      </c>
      <c r="X26" s="7">
        <v>32510</v>
      </c>
      <c r="Y26" s="7">
        <v>0</v>
      </c>
      <c r="Z26" s="7">
        <v>4043</v>
      </c>
      <c r="AA26" s="7">
        <v>57326990</v>
      </c>
      <c r="AB26" s="7">
        <v>48515380</v>
      </c>
      <c r="AC26" s="7">
        <v>90193</v>
      </c>
      <c r="AD26" s="7">
        <v>8718867</v>
      </c>
      <c r="AE26" s="7">
        <v>2550</v>
      </c>
      <c r="AF26" s="7">
        <f t="shared" si="6"/>
        <v>4044</v>
      </c>
      <c r="AG26" s="7">
        <f t="shared" si="7"/>
        <v>57435370</v>
      </c>
      <c r="AH26" s="7">
        <f t="shared" si="8"/>
        <v>48591250</v>
      </c>
      <c r="AI26" s="7">
        <f t="shared" si="9"/>
        <v>90193</v>
      </c>
      <c r="AJ26" s="7">
        <f t="shared" si="10"/>
        <v>8751377</v>
      </c>
      <c r="AK26" s="7">
        <f t="shared" si="11"/>
        <v>2550</v>
      </c>
      <c r="AL26" s="6">
        <f t="shared" si="12"/>
        <v>40775</v>
      </c>
      <c r="AM26" s="7">
        <f t="shared" si="13"/>
        <v>2268824310</v>
      </c>
      <c r="AN26" s="7">
        <f t="shared" si="14"/>
        <v>1949235600</v>
      </c>
      <c r="AO26" s="7">
        <f t="shared" si="15"/>
        <v>130959293</v>
      </c>
      <c r="AP26" s="7">
        <f t="shared" si="16"/>
        <v>172708787</v>
      </c>
      <c r="AQ26" s="7">
        <f t="shared" si="17"/>
        <v>15900694</v>
      </c>
      <c r="AR26" s="7">
        <v>23792</v>
      </c>
      <c r="AS26" s="7">
        <v>317551080</v>
      </c>
      <c r="AT26" s="7">
        <v>272308682</v>
      </c>
      <c r="AU26" s="7">
        <v>2930296</v>
      </c>
      <c r="AV26" s="7">
        <v>39782219</v>
      </c>
      <c r="AW26" s="7">
        <v>2529883</v>
      </c>
      <c r="AX26" s="7">
        <f t="shared" si="18"/>
        <v>64567</v>
      </c>
      <c r="AY26" s="7">
        <f t="shared" si="19"/>
        <v>2586375390</v>
      </c>
      <c r="AZ26" s="7">
        <f t="shared" si="20"/>
        <v>2221544282</v>
      </c>
      <c r="BA26" s="7">
        <f t="shared" si="21"/>
        <v>133889589</v>
      </c>
      <c r="BB26" s="7">
        <f t="shared" si="22"/>
        <v>212491006</v>
      </c>
      <c r="BC26" s="7">
        <f t="shared" si="23"/>
        <v>18430577</v>
      </c>
      <c r="BD26" s="6">
        <v>2252</v>
      </c>
      <c r="BE26" s="7">
        <v>78171627</v>
      </c>
      <c r="BF26" s="7">
        <v>36224837</v>
      </c>
      <c r="BG26" s="7">
        <v>0</v>
      </c>
      <c r="BH26" s="7">
        <v>40979670</v>
      </c>
      <c r="BI26" s="7">
        <v>967120</v>
      </c>
      <c r="BJ26" s="7">
        <v>1</v>
      </c>
      <c r="BK26" s="7">
        <v>2020</v>
      </c>
      <c r="BL26" s="7">
        <v>640</v>
      </c>
      <c r="BM26" s="7">
        <v>0</v>
      </c>
      <c r="BN26" s="7">
        <v>1380</v>
      </c>
      <c r="BO26" s="7">
        <v>0</v>
      </c>
      <c r="BP26" s="7">
        <f t="shared" si="24"/>
        <v>2253</v>
      </c>
      <c r="BQ26" s="7">
        <f t="shared" si="25"/>
        <v>78173647</v>
      </c>
      <c r="BR26" s="7">
        <f t="shared" si="26"/>
        <v>36225477</v>
      </c>
      <c r="BS26" s="7">
        <f t="shared" si="27"/>
        <v>0</v>
      </c>
      <c r="BT26" s="7">
        <f t="shared" si="28"/>
        <v>40981050</v>
      </c>
      <c r="BU26" s="7">
        <f t="shared" si="29"/>
        <v>967120</v>
      </c>
      <c r="BV26" s="6">
        <v>144</v>
      </c>
      <c r="BW26" s="7">
        <v>18674170</v>
      </c>
      <c r="BX26" s="7">
        <v>15294024</v>
      </c>
      <c r="BY26" s="7">
        <v>401056</v>
      </c>
      <c r="BZ26" s="7">
        <v>1273907</v>
      </c>
      <c r="CA26" s="7">
        <v>1741327</v>
      </c>
      <c r="CB26" s="7">
        <f t="shared" si="30"/>
        <v>64711</v>
      </c>
      <c r="CC26" s="7">
        <f t="shared" si="31"/>
        <v>2683223207</v>
      </c>
      <c r="CD26" s="7">
        <f t="shared" si="32"/>
        <v>2273063783</v>
      </c>
      <c r="CE26" s="7">
        <f t="shared" si="33"/>
        <v>134290645</v>
      </c>
      <c r="CF26" s="7">
        <f t="shared" si="34"/>
        <v>254745963</v>
      </c>
      <c r="CG26" s="7">
        <f t="shared" si="35"/>
        <v>21139024</v>
      </c>
      <c r="CH26" s="128">
        <v>454</v>
      </c>
      <c r="CI26" s="129">
        <v>2458932</v>
      </c>
      <c r="CJ26" s="129">
        <v>2091487</v>
      </c>
      <c r="CK26" s="129">
        <v>0</v>
      </c>
      <c r="CL26" s="129">
        <v>367445</v>
      </c>
      <c r="CM26" s="129">
        <v>0</v>
      </c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30">
        <f t="shared" si="50"/>
        <v>454</v>
      </c>
      <c r="DA26" s="129">
        <f t="shared" si="36"/>
        <v>2458932</v>
      </c>
      <c r="DB26" s="129">
        <f t="shared" si="37"/>
        <v>2091487</v>
      </c>
      <c r="DC26" s="129">
        <f t="shared" si="38"/>
        <v>0</v>
      </c>
      <c r="DD26" s="129">
        <f t="shared" si="39"/>
        <v>367445</v>
      </c>
      <c r="DE26" s="129">
        <f t="shared" si="40"/>
        <v>0</v>
      </c>
      <c r="DF26" s="129">
        <f t="shared" si="51"/>
        <v>65165</v>
      </c>
      <c r="DG26" s="129">
        <f t="shared" si="41"/>
        <v>2685682139</v>
      </c>
      <c r="DH26" s="129">
        <f t="shared" si="42"/>
        <v>2275155270</v>
      </c>
      <c r="DI26" s="129">
        <f t="shared" si="43"/>
        <v>134290645</v>
      </c>
      <c r="DJ26" s="129">
        <f t="shared" si="44"/>
        <v>255113408</v>
      </c>
      <c r="DK26" s="129">
        <f t="shared" si="45"/>
        <v>21139024</v>
      </c>
      <c r="DL26" s="129">
        <v>1619</v>
      </c>
      <c r="DM26" s="129">
        <v>1086</v>
      </c>
      <c r="DN26" s="129">
        <v>2705</v>
      </c>
      <c r="DO26" s="129">
        <v>328</v>
      </c>
      <c r="DP26" s="129">
        <v>169</v>
      </c>
      <c r="DR26" s="16">
        <f>'７割'!DR26+'８割 '!DR26+'９割'!DR26</f>
        <v>454</v>
      </c>
      <c r="DS26" s="16">
        <f>'７割'!DS26+'８割 '!DS26+'９割'!DS26</f>
        <v>2091487</v>
      </c>
      <c r="DT26" s="16">
        <f>'７割'!DT26+'８割 '!DT26+'９割'!DT26</f>
        <v>65</v>
      </c>
      <c r="DU26" s="16">
        <f>'７割'!DU26+'８割 '!DU26+'９割'!DU26</f>
        <v>1047557</v>
      </c>
      <c r="DV26" s="16">
        <f>'７割'!DV26+'８割 '!DV26+'９割'!DV26</f>
        <v>104</v>
      </c>
      <c r="DW26" s="16">
        <f>'７割'!DW26+'８割 '!DW26+'９割'!DW26</f>
        <v>2385099</v>
      </c>
      <c r="DX26" s="16">
        <f>'７割'!DX26+'８割 '!DX26+'９割'!DX26</f>
        <v>80</v>
      </c>
      <c r="DY26" s="16">
        <f>'７割'!DY26+'８割 '!DY26+'９割'!DY26</f>
        <v>2391782</v>
      </c>
      <c r="DZ26" s="16">
        <f>'７割'!DZ26+'８割 '!DZ26+'９割'!DZ26</f>
        <v>3</v>
      </c>
      <c r="EA26" s="16">
        <f>'７割'!EA26+'８割 '!EA26+'９割'!EA26</f>
        <v>44442</v>
      </c>
      <c r="EB26" s="16">
        <f>'７割'!EB26+'８割 '!EB26+'９割'!EB26</f>
        <v>0</v>
      </c>
      <c r="EC26" s="16">
        <f>'７割'!EC26+'８割 '!EC26+'９割'!EC26</f>
        <v>0</v>
      </c>
      <c r="ED26" s="16">
        <f>'７割'!ED26+'８割 '!ED26+'９割'!ED26</f>
        <v>0</v>
      </c>
      <c r="EE26" s="16">
        <f>'７割'!EE26+'８割 '!EE26+'９割'!EE26</f>
        <v>0</v>
      </c>
      <c r="EF26" s="16">
        <f>'７割'!EF26+'８割 '!EF26+'９割'!EF26</f>
        <v>0</v>
      </c>
      <c r="EG26" s="16">
        <f>'７割'!EG26+'８割 '!EG26+'９割'!EG26</f>
        <v>0</v>
      </c>
      <c r="EH26" s="16">
        <f>IF(SUM(DR26,DT26,DV26,DX26,DZ26,EB26,ED26,EF26)='７割'!EH26+'８割 '!EH26+'９割'!EH26,SUM(DR26,DT26,DV26,DX26,DZ26,EB26,ED26,EF26),"数値エラー")</f>
        <v>706</v>
      </c>
      <c r="EI26" s="16">
        <f>IF(SUM(DS26,DU26,DW26,DY26,EA26,EC26,EE26,EG26)='７割'!EI26++'８割 '!EI26+'９割'!EI26,SUM(DS26,DU26,DW26,DY26,EA26,EC26,EE26,EG26),"数値エラー")</f>
        <v>7960367</v>
      </c>
      <c r="EK26" s="7">
        <f t="shared" si="52"/>
        <v>65417</v>
      </c>
      <c r="EL26" s="7">
        <f t="shared" si="53"/>
        <v>2691183574</v>
      </c>
      <c r="EN26" s="70">
        <f>ROUND(EL26/INDEX(被保険者数!O:O,MATCH(A26,被保険者数!A:A,0),1),0)</f>
        <v>985421</v>
      </c>
      <c r="EO26" s="1">
        <f t="shared" si="46"/>
        <v>24</v>
      </c>
      <c r="EP26" s="70">
        <f t="shared" si="47"/>
        <v>1586058230</v>
      </c>
      <c r="EQ26" s="70">
        <f t="shared" si="48"/>
        <v>682766080</v>
      </c>
      <c r="ER26" s="70">
        <f t="shared" si="49"/>
        <v>422359264</v>
      </c>
      <c r="ES26" s="70">
        <f>ROUND(EP26/INDEX(被保険者数!O:O,MATCH(A26,被保険者数!A:A,0),1),0)</f>
        <v>580761</v>
      </c>
      <c r="ET26" s="70">
        <f t="shared" si="54"/>
        <v>21</v>
      </c>
      <c r="EU26" s="70">
        <f>ROUND(EQ26/INDEX(被保険者数!O:O,MATCH(A26,被保険者数!A:A,0),1),0)</f>
        <v>250006</v>
      </c>
      <c r="EV26" s="1">
        <f t="shared" si="55"/>
        <v>22</v>
      </c>
    </row>
    <row r="27" spans="1:152" s="1" customFormat="1" ht="15.95" customHeight="1" x14ac:dyDescent="0.15">
      <c r="A27" s="2" t="s">
        <v>47</v>
      </c>
      <c r="B27" s="6">
        <v>1537</v>
      </c>
      <c r="C27" s="7">
        <v>1014743910</v>
      </c>
      <c r="D27" s="7">
        <v>883991759</v>
      </c>
      <c r="E27" s="7">
        <v>71495582</v>
      </c>
      <c r="F27" s="7">
        <v>50163794</v>
      </c>
      <c r="G27" s="7">
        <v>9045175</v>
      </c>
      <c r="H27" s="7">
        <v>23891</v>
      </c>
      <c r="I27" s="7">
        <v>475410010</v>
      </c>
      <c r="J27" s="7">
        <v>407337441</v>
      </c>
      <c r="K27" s="7">
        <v>22659820</v>
      </c>
      <c r="L27" s="7">
        <v>42478744</v>
      </c>
      <c r="M27" s="7">
        <v>2932741</v>
      </c>
      <c r="N27" s="7">
        <f t="shared" si="0"/>
        <v>25428</v>
      </c>
      <c r="O27" s="7">
        <f t="shared" si="1"/>
        <v>1490153920</v>
      </c>
      <c r="P27" s="7">
        <f t="shared" si="2"/>
        <v>1291329200</v>
      </c>
      <c r="Q27" s="7">
        <f t="shared" si="3"/>
        <v>94155402</v>
      </c>
      <c r="R27" s="7">
        <f t="shared" si="4"/>
        <v>92642538</v>
      </c>
      <c r="S27" s="7">
        <f t="shared" si="5"/>
        <v>11977916</v>
      </c>
      <c r="T27" s="6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3485</v>
      </c>
      <c r="AA27" s="7">
        <v>48663840</v>
      </c>
      <c r="AB27" s="7">
        <v>41752702</v>
      </c>
      <c r="AC27" s="7">
        <v>52228</v>
      </c>
      <c r="AD27" s="7">
        <v>6838513</v>
      </c>
      <c r="AE27" s="7">
        <v>20397</v>
      </c>
      <c r="AF27" s="7">
        <f t="shared" si="6"/>
        <v>3485</v>
      </c>
      <c r="AG27" s="7">
        <f t="shared" si="7"/>
        <v>48663840</v>
      </c>
      <c r="AH27" s="7">
        <f t="shared" si="8"/>
        <v>41752702</v>
      </c>
      <c r="AI27" s="7">
        <f t="shared" si="9"/>
        <v>52228</v>
      </c>
      <c r="AJ27" s="7">
        <f t="shared" si="10"/>
        <v>6838513</v>
      </c>
      <c r="AK27" s="7">
        <f t="shared" si="11"/>
        <v>20397</v>
      </c>
      <c r="AL27" s="6">
        <f t="shared" si="12"/>
        <v>28913</v>
      </c>
      <c r="AM27" s="7">
        <f t="shared" si="13"/>
        <v>1538817760</v>
      </c>
      <c r="AN27" s="7">
        <f t="shared" si="14"/>
        <v>1333081902</v>
      </c>
      <c r="AO27" s="7">
        <f t="shared" si="15"/>
        <v>94207630</v>
      </c>
      <c r="AP27" s="7">
        <f t="shared" si="16"/>
        <v>99481051</v>
      </c>
      <c r="AQ27" s="7">
        <f t="shared" si="17"/>
        <v>11998313</v>
      </c>
      <c r="AR27" s="7">
        <v>17022</v>
      </c>
      <c r="AS27" s="7">
        <v>208591760</v>
      </c>
      <c r="AT27" s="7">
        <v>180401225</v>
      </c>
      <c r="AU27" s="7">
        <v>1949408</v>
      </c>
      <c r="AV27" s="7">
        <v>25145183</v>
      </c>
      <c r="AW27" s="7">
        <v>1095944</v>
      </c>
      <c r="AX27" s="7">
        <f t="shared" si="18"/>
        <v>45935</v>
      </c>
      <c r="AY27" s="7">
        <f t="shared" si="19"/>
        <v>1747409520</v>
      </c>
      <c r="AZ27" s="7">
        <f t="shared" si="20"/>
        <v>1513483127</v>
      </c>
      <c r="BA27" s="7">
        <f t="shared" si="21"/>
        <v>96157038</v>
      </c>
      <c r="BB27" s="7">
        <f t="shared" si="22"/>
        <v>124626234</v>
      </c>
      <c r="BC27" s="7">
        <f t="shared" si="23"/>
        <v>13094257</v>
      </c>
      <c r="BD27" s="6">
        <v>1489</v>
      </c>
      <c r="BE27" s="7">
        <v>50176434</v>
      </c>
      <c r="BF27" s="7">
        <v>25418934</v>
      </c>
      <c r="BG27" s="7">
        <v>0</v>
      </c>
      <c r="BH27" s="7">
        <v>23878700</v>
      </c>
      <c r="BI27" s="7">
        <v>878800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f t="shared" si="24"/>
        <v>1489</v>
      </c>
      <c r="BQ27" s="7">
        <f t="shared" si="25"/>
        <v>50176434</v>
      </c>
      <c r="BR27" s="7">
        <f t="shared" si="26"/>
        <v>25418934</v>
      </c>
      <c r="BS27" s="7">
        <f t="shared" si="27"/>
        <v>0</v>
      </c>
      <c r="BT27" s="7">
        <f t="shared" si="28"/>
        <v>23878700</v>
      </c>
      <c r="BU27" s="7">
        <f t="shared" si="29"/>
        <v>878800</v>
      </c>
      <c r="BV27" s="6">
        <v>131</v>
      </c>
      <c r="BW27" s="7">
        <v>14819070</v>
      </c>
      <c r="BX27" s="7">
        <v>12828738</v>
      </c>
      <c r="BY27" s="7">
        <v>329072</v>
      </c>
      <c r="BZ27" s="7">
        <v>757650</v>
      </c>
      <c r="CA27" s="7">
        <v>919306</v>
      </c>
      <c r="CB27" s="7">
        <f t="shared" si="30"/>
        <v>46066</v>
      </c>
      <c r="CC27" s="7">
        <f t="shared" si="31"/>
        <v>1812405024</v>
      </c>
      <c r="CD27" s="7">
        <f t="shared" si="32"/>
        <v>1551730799</v>
      </c>
      <c r="CE27" s="7">
        <f t="shared" si="33"/>
        <v>96486110</v>
      </c>
      <c r="CF27" s="7">
        <f t="shared" si="34"/>
        <v>149262584</v>
      </c>
      <c r="CG27" s="7">
        <f t="shared" si="35"/>
        <v>14892363</v>
      </c>
      <c r="CH27" s="128">
        <v>313</v>
      </c>
      <c r="CI27" s="129">
        <v>1839833</v>
      </c>
      <c r="CJ27" s="129">
        <v>1587566</v>
      </c>
      <c r="CK27" s="129">
        <v>0</v>
      </c>
      <c r="CL27" s="129">
        <v>252267</v>
      </c>
      <c r="CM27" s="129">
        <v>0</v>
      </c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30">
        <f t="shared" si="50"/>
        <v>313</v>
      </c>
      <c r="DA27" s="129">
        <f t="shared" si="36"/>
        <v>1839833</v>
      </c>
      <c r="DB27" s="129">
        <f t="shared" si="37"/>
        <v>1587566</v>
      </c>
      <c r="DC27" s="129">
        <f t="shared" si="38"/>
        <v>0</v>
      </c>
      <c r="DD27" s="129">
        <f t="shared" si="39"/>
        <v>252267</v>
      </c>
      <c r="DE27" s="129">
        <f t="shared" si="40"/>
        <v>0</v>
      </c>
      <c r="DF27" s="129">
        <f t="shared" si="51"/>
        <v>46379</v>
      </c>
      <c r="DG27" s="129">
        <f t="shared" si="41"/>
        <v>1814244857</v>
      </c>
      <c r="DH27" s="129">
        <f t="shared" si="42"/>
        <v>1553318365</v>
      </c>
      <c r="DI27" s="129">
        <f t="shared" si="43"/>
        <v>96486110</v>
      </c>
      <c r="DJ27" s="129">
        <f t="shared" si="44"/>
        <v>149514851</v>
      </c>
      <c r="DK27" s="129">
        <f t="shared" si="45"/>
        <v>14892363</v>
      </c>
      <c r="DL27" s="129">
        <v>1050</v>
      </c>
      <c r="DM27" s="129">
        <v>832</v>
      </c>
      <c r="DN27" s="129">
        <v>1882</v>
      </c>
      <c r="DO27" s="129">
        <v>272</v>
      </c>
      <c r="DP27" s="129">
        <v>82</v>
      </c>
      <c r="DR27" s="16">
        <f>'７割'!DR27+'８割 '!DR27+'９割'!DR27</f>
        <v>313</v>
      </c>
      <c r="DS27" s="16">
        <f>'７割'!DS27+'８割 '!DS27+'９割'!DS27</f>
        <v>1587566</v>
      </c>
      <c r="DT27" s="16">
        <f>'７割'!DT27+'８割 '!DT27+'９割'!DT27</f>
        <v>24</v>
      </c>
      <c r="DU27" s="16">
        <f>'７割'!DU27+'８割 '!DU27+'９割'!DU27</f>
        <v>733763</v>
      </c>
      <c r="DV27" s="16">
        <f>'７割'!DV27+'８割 '!DV27+'９割'!DV27</f>
        <v>66</v>
      </c>
      <c r="DW27" s="16">
        <f>'７割'!DW27+'８割 '!DW27+'９割'!DW27</f>
        <v>1309565</v>
      </c>
      <c r="DX27" s="16">
        <f>'７割'!DX27+'８割 '!DX27+'９割'!DX27</f>
        <v>73</v>
      </c>
      <c r="DY27" s="16">
        <f>'７割'!DY27+'８割 '!DY27+'９割'!DY27</f>
        <v>2137807</v>
      </c>
      <c r="DZ27" s="16">
        <f>'７割'!DZ27+'８割 '!DZ27+'９割'!DZ27</f>
        <v>0</v>
      </c>
      <c r="EA27" s="16">
        <f>'７割'!EA27+'８割 '!EA27+'９割'!EA27</f>
        <v>0</v>
      </c>
      <c r="EB27" s="16">
        <f>'７割'!EB27+'８割 '!EB27+'９割'!EB27</f>
        <v>0</v>
      </c>
      <c r="EC27" s="16">
        <f>'７割'!EC27+'８割 '!EC27+'９割'!EC27</f>
        <v>0</v>
      </c>
      <c r="ED27" s="16">
        <f>'７割'!ED27+'８割 '!ED27+'９割'!ED27</f>
        <v>0</v>
      </c>
      <c r="EE27" s="16">
        <f>'７割'!EE27+'８割 '!EE27+'９割'!EE27</f>
        <v>0</v>
      </c>
      <c r="EF27" s="16">
        <f>'７割'!EF27+'８割 '!EF27+'９割'!EF27</f>
        <v>0</v>
      </c>
      <c r="EG27" s="16">
        <f>'７割'!EG27+'８割 '!EG27+'９割'!EG27</f>
        <v>0</v>
      </c>
      <c r="EH27" s="16">
        <f>IF(SUM(DR27,DT27,DV27,DX27,DZ27,EB27,ED27,EF27)='７割'!EH27+'８割 '!EH27+'９割'!EH27,SUM(DR27,DT27,DV27,DX27,DZ27,EB27,ED27,EF27),"数値エラー")</f>
        <v>476</v>
      </c>
      <c r="EI27" s="16">
        <f>IF(SUM(DS27,DU27,DW27,DY27,EA27,EC27,EE27,EG27)='７割'!EI27++'８割 '!EI27+'９割'!EI27,SUM(DS27,DU27,DW27,DY27,EA27,EC27,EE27,EG27),"数値エラー")</f>
        <v>5768701</v>
      </c>
      <c r="EK27" s="7">
        <f t="shared" si="52"/>
        <v>46542</v>
      </c>
      <c r="EL27" s="7">
        <f t="shared" si="53"/>
        <v>1818173725</v>
      </c>
      <c r="EN27" s="70">
        <f>ROUND(EL27/INDEX(被保険者数!O:O,MATCH(A27,被保険者数!A:A,0),1),0)</f>
        <v>938170</v>
      </c>
      <c r="EO27" s="1">
        <f t="shared" si="46"/>
        <v>32</v>
      </c>
      <c r="EP27" s="70">
        <f t="shared" si="47"/>
        <v>1014743910</v>
      </c>
      <c r="EQ27" s="70">
        <f t="shared" si="48"/>
        <v>524073850</v>
      </c>
      <c r="ER27" s="70">
        <f t="shared" si="49"/>
        <v>279355965</v>
      </c>
      <c r="ES27" s="70">
        <f>ROUND(EP27/INDEX(被保険者数!O:O,MATCH(A27,被保険者数!A:A,0),1),0)</f>
        <v>523604</v>
      </c>
      <c r="ET27" s="70">
        <f t="shared" si="54"/>
        <v>32</v>
      </c>
      <c r="EU27" s="70">
        <f>ROUND(EQ27/INDEX(被保険者数!O:O,MATCH(A27,被保険者数!A:A,0),1),0)</f>
        <v>270420</v>
      </c>
      <c r="EV27" s="1">
        <f t="shared" si="55"/>
        <v>11</v>
      </c>
    </row>
    <row r="28" spans="1:152" s="1" customFormat="1" ht="15.95" customHeight="1" x14ac:dyDescent="0.15">
      <c r="A28" s="2" t="s">
        <v>48</v>
      </c>
      <c r="B28" s="6">
        <v>1686</v>
      </c>
      <c r="C28" s="7">
        <v>1089256880</v>
      </c>
      <c r="D28" s="7">
        <v>966959208</v>
      </c>
      <c r="E28" s="7">
        <v>64544475</v>
      </c>
      <c r="F28" s="7">
        <v>51040821</v>
      </c>
      <c r="G28" s="7">
        <v>6691136</v>
      </c>
      <c r="H28" s="7">
        <v>24022</v>
      </c>
      <c r="I28" s="7">
        <v>401943410</v>
      </c>
      <c r="J28" s="7">
        <v>354496521</v>
      </c>
      <c r="K28" s="7">
        <v>9454771</v>
      </c>
      <c r="L28" s="7">
        <v>34930541</v>
      </c>
      <c r="M28" s="7">
        <v>3061577</v>
      </c>
      <c r="N28" s="7">
        <f t="shared" si="0"/>
        <v>25708</v>
      </c>
      <c r="O28" s="7">
        <f t="shared" si="1"/>
        <v>1491200290</v>
      </c>
      <c r="P28" s="7">
        <f t="shared" si="2"/>
        <v>1321455729</v>
      </c>
      <c r="Q28" s="7">
        <f t="shared" si="3"/>
        <v>73999246</v>
      </c>
      <c r="R28" s="7">
        <f t="shared" si="4"/>
        <v>85971362</v>
      </c>
      <c r="S28" s="7">
        <f t="shared" si="5"/>
        <v>9752713</v>
      </c>
      <c r="T28" s="6">
        <v>3</v>
      </c>
      <c r="U28" s="7">
        <v>759650</v>
      </c>
      <c r="V28" s="7">
        <v>683685</v>
      </c>
      <c r="W28" s="7">
        <v>17168</v>
      </c>
      <c r="X28" s="7">
        <v>57947</v>
      </c>
      <c r="Y28" s="7">
        <v>850</v>
      </c>
      <c r="Z28" s="7">
        <v>2646</v>
      </c>
      <c r="AA28" s="7">
        <v>37199510</v>
      </c>
      <c r="AB28" s="7">
        <v>32717043</v>
      </c>
      <c r="AC28" s="7">
        <v>19115</v>
      </c>
      <c r="AD28" s="7">
        <v>4461652</v>
      </c>
      <c r="AE28" s="7">
        <v>1700</v>
      </c>
      <c r="AF28" s="7">
        <f t="shared" si="6"/>
        <v>2649</v>
      </c>
      <c r="AG28" s="7">
        <f t="shared" si="7"/>
        <v>37959160</v>
      </c>
      <c r="AH28" s="7">
        <f t="shared" si="8"/>
        <v>33400728</v>
      </c>
      <c r="AI28" s="7">
        <f t="shared" si="9"/>
        <v>36283</v>
      </c>
      <c r="AJ28" s="7">
        <f t="shared" si="10"/>
        <v>4519599</v>
      </c>
      <c r="AK28" s="7">
        <f t="shared" si="11"/>
        <v>2550</v>
      </c>
      <c r="AL28" s="6">
        <f t="shared" si="12"/>
        <v>28357</v>
      </c>
      <c r="AM28" s="7">
        <f t="shared" si="13"/>
        <v>1529159450</v>
      </c>
      <c r="AN28" s="7">
        <f t="shared" si="14"/>
        <v>1354856457</v>
      </c>
      <c r="AO28" s="7">
        <f t="shared" si="15"/>
        <v>74035529</v>
      </c>
      <c r="AP28" s="7">
        <f t="shared" si="16"/>
        <v>90490961</v>
      </c>
      <c r="AQ28" s="7">
        <f t="shared" si="17"/>
        <v>9755263</v>
      </c>
      <c r="AR28" s="7">
        <v>18881</v>
      </c>
      <c r="AS28" s="7">
        <v>253248510</v>
      </c>
      <c r="AT28" s="7">
        <v>223268882</v>
      </c>
      <c r="AU28" s="7">
        <v>2017342</v>
      </c>
      <c r="AV28" s="7">
        <v>26643418</v>
      </c>
      <c r="AW28" s="7">
        <v>1318868</v>
      </c>
      <c r="AX28" s="7">
        <f t="shared" si="18"/>
        <v>47238</v>
      </c>
      <c r="AY28" s="7">
        <f t="shared" si="19"/>
        <v>1782407960</v>
      </c>
      <c r="AZ28" s="7">
        <f t="shared" si="20"/>
        <v>1578125339</v>
      </c>
      <c r="BA28" s="7">
        <f t="shared" si="21"/>
        <v>76052871</v>
      </c>
      <c r="BB28" s="7">
        <f t="shared" si="22"/>
        <v>117134379</v>
      </c>
      <c r="BC28" s="7">
        <f t="shared" si="23"/>
        <v>11074131</v>
      </c>
      <c r="BD28" s="6">
        <v>1620</v>
      </c>
      <c r="BE28" s="7">
        <v>51290648</v>
      </c>
      <c r="BF28" s="7">
        <v>26865828</v>
      </c>
      <c r="BG28" s="7">
        <v>0</v>
      </c>
      <c r="BH28" s="7">
        <v>23820500</v>
      </c>
      <c r="BI28" s="7">
        <v>604320</v>
      </c>
      <c r="BJ28" s="7">
        <v>3</v>
      </c>
      <c r="BK28" s="7">
        <v>16600</v>
      </c>
      <c r="BL28" s="7">
        <v>11350</v>
      </c>
      <c r="BM28" s="7">
        <v>0</v>
      </c>
      <c r="BN28" s="7">
        <v>5250</v>
      </c>
      <c r="BO28" s="7">
        <v>0</v>
      </c>
      <c r="BP28" s="7">
        <f t="shared" si="24"/>
        <v>1623</v>
      </c>
      <c r="BQ28" s="7">
        <f t="shared" si="25"/>
        <v>51307248</v>
      </c>
      <c r="BR28" s="7">
        <f t="shared" si="26"/>
        <v>26877178</v>
      </c>
      <c r="BS28" s="7">
        <f t="shared" si="27"/>
        <v>0</v>
      </c>
      <c r="BT28" s="7">
        <f t="shared" si="28"/>
        <v>23825750</v>
      </c>
      <c r="BU28" s="7">
        <f t="shared" si="29"/>
        <v>604320</v>
      </c>
      <c r="BV28" s="6">
        <v>165</v>
      </c>
      <c r="BW28" s="7">
        <v>15329770</v>
      </c>
      <c r="BX28" s="7">
        <v>13630366</v>
      </c>
      <c r="BY28" s="7">
        <v>240329</v>
      </c>
      <c r="BZ28" s="7">
        <v>1027989</v>
      </c>
      <c r="CA28" s="7">
        <v>457253</v>
      </c>
      <c r="CB28" s="7">
        <f t="shared" si="30"/>
        <v>47403</v>
      </c>
      <c r="CC28" s="7">
        <f t="shared" si="31"/>
        <v>1849044978</v>
      </c>
      <c r="CD28" s="7">
        <f t="shared" si="32"/>
        <v>1618632883</v>
      </c>
      <c r="CE28" s="7">
        <f t="shared" si="33"/>
        <v>76293200</v>
      </c>
      <c r="CF28" s="7">
        <f t="shared" si="34"/>
        <v>141988118</v>
      </c>
      <c r="CG28" s="7">
        <f t="shared" si="35"/>
        <v>12135704</v>
      </c>
      <c r="CH28" s="128">
        <v>233</v>
      </c>
      <c r="CI28" s="129">
        <v>1415918</v>
      </c>
      <c r="CJ28" s="129">
        <v>1258347</v>
      </c>
      <c r="CK28" s="129">
        <v>0</v>
      </c>
      <c r="CL28" s="129">
        <v>157571</v>
      </c>
      <c r="CM28" s="129">
        <v>0</v>
      </c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30">
        <f t="shared" si="50"/>
        <v>233</v>
      </c>
      <c r="DA28" s="129">
        <f t="shared" si="36"/>
        <v>1415918</v>
      </c>
      <c r="DB28" s="129">
        <f t="shared" si="37"/>
        <v>1258347</v>
      </c>
      <c r="DC28" s="129">
        <f t="shared" si="38"/>
        <v>0</v>
      </c>
      <c r="DD28" s="129">
        <f t="shared" si="39"/>
        <v>157571</v>
      </c>
      <c r="DE28" s="129">
        <f t="shared" si="40"/>
        <v>0</v>
      </c>
      <c r="DF28" s="129">
        <f t="shared" si="51"/>
        <v>47636</v>
      </c>
      <c r="DG28" s="129">
        <f t="shared" si="41"/>
        <v>1850460896</v>
      </c>
      <c r="DH28" s="129">
        <f t="shared" si="42"/>
        <v>1619891230</v>
      </c>
      <c r="DI28" s="129">
        <f t="shared" si="43"/>
        <v>76293200</v>
      </c>
      <c r="DJ28" s="129">
        <f t="shared" si="44"/>
        <v>142145689</v>
      </c>
      <c r="DK28" s="129">
        <f t="shared" si="45"/>
        <v>12135704</v>
      </c>
      <c r="DL28" s="129">
        <v>1211</v>
      </c>
      <c r="DM28" s="129">
        <v>717</v>
      </c>
      <c r="DN28" s="129">
        <v>1928</v>
      </c>
      <c r="DO28" s="129">
        <v>209</v>
      </c>
      <c r="DP28" s="129">
        <v>120</v>
      </c>
      <c r="DR28" s="16">
        <f>'７割'!DR28+'８割 '!DR28+'９割'!DR28</f>
        <v>233</v>
      </c>
      <c r="DS28" s="16">
        <f>'７割'!DS28+'８割 '!DS28+'９割'!DS28</f>
        <v>1258347</v>
      </c>
      <c r="DT28" s="16">
        <f>'７割'!DT28+'８割 '!DT28+'９割'!DT28</f>
        <v>58</v>
      </c>
      <c r="DU28" s="16">
        <f>'７割'!DU28+'８割 '!DU28+'９割'!DU28</f>
        <v>957682</v>
      </c>
      <c r="DV28" s="16">
        <f>'７割'!DV28+'８割 '!DV28+'９割'!DV28</f>
        <v>30</v>
      </c>
      <c r="DW28" s="16">
        <f>'７割'!DW28+'８割 '!DW28+'９割'!DW28</f>
        <v>1038487</v>
      </c>
      <c r="DX28" s="16">
        <f>'７割'!DX28+'８割 '!DX28+'９割'!DX28</f>
        <v>79</v>
      </c>
      <c r="DY28" s="16">
        <f>'７割'!DY28+'８割 '!DY28+'９割'!DY28</f>
        <v>2410834</v>
      </c>
      <c r="DZ28" s="16">
        <f>'７割'!DZ28+'８割 '!DZ28+'９割'!DZ28</f>
        <v>1</v>
      </c>
      <c r="EA28" s="16">
        <f>'７割'!EA28+'８割 '!EA28+'９割'!EA28</f>
        <v>7362</v>
      </c>
      <c r="EB28" s="16">
        <f>'７割'!EB28+'８割 '!EB28+'９割'!EB28</f>
        <v>0</v>
      </c>
      <c r="EC28" s="16">
        <f>'７割'!EC28+'８割 '!EC28+'９割'!EC28</f>
        <v>0</v>
      </c>
      <c r="ED28" s="16">
        <f>'７割'!ED28+'８割 '!ED28+'９割'!ED28</f>
        <v>0</v>
      </c>
      <c r="EE28" s="16">
        <f>'７割'!EE28+'８割 '!EE28+'９割'!EE28</f>
        <v>0</v>
      </c>
      <c r="EF28" s="16">
        <f>'７割'!EF28+'８割 '!EF28+'９割'!EF28</f>
        <v>0</v>
      </c>
      <c r="EG28" s="16">
        <f>'７割'!EG28+'８割 '!EG28+'９割'!EG28</f>
        <v>0</v>
      </c>
      <c r="EH28" s="16">
        <f>IF(SUM(DR28,DT28,DV28,DX28,DZ28,EB28,ED28,EF28)='７割'!EH28+'８割 '!EH28+'９割'!EH28,SUM(DR28,DT28,DV28,DX28,DZ28,EB28,ED28,EF28),"数値エラー")</f>
        <v>401</v>
      </c>
      <c r="EI28" s="16">
        <f>IF(SUM(DS28,DU28,DW28,DY28,EA28,EC28,EE28,EG28)='７割'!EI28++'８割 '!EI28+'９割'!EI28,SUM(DS28,DU28,DW28,DY28,EA28,EC28,EE28,EG28),"数値エラー")</f>
        <v>5672712</v>
      </c>
      <c r="EK28" s="7">
        <f t="shared" si="52"/>
        <v>47804</v>
      </c>
      <c r="EL28" s="7">
        <f t="shared" si="53"/>
        <v>1854717690</v>
      </c>
      <c r="EN28" s="70">
        <f>ROUND(EL28/INDEX(被保険者数!O:O,MATCH(A28,被保険者数!A:A,0),1),0)</f>
        <v>967511</v>
      </c>
      <c r="EO28" s="1">
        <f t="shared" si="46"/>
        <v>26</v>
      </c>
      <c r="EP28" s="70">
        <f t="shared" si="47"/>
        <v>1090016530</v>
      </c>
      <c r="EQ28" s="70">
        <f t="shared" si="48"/>
        <v>439142920</v>
      </c>
      <c r="ER28" s="70">
        <f t="shared" si="49"/>
        <v>325558240</v>
      </c>
      <c r="ES28" s="70">
        <f>ROUND(EP28/INDEX(被保険者数!O:O,MATCH(A28,被保険者数!A:A,0),1),0)</f>
        <v>568605</v>
      </c>
      <c r="ET28" s="70">
        <f t="shared" si="54"/>
        <v>27</v>
      </c>
      <c r="EU28" s="70">
        <f>ROUND(EQ28/INDEX(被保険者数!O:O,MATCH(A28,被保険者数!A:A,0),1),0)</f>
        <v>229078</v>
      </c>
      <c r="EV28" s="1">
        <f t="shared" si="55"/>
        <v>30</v>
      </c>
    </row>
    <row r="29" spans="1:152" s="1" customFormat="1" ht="15.95" customHeight="1" x14ac:dyDescent="0.15">
      <c r="A29" s="2" t="s">
        <v>49</v>
      </c>
      <c r="B29" s="6">
        <v>2835</v>
      </c>
      <c r="C29" s="7">
        <v>1915462740</v>
      </c>
      <c r="D29" s="7">
        <v>1695396842</v>
      </c>
      <c r="E29" s="7">
        <v>115564413</v>
      </c>
      <c r="F29" s="7">
        <v>91458657</v>
      </c>
      <c r="G29" s="7">
        <v>12984888</v>
      </c>
      <c r="H29" s="7">
        <v>45897</v>
      </c>
      <c r="I29" s="7">
        <v>738475200</v>
      </c>
      <c r="J29" s="7">
        <v>649162815</v>
      </c>
      <c r="K29" s="7">
        <v>15378785</v>
      </c>
      <c r="L29" s="7">
        <v>67973881</v>
      </c>
      <c r="M29" s="7">
        <v>5949909</v>
      </c>
      <c r="N29" s="7">
        <f t="shared" si="0"/>
        <v>48732</v>
      </c>
      <c r="O29" s="7">
        <f t="shared" si="1"/>
        <v>2653937940</v>
      </c>
      <c r="P29" s="7">
        <f t="shared" si="2"/>
        <v>2344559657</v>
      </c>
      <c r="Q29" s="7">
        <f t="shared" si="3"/>
        <v>130943198</v>
      </c>
      <c r="R29" s="7">
        <f t="shared" si="4"/>
        <v>159432538</v>
      </c>
      <c r="S29" s="7">
        <f t="shared" si="5"/>
        <v>18934797</v>
      </c>
      <c r="T29" s="6">
        <v>2</v>
      </c>
      <c r="U29" s="7">
        <v>389170</v>
      </c>
      <c r="V29" s="7">
        <v>350249</v>
      </c>
      <c r="W29" s="7">
        <v>4871</v>
      </c>
      <c r="X29" s="7">
        <v>33200</v>
      </c>
      <c r="Y29" s="7">
        <v>850</v>
      </c>
      <c r="Z29" s="7">
        <v>6081</v>
      </c>
      <c r="AA29" s="7">
        <v>92842980</v>
      </c>
      <c r="AB29" s="7">
        <v>81350585</v>
      </c>
      <c r="AC29" s="7">
        <v>189623</v>
      </c>
      <c r="AD29" s="7">
        <v>11277334</v>
      </c>
      <c r="AE29" s="7">
        <v>25438</v>
      </c>
      <c r="AF29" s="7">
        <f t="shared" si="6"/>
        <v>6083</v>
      </c>
      <c r="AG29" s="7">
        <f t="shared" si="7"/>
        <v>93232150</v>
      </c>
      <c r="AH29" s="7">
        <f t="shared" si="8"/>
        <v>81700834</v>
      </c>
      <c r="AI29" s="7">
        <f t="shared" si="9"/>
        <v>194494</v>
      </c>
      <c r="AJ29" s="7">
        <f t="shared" si="10"/>
        <v>11310534</v>
      </c>
      <c r="AK29" s="7">
        <f t="shared" si="11"/>
        <v>26288</v>
      </c>
      <c r="AL29" s="6">
        <f t="shared" si="12"/>
        <v>54815</v>
      </c>
      <c r="AM29" s="7">
        <f t="shared" si="13"/>
        <v>2747170090</v>
      </c>
      <c r="AN29" s="7">
        <f t="shared" si="14"/>
        <v>2426260491</v>
      </c>
      <c r="AO29" s="7">
        <f t="shared" si="15"/>
        <v>131137692</v>
      </c>
      <c r="AP29" s="7">
        <f t="shared" si="16"/>
        <v>170743072</v>
      </c>
      <c r="AQ29" s="7">
        <f t="shared" si="17"/>
        <v>18961085</v>
      </c>
      <c r="AR29" s="7">
        <v>36574</v>
      </c>
      <c r="AS29" s="7">
        <v>450595080</v>
      </c>
      <c r="AT29" s="7">
        <v>395916258</v>
      </c>
      <c r="AU29" s="7">
        <v>4262432</v>
      </c>
      <c r="AV29" s="7">
        <v>47631014</v>
      </c>
      <c r="AW29" s="7">
        <v>2785376</v>
      </c>
      <c r="AX29" s="7">
        <f t="shared" si="18"/>
        <v>91389</v>
      </c>
      <c r="AY29" s="7">
        <f t="shared" si="19"/>
        <v>3197765170</v>
      </c>
      <c r="AZ29" s="7">
        <f t="shared" si="20"/>
        <v>2822176749</v>
      </c>
      <c r="BA29" s="7">
        <f t="shared" si="21"/>
        <v>135400124</v>
      </c>
      <c r="BB29" s="7">
        <f t="shared" si="22"/>
        <v>218374086</v>
      </c>
      <c r="BC29" s="7">
        <f t="shared" si="23"/>
        <v>21746461</v>
      </c>
      <c r="BD29" s="6">
        <v>2747</v>
      </c>
      <c r="BE29" s="7">
        <v>93069458</v>
      </c>
      <c r="BF29" s="7">
        <v>44665308</v>
      </c>
      <c r="BG29" s="7">
        <v>0</v>
      </c>
      <c r="BH29" s="7">
        <v>47400770</v>
      </c>
      <c r="BI29" s="7">
        <v>1000080</v>
      </c>
      <c r="BJ29" s="7">
        <v>2</v>
      </c>
      <c r="BK29" s="7">
        <v>9128</v>
      </c>
      <c r="BL29" s="7">
        <v>7278</v>
      </c>
      <c r="BM29" s="7">
        <v>0</v>
      </c>
      <c r="BN29" s="7">
        <v>1850</v>
      </c>
      <c r="BO29" s="7">
        <v>0</v>
      </c>
      <c r="BP29" s="7">
        <f t="shared" si="24"/>
        <v>2749</v>
      </c>
      <c r="BQ29" s="7">
        <f t="shared" si="25"/>
        <v>93078586</v>
      </c>
      <c r="BR29" s="7">
        <f t="shared" si="26"/>
        <v>44672586</v>
      </c>
      <c r="BS29" s="7">
        <f t="shared" si="27"/>
        <v>0</v>
      </c>
      <c r="BT29" s="7">
        <f t="shared" si="28"/>
        <v>47402620</v>
      </c>
      <c r="BU29" s="7">
        <f t="shared" si="29"/>
        <v>1000080</v>
      </c>
      <c r="BV29" s="6">
        <v>260</v>
      </c>
      <c r="BW29" s="7">
        <v>51282420</v>
      </c>
      <c r="BX29" s="7">
        <v>45364394</v>
      </c>
      <c r="BY29" s="7">
        <v>2631254</v>
      </c>
      <c r="BZ29" s="7">
        <v>1546842</v>
      </c>
      <c r="CA29" s="7">
        <v>1751044</v>
      </c>
      <c r="CB29" s="7">
        <f t="shared" si="30"/>
        <v>91649</v>
      </c>
      <c r="CC29" s="7">
        <f t="shared" si="31"/>
        <v>3342126176</v>
      </c>
      <c r="CD29" s="7">
        <f t="shared" si="32"/>
        <v>2912213729</v>
      </c>
      <c r="CE29" s="7">
        <f t="shared" si="33"/>
        <v>138031378</v>
      </c>
      <c r="CF29" s="7">
        <f t="shared" si="34"/>
        <v>267323548</v>
      </c>
      <c r="CG29" s="7">
        <f t="shared" si="35"/>
        <v>24497585</v>
      </c>
      <c r="CH29" s="128">
        <v>522</v>
      </c>
      <c r="CI29" s="129">
        <v>3907442</v>
      </c>
      <c r="CJ29" s="129">
        <v>3463165</v>
      </c>
      <c r="CK29" s="129">
        <v>0</v>
      </c>
      <c r="CL29" s="129">
        <v>444277</v>
      </c>
      <c r="CM29" s="129">
        <v>0</v>
      </c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30">
        <f t="shared" si="50"/>
        <v>522</v>
      </c>
      <c r="DA29" s="129">
        <f t="shared" si="36"/>
        <v>3907442</v>
      </c>
      <c r="DB29" s="129">
        <f t="shared" si="37"/>
        <v>3463165</v>
      </c>
      <c r="DC29" s="129">
        <f t="shared" si="38"/>
        <v>0</v>
      </c>
      <c r="DD29" s="129">
        <f t="shared" si="39"/>
        <v>444277</v>
      </c>
      <c r="DE29" s="129">
        <f t="shared" si="40"/>
        <v>0</v>
      </c>
      <c r="DF29" s="129">
        <f t="shared" si="51"/>
        <v>92171</v>
      </c>
      <c r="DG29" s="129">
        <f t="shared" si="41"/>
        <v>3346033618</v>
      </c>
      <c r="DH29" s="129">
        <f t="shared" si="42"/>
        <v>2915676894</v>
      </c>
      <c r="DI29" s="129">
        <f t="shared" si="43"/>
        <v>138031378</v>
      </c>
      <c r="DJ29" s="129">
        <f t="shared" si="44"/>
        <v>267767825</v>
      </c>
      <c r="DK29" s="129">
        <f t="shared" si="45"/>
        <v>24497585</v>
      </c>
      <c r="DL29" s="129">
        <v>1930</v>
      </c>
      <c r="DM29" s="129">
        <v>1570</v>
      </c>
      <c r="DN29" s="129">
        <v>3500</v>
      </c>
      <c r="DO29" s="129">
        <v>353</v>
      </c>
      <c r="DP29" s="129">
        <v>231</v>
      </c>
      <c r="DR29" s="16">
        <f>'７割'!DR29+'８割 '!DR29+'９割'!DR29</f>
        <v>522</v>
      </c>
      <c r="DS29" s="16">
        <f>'７割'!DS29+'８割 '!DS29+'９割'!DS29</f>
        <v>3463165</v>
      </c>
      <c r="DT29" s="16">
        <f>'７割'!DT29+'８割 '!DT29+'９割'!DT29</f>
        <v>91</v>
      </c>
      <c r="DU29" s="16">
        <f>'７割'!DU29+'８割 '!DU29+'９割'!DU29</f>
        <v>2146296</v>
      </c>
      <c r="DV29" s="16">
        <f>'７割'!DV29+'８割 '!DV29+'９割'!DV29</f>
        <v>150</v>
      </c>
      <c r="DW29" s="16">
        <f>'７割'!DW29+'８割 '!DW29+'９割'!DW29</f>
        <v>4640047</v>
      </c>
      <c r="DX29" s="16">
        <f>'７割'!DX29+'８割 '!DX29+'９割'!DX29</f>
        <v>119</v>
      </c>
      <c r="DY29" s="16">
        <f>'７割'!DY29+'８割 '!DY29+'９割'!DY29</f>
        <v>3262725</v>
      </c>
      <c r="DZ29" s="16">
        <f>'７割'!DZ29+'８割 '!DZ29+'９割'!DZ29</f>
        <v>5</v>
      </c>
      <c r="EA29" s="16">
        <f>'７割'!EA29+'８割 '!EA29+'９割'!EA29</f>
        <v>59927</v>
      </c>
      <c r="EB29" s="16">
        <f>'７割'!EB29+'８割 '!EB29+'９割'!EB29</f>
        <v>0</v>
      </c>
      <c r="EC29" s="16">
        <f>'７割'!EC29+'８割 '!EC29+'９割'!EC29</f>
        <v>0</v>
      </c>
      <c r="ED29" s="16">
        <f>'７割'!ED29+'８割 '!ED29+'９割'!ED29</f>
        <v>0</v>
      </c>
      <c r="EE29" s="16">
        <f>'７割'!EE29+'８割 '!EE29+'９割'!EE29</f>
        <v>0</v>
      </c>
      <c r="EF29" s="16">
        <f>'７割'!EF29+'８割 '!EF29+'９割'!EF29</f>
        <v>0</v>
      </c>
      <c r="EG29" s="16">
        <f>'７割'!EG29+'８割 '!EG29+'９割'!EG29</f>
        <v>0</v>
      </c>
      <c r="EH29" s="16">
        <f>IF(SUM(DR29,DT29,DV29,DX29,DZ29,EB29,ED29,EF29)='７割'!EH29+'８割 '!EH29+'９割'!EH29,SUM(DR29,DT29,DV29,DX29,DZ29,EB29,ED29,EF29),"数値エラー")</f>
        <v>887</v>
      </c>
      <c r="EI29" s="16">
        <f>IF(SUM(DS29,DU29,DW29,DY29,EA29,EC29,EE29,EG29)='７割'!EI29++'８割 '!EI29+'９割'!EI29,SUM(DS29,DU29,DW29,DY29,EA29,EC29,EE29,EG29),"数値エラー")</f>
        <v>13572160</v>
      </c>
      <c r="EK29" s="7">
        <f t="shared" si="52"/>
        <v>92536</v>
      </c>
      <c r="EL29" s="7">
        <f t="shared" si="53"/>
        <v>3355698336</v>
      </c>
      <c r="EN29" s="70">
        <f>ROUND(EL29/INDEX(被保険者数!O:O,MATCH(A29,被保険者数!A:A,0),1),0)</f>
        <v>1015955</v>
      </c>
      <c r="EO29" s="1">
        <f t="shared" si="46"/>
        <v>18</v>
      </c>
      <c r="EP29" s="70">
        <f t="shared" si="47"/>
        <v>1915851910</v>
      </c>
      <c r="EQ29" s="70">
        <f t="shared" si="48"/>
        <v>831318180</v>
      </c>
      <c r="ER29" s="70">
        <f t="shared" si="49"/>
        <v>608528246</v>
      </c>
      <c r="ES29" s="70">
        <f>ROUND(EP29/INDEX(被保険者数!O:O,MATCH(A29,被保険者数!A:A,0),1),0)</f>
        <v>580034</v>
      </c>
      <c r="ET29" s="70">
        <f t="shared" si="54"/>
        <v>22</v>
      </c>
      <c r="EU29" s="70">
        <f>ROUND(EQ29/INDEX(被保険者数!O:O,MATCH(A29,被保険者数!A:A,0),1),0)</f>
        <v>251686</v>
      </c>
      <c r="EV29" s="1">
        <f t="shared" si="55"/>
        <v>21</v>
      </c>
    </row>
    <row r="30" spans="1:152" s="1" customFormat="1" ht="15.95" customHeight="1" x14ac:dyDescent="0.15">
      <c r="A30" s="2" t="s">
        <v>62</v>
      </c>
      <c r="B30" s="6">
        <v>1557</v>
      </c>
      <c r="C30" s="7">
        <v>1011782180</v>
      </c>
      <c r="D30" s="7">
        <v>894113928</v>
      </c>
      <c r="E30" s="7">
        <v>66230932</v>
      </c>
      <c r="F30" s="7">
        <v>44403849</v>
      </c>
      <c r="G30" s="7">
        <v>7033471</v>
      </c>
      <c r="H30" s="7">
        <v>22854</v>
      </c>
      <c r="I30" s="7">
        <v>410471110</v>
      </c>
      <c r="J30" s="7">
        <v>361839655</v>
      </c>
      <c r="K30" s="7">
        <v>9794028</v>
      </c>
      <c r="L30" s="7">
        <v>35210425</v>
      </c>
      <c r="M30" s="7">
        <v>3627002</v>
      </c>
      <c r="N30" s="7">
        <f t="shared" si="0"/>
        <v>24411</v>
      </c>
      <c r="O30" s="7">
        <f t="shared" si="1"/>
        <v>1422253290</v>
      </c>
      <c r="P30" s="7">
        <f t="shared" si="2"/>
        <v>1255953583</v>
      </c>
      <c r="Q30" s="7">
        <f t="shared" si="3"/>
        <v>76024960</v>
      </c>
      <c r="R30" s="7">
        <f t="shared" si="4"/>
        <v>79614274</v>
      </c>
      <c r="S30" s="7">
        <f t="shared" si="5"/>
        <v>10660473</v>
      </c>
      <c r="T30" s="6">
        <v>2</v>
      </c>
      <c r="U30" s="7">
        <v>238400</v>
      </c>
      <c r="V30" s="7">
        <v>214560</v>
      </c>
      <c r="W30" s="7">
        <v>0</v>
      </c>
      <c r="X30" s="7">
        <v>23840</v>
      </c>
      <c r="Y30" s="7">
        <v>0</v>
      </c>
      <c r="Z30" s="7">
        <v>2924</v>
      </c>
      <c r="AA30" s="7">
        <v>44327230</v>
      </c>
      <c r="AB30" s="7">
        <v>38876116</v>
      </c>
      <c r="AC30" s="7">
        <v>45509</v>
      </c>
      <c r="AD30" s="7">
        <v>5403255</v>
      </c>
      <c r="AE30" s="7">
        <v>2350</v>
      </c>
      <c r="AF30" s="7">
        <f t="shared" si="6"/>
        <v>2926</v>
      </c>
      <c r="AG30" s="7">
        <f t="shared" si="7"/>
        <v>44565630</v>
      </c>
      <c r="AH30" s="7">
        <f t="shared" si="8"/>
        <v>39090676</v>
      </c>
      <c r="AI30" s="7">
        <f t="shared" si="9"/>
        <v>45509</v>
      </c>
      <c r="AJ30" s="7">
        <f t="shared" si="10"/>
        <v>5427095</v>
      </c>
      <c r="AK30" s="7">
        <f t="shared" si="11"/>
        <v>2350</v>
      </c>
      <c r="AL30" s="6">
        <f t="shared" si="12"/>
        <v>27337</v>
      </c>
      <c r="AM30" s="7">
        <f t="shared" si="13"/>
        <v>1466818920</v>
      </c>
      <c r="AN30" s="7">
        <f t="shared" si="14"/>
        <v>1295044259</v>
      </c>
      <c r="AO30" s="7">
        <f t="shared" si="15"/>
        <v>76070469</v>
      </c>
      <c r="AP30" s="7">
        <f t="shared" si="16"/>
        <v>85041369</v>
      </c>
      <c r="AQ30" s="7">
        <f t="shared" si="17"/>
        <v>10662823</v>
      </c>
      <c r="AR30" s="7">
        <v>17507</v>
      </c>
      <c r="AS30" s="7">
        <v>228722880</v>
      </c>
      <c r="AT30" s="7">
        <v>202093941</v>
      </c>
      <c r="AU30" s="7">
        <v>1291679</v>
      </c>
      <c r="AV30" s="7">
        <v>24343054</v>
      </c>
      <c r="AW30" s="7">
        <v>994206</v>
      </c>
      <c r="AX30" s="7">
        <f t="shared" si="18"/>
        <v>44844</v>
      </c>
      <c r="AY30" s="7">
        <f t="shared" si="19"/>
        <v>1695541800</v>
      </c>
      <c r="AZ30" s="7">
        <f t="shared" si="20"/>
        <v>1497138200</v>
      </c>
      <c r="BA30" s="7">
        <f t="shared" si="21"/>
        <v>77362148</v>
      </c>
      <c r="BB30" s="7">
        <f t="shared" si="22"/>
        <v>109384423</v>
      </c>
      <c r="BC30" s="7">
        <f t="shared" si="23"/>
        <v>11657029</v>
      </c>
      <c r="BD30" s="6">
        <v>1497</v>
      </c>
      <c r="BE30" s="7">
        <v>49303680</v>
      </c>
      <c r="BF30" s="7">
        <v>26000460</v>
      </c>
      <c r="BG30" s="7">
        <v>0</v>
      </c>
      <c r="BH30" s="7">
        <v>22793890</v>
      </c>
      <c r="BI30" s="7">
        <v>509330</v>
      </c>
      <c r="BJ30" s="7">
        <v>2</v>
      </c>
      <c r="BK30" s="7">
        <v>3400</v>
      </c>
      <c r="BL30" s="7">
        <v>2350</v>
      </c>
      <c r="BM30" s="7">
        <v>0</v>
      </c>
      <c r="BN30" s="7">
        <v>1050</v>
      </c>
      <c r="BO30" s="7">
        <v>0</v>
      </c>
      <c r="BP30" s="7">
        <f t="shared" si="24"/>
        <v>1499</v>
      </c>
      <c r="BQ30" s="7">
        <f t="shared" si="25"/>
        <v>49307080</v>
      </c>
      <c r="BR30" s="7">
        <f t="shared" si="26"/>
        <v>26002810</v>
      </c>
      <c r="BS30" s="7">
        <f t="shared" si="27"/>
        <v>0</v>
      </c>
      <c r="BT30" s="7">
        <f t="shared" si="28"/>
        <v>22794940</v>
      </c>
      <c r="BU30" s="7">
        <f t="shared" si="29"/>
        <v>509330</v>
      </c>
      <c r="BV30" s="6">
        <v>145</v>
      </c>
      <c r="BW30" s="7">
        <v>22315010</v>
      </c>
      <c r="BX30" s="7">
        <v>20045191</v>
      </c>
      <c r="BY30" s="7">
        <v>725379</v>
      </c>
      <c r="BZ30" s="7">
        <v>1022572</v>
      </c>
      <c r="CA30" s="7">
        <v>530508</v>
      </c>
      <c r="CB30" s="7">
        <f t="shared" si="30"/>
        <v>44989</v>
      </c>
      <c r="CC30" s="7">
        <f t="shared" si="31"/>
        <v>1767163890</v>
      </c>
      <c r="CD30" s="7">
        <f t="shared" si="32"/>
        <v>1543186201</v>
      </c>
      <c r="CE30" s="7">
        <f t="shared" si="33"/>
        <v>78087527</v>
      </c>
      <c r="CF30" s="7">
        <f t="shared" si="34"/>
        <v>133201935</v>
      </c>
      <c r="CG30" s="7">
        <f t="shared" si="35"/>
        <v>12696867</v>
      </c>
      <c r="CH30" s="128">
        <v>356</v>
      </c>
      <c r="CI30" s="129">
        <v>2407785</v>
      </c>
      <c r="CJ30" s="129">
        <v>2124641</v>
      </c>
      <c r="CK30" s="129">
        <v>0</v>
      </c>
      <c r="CL30" s="129">
        <v>283144</v>
      </c>
      <c r="CM30" s="129">
        <v>0</v>
      </c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30">
        <f t="shared" si="50"/>
        <v>356</v>
      </c>
      <c r="DA30" s="129">
        <f t="shared" si="36"/>
        <v>2407785</v>
      </c>
      <c r="DB30" s="129">
        <f t="shared" si="37"/>
        <v>2124641</v>
      </c>
      <c r="DC30" s="129">
        <f t="shared" si="38"/>
        <v>0</v>
      </c>
      <c r="DD30" s="129">
        <f t="shared" si="39"/>
        <v>283144</v>
      </c>
      <c r="DE30" s="129">
        <f t="shared" si="40"/>
        <v>0</v>
      </c>
      <c r="DF30" s="129">
        <f t="shared" si="51"/>
        <v>45345</v>
      </c>
      <c r="DG30" s="129">
        <f t="shared" si="41"/>
        <v>1769571675</v>
      </c>
      <c r="DH30" s="129">
        <f t="shared" si="42"/>
        <v>1545310842</v>
      </c>
      <c r="DI30" s="129">
        <f t="shared" si="43"/>
        <v>78087527</v>
      </c>
      <c r="DJ30" s="129">
        <f t="shared" si="44"/>
        <v>133485079</v>
      </c>
      <c r="DK30" s="129">
        <f t="shared" si="45"/>
        <v>12696867</v>
      </c>
      <c r="DL30" s="129">
        <v>1120</v>
      </c>
      <c r="DM30" s="129">
        <v>763</v>
      </c>
      <c r="DN30" s="129">
        <v>1883</v>
      </c>
      <c r="DO30" s="129">
        <v>245</v>
      </c>
      <c r="DP30" s="129">
        <v>62</v>
      </c>
      <c r="DR30" s="16">
        <f>'７割'!DR30+'８割 '!DR30+'９割'!DR30</f>
        <v>356</v>
      </c>
      <c r="DS30" s="16">
        <f>'７割'!DS30+'８割 '!DS30+'９割'!DS30</f>
        <v>2124641</v>
      </c>
      <c r="DT30" s="16">
        <f>'７割'!DT30+'８割 '!DT30+'９割'!DT30</f>
        <v>43</v>
      </c>
      <c r="DU30" s="16">
        <f>'７割'!DU30+'８割 '!DU30+'９割'!DU30</f>
        <v>576632</v>
      </c>
      <c r="DV30" s="16">
        <f>'７割'!DV30+'８割 '!DV30+'９割'!DV30</f>
        <v>33</v>
      </c>
      <c r="DW30" s="16">
        <f>'７割'!DW30+'８割 '!DW30+'９割'!DW30</f>
        <v>940575</v>
      </c>
      <c r="DX30" s="16">
        <f>'７割'!DX30+'８割 '!DX30+'９割'!DX30</f>
        <v>62</v>
      </c>
      <c r="DY30" s="16">
        <f>'７割'!DY30+'８割 '!DY30+'９割'!DY30</f>
        <v>1543183</v>
      </c>
      <c r="DZ30" s="16">
        <f>'７割'!DZ30+'８割 '!DZ30+'９割'!DZ30</f>
        <v>0</v>
      </c>
      <c r="EA30" s="16">
        <f>'７割'!EA30+'８割 '!EA30+'９割'!EA30</f>
        <v>0</v>
      </c>
      <c r="EB30" s="16">
        <f>'７割'!EB30+'８割 '!EB30+'９割'!EB30</f>
        <v>0</v>
      </c>
      <c r="EC30" s="16">
        <f>'７割'!EC30+'８割 '!EC30+'９割'!EC30</f>
        <v>0</v>
      </c>
      <c r="ED30" s="16">
        <f>'７割'!ED30+'８割 '!ED30+'９割'!ED30</f>
        <v>0</v>
      </c>
      <c r="EE30" s="16">
        <f>'７割'!EE30+'８割 '!EE30+'９割'!EE30</f>
        <v>0</v>
      </c>
      <c r="EF30" s="16">
        <f>'７割'!EF30+'８割 '!EF30+'９割'!EF30</f>
        <v>0</v>
      </c>
      <c r="EG30" s="16">
        <f>'７割'!EG30+'８割 '!EG30+'９割'!EG30</f>
        <v>0</v>
      </c>
      <c r="EH30" s="16">
        <f>IF(SUM(DR30,DT30,DV30,DX30,DZ30,EB30,ED30,EF30)='７割'!EH30+'８割 '!EH30+'９割'!EH30,SUM(DR30,DT30,DV30,DX30,DZ30,EB30,ED30,EF30),"数値エラー")</f>
        <v>494</v>
      </c>
      <c r="EI30" s="16">
        <f>IF(SUM(DS30,DU30,DW30,DY30,EA30,EC30,EE30,EG30)='７割'!EI30++'８割 '!EI30+'９割'!EI30,SUM(DS30,DU30,DW30,DY30,EA30,EC30,EE30,EG30),"数値エラー")</f>
        <v>5185031</v>
      </c>
      <c r="EK30" s="7">
        <f t="shared" si="52"/>
        <v>45483</v>
      </c>
      <c r="EL30" s="7">
        <f t="shared" si="53"/>
        <v>1772348921</v>
      </c>
      <c r="EN30" s="70">
        <f>ROUND(EL30/INDEX(被保険者数!O:O,MATCH(A30,被保険者数!A:A,0),1),0)</f>
        <v>1007016</v>
      </c>
      <c r="EO30" s="1">
        <f t="shared" si="46"/>
        <v>20</v>
      </c>
      <c r="EP30" s="70">
        <f t="shared" si="47"/>
        <v>1012020580</v>
      </c>
      <c r="EQ30" s="70">
        <f t="shared" si="48"/>
        <v>454798340</v>
      </c>
      <c r="ER30" s="70">
        <f t="shared" si="49"/>
        <v>305530001</v>
      </c>
      <c r="ES30" s="70">
        <f>ROUND(EP30/INDEX(被保険者数!O:O,MATCH(A30,被保険者数!A:A,0),1),0)</f>
        <v>575012</v>
      </c>
      <c r="ET30" s="70">
        <f t="shared" si="54"/>
        <v>23</v>
      </c>
      <c r="EU30" s="70">
        <f>ROUND(EQ30/INDEX(被保険者数!O:O,MATCH(A30,被保険者数!A:A,0),1),0)</f>
        <v>258408</v>
      </c>
      <c r="EV30" s="1">
        <f t="shared" si="55"/>
        <v>18</v>
      </c>
    </row>
    <row r="31" spans="1:152" s="1" customFormat="1" ht="15.95" customHeight="1" x14ac:dyDescent="0.15">
      <c r="A31" s="2" t="s">
        <v>50</v>
      </c>
      <c r="B31" s="6">
        <v>3076</v>
      </c>
      <c r="C31" s="7">
        <v>2030632390</v>
      </c>
      <c r="D31" s="7">
        <v>1782753025</v>
      </c>
      <c r="E31" s="7">
        <v>134474893</v>
      </c>
      <c r="F31" s="7">
        <v>99135081</v>
      </c>
      <c r="G31" s="7">
        <v>14269391</v>
      </c>
      <c r="H31" s="7">
        <v>42928</v>
      </c>
      <c r="I31" s="7">
        <v>870949430</v>
      </c>
      <c r="J31" s="7">
        <v>761661599</v>
      </c>
      <c r="K31" s="7">
        <v>26937402</v>
      </c>
      <c r="L31" s="7">
        <v>71999474</v>
      </c>
      <c r="M31" s="7">
        <v>10335235</v>
      </c>
      <c r="N31" s="7">
        <f t="shared" si="0"/>
        <v>46004</v>
      </c>
      <c r="O31" s="7">
        <f t="shared" si="1"/>
        <v>2901581820</v>
      </c>
      <c r="P31" s="7">
        <f t="shared" si="2"/>
        <v>2544414624</v>
      </c>
      <c r="Q31" s="7">
        <f t="shared" si="3"/>
        <v>161412295</v>
      </c>
      <c r="R31" s="7">
        <f t="shared" si="4"/>
        <v>171134555</v>
      </c>
      <c r="S31" s="7">
        <f t="shared" si="5"/>
        <v>24604626</v>
      </c>
      <c r="T31" s="6">
        <v>10</v>
      </c>
      <c r="U31" s="7">
        <v>4014900</v>
      </c>
      <c r="V31" s="7">
        <v>3486761</v>
      </c>
      <c r="W31" s="7">
        <v>141193</v>
      </c>
      <c r="X31" s="7">
        <v>386946</v>
      </c>
      <c r="Y31" s="7">
        <v>0</v>
      </c>
      <c r="Z31" s="7">
        <v>5572</v>
      </c>
      <c r="AA31" s="7">
        <v>79527400</v>
      </c>
      <c r="AB31" s="7">
        <v>69200232</v>
      </c>
      <c r="AC31" s="7">
        <v>148834</v>
      </c>
      <c r="AD31" s="7">
        <v>10178334</v>
      </c>
      <c r="AE31" s="7">
        <v>0</v>
      </c>
      <c r="AF31" s="7">
        <f t="shared" si="6"/>
        <v>5582</v>
      </c>
      <c r="AG31" s="7">
        <f t="shared" si="7"/>
        <v>83542300</v>
      </c>
      <c r="AH31" s="7">
        <f t="shared" si="8"/>
        <v>72686993</v>
      </c>
      <c r="AI31" s="7">
        <f t="shared" si="9"/>
        <v>290027</v>
      </c>
      <c r="AJ31" s="7">
        <f t="shared" si="10"/>
        <v>10565280</v>
      </c>
      <c r="AK31" s="7">
        <f t="shared" si="11"/>
        <v>0</v>
      </c>
      <c r="AL31" s="6">
        <f t="shared" si="12"/>
        <v>51586</v>
      </c>
      <c r="AM31" s="7">
        <f t="shared" si="13"/>
        <v>2985124120</v>
      </c>
      <c r="AN31" s="7">
        <f t="shared" si="14"/>
        <v>2617101617</v>
      </c>
      <c r="AO31" s="7">
        <f t="shared" si="15"/>
        <v>161702322</v>
      </c>
      <c r="AP31" s="7">
        <f t="shared" si="16"/>
        <v>181699835</v>
      </c>
      <c r="AQ31" s="7">
        <f t="shared" si="17"/>
        <v>24604626</v>
      </c>
      <c r="AR31" s="7">
        <v>30295</v>
      </c>
      <c r="AS31" s="7">
        <v>398929890</v>
      </c>
      <c r="AT31" s="7">
        <v>349010945</v>
      </c>
      <c r="AU31" s="7">
        <v>3324889</v>
      </c>
      <c r="AV31" s="7">
        <v>44670148</v>
      </c>
      <c r="AW31" s="7">
        <v>1923908</v>
      </c>
      <c r="AX31" s="7">
        <f t="shared" si="18"/>
        <v>81881</v>
      </c>
      <c r="AY31" s="7">
        <f t="shared" si="19"/>
        <v>3384054010</v>
      </c>
      <c r="AZ31" s="7">
        <f t="shared" si="20"/>
        <v>2966112562</v>
      </c>
      <c r="BA31" s="7">
        <f t="shared" si="21"/>
        <v>165027211</v>
      </c>
      <c r="BB31" s="7">
        <f t="shared" si="22"/>
        <v>226369983</v>
      </c>
      <c r="BC31" s="7">
        <f t="shared" si="23"/>
        <v>26528534</v>
      </c>
      <c r="BD31" s="6">
        <v>2971</v>
      </c>
      <c r="BE31" s="7">
        <v>112353687</v>
      </c>
      <c r="BF31" s="7">
        <v>57815117</v>
      </c>
      <c r="BG31" s="7">
        <v>0</v>
      </c>
      <c r="BH31" s="7">
        <v>53521500</v>
      </c>
      <c r="BI31" s="7">
        <v>1017070</v>
      </c>
      <c r="BJ31" s="7">
        <v>10</v>
      </c>
      <c r="BK31" s="7">
        <v>138696</v>
      </c>
      <c r="BL31" s="7">
        <v>71456</v>
      </c>
      <c r="BM31" s="7">
        <v>0</v>
      </c>
      <c r="BN31" s="7">
        <v>67240</v>
      </c>
      <c r="BO31" s="7">
        <v>0</v>
      </c>
      <c r="BP31" s="7">
        <f t="shared" si="24"/>
        <v>2981</v>
      </c>
      <c r="BQ31" s="7">
        <f t="shared" si="25"/>
        <v>112492383</v>
      </c>
      <c r="BR31" s="7">
        <f t="shared" si="26"/>
        <v>57886573</v>
      </c>
      <c r="BS31" s="7">
        <f t="shared" si="27"/>
        <v>0</v>
      </c>
      <c r="BT31" s="7">
        <f t="shared" si="28"/>
        <v>53588740</v>
      </c>
      <c r="BU31" s="7">
        <f t="shared" si="29"/>
        <v>1017070</v>
      </c>
      <c r="BV31" s="6">
        <v>364</v>
      </c>
      <c r="BW31" s="7">
        <v>55736580</v>
      </c>
      <c r="BX31" s="7">
        <v>48447524</v>
      </c>
      <c r="BY31" s="7">
        <v>3193935</v>
      </c>
      <c r="BZ31" s="7">
        <v>2801060</v>
      </c>
      <c r="CA31" s="7">
        <v>1396986</v>
      </c>
      <c r="CB31" s="7">
        <f t="shared" si="30"/>
        <v>82245</v>
      </c>
      <c r="CC31" s="7">
        <f t="shared" si="31"/>
        <v>3552282973</v>
      </c>
      <c r="CD31" s="7">
        <f t="shared" si="32"/>
        <v>3072446659</v>
      </c>
      <c r="CE31" s="7">
        <f t="shared" si="33"/>
        <v>168221146</v>
      </c>
      <c r="CF31" s="7">
        <f t="shared" si="34"/>
        <v>282759783</v>
      </c>
      <c r="CG31" s="7">
        <f t="shared" si="35"/>
        <v>28942590</v>
      </c>
      <c r="CH31" s="128">
        <v>283</v>
      </c>
      <c r="CI31" s="129">
        <v>1833591</v>
      </c>
      <c r="CJ31" s="129">
        <v>1595106</v>
      </c>
      <c r="CK31" s="129">
        <v>0</v>
      </c>
      <c r="CL31" s="129">
        <v>238485</v>
      </c>
      <c r="CM31" s="129">
        <v>0</v>
      </c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30">
        <f t="shared" si="50"/>
        <v>283</v>
      </c>
      <c r="DA31" s="129">
        <f t="shared" si="36"/>
        <v>1833591</v>
      </c>
      <c r="DB31" s="129">
        <f t="shared" si="37"/>
        <v>1595106</v>
      </c>
      <c r="DC31" s="129">
        <f t="shared" si="38"/>
        <v>0</v>
      </c>
      <c r="DD31" s="129">
        <f t="shared" si="39"/>
        <v>238485</v>
      </c>
      <c r="DE31" s="129">
        <f t="shared" si="40"/>
        <v>0</v>
      </c>
      <c r="DF31" s="129">
        <f t="shared" si="51"/>
        <v>82528</v>
      </c>
      <c r="DG31" s="129">
        <f t="shared" si="41"/>
        <v>3554116564</v>
      </c>
      <c r="DH31" s="129">
        <f t="shared" si="42"/>
        <v>3074041765</v>
      </c>
      <c r="DI31" s="129">
        <f t="shared" si="43"/>
        <v>168221146</v>
      </c>
      <c r="DJ31" s="129">
        <f t="shared" si="44"/>
        <v>282998268</v>
      </c>
      <c r="DK31" s="129">
        <f t="shared" si="45"/>
        <v>28942590</v>
      </c>
      <c r="DL31" s="129">
        <v>2172</v>
      </c>
      <c r="DM31" s="129">
        <v>1693</v>
      </c>
      <c r="DN31" s="129">
        <v>3865</v>
      </c>
      <c r="DO31" s="129">
        <v>572</v>
      </c>
      <c r="DP31" s="129">
        <v>208</v>
      </c>
      <c r="DR31" s="16">
        <f>'７割'!DR31+'８割 '!DR31+'９割'!DR31</f>
        <v>283</v>
      </c>
      <c r="DS31" s="16">
        <f>'７割'!DS31+'８割 '!DS31+'９割'!DS31</f>
        <v>1595106</v>
      </c>
      <c r="DT31" s="16">
        <f>'７割'!DT31+'８割 '!DT31+'９割'!DT31</f>
        <v>47</v>
      </c>
      <c r="DU31" s="16">
        <f>'７割'!DU31+'８割 '!DU31+'９割'!DU31</f>
        <v>610276</v>
      </c>
      <c r="DV31" s="16">
        <f>'７割'!DV31+'８割 '!DV31+'９割'!DV31</f>
        <v>90</v>
      </c>
      <c r="DW31" s="16">
        <f>'７割'!DW31+'８割 '!DW31+'９割'!DW31</f>
        <v>3205157</v>
      </c>
      <c r="DX31" s="16">
        <f>'７割'!DX31+'８割 '!DX31+'９割'!DX31</f>
        <v>101</v>
      </c>
      <c r="DY31" s="16">
        <f>'７割'!DY31+'８割 '!DY31+'９割'!DY31</f>
        <v>2896515</v>
      </c>
      <c r="DZ31" s="16">
        <f>'７割'!DZ31+'８割 '!DZ31+'９割'!DZ31</f>
        <v>3</v>
      </c>
      <c r="EA31" s="16">
        <f>'７割'!EA31+'８割 '!EA31+'９割'!EA31</f>
        <v>30668</v>
      </c>
      <c r="EB31" s="16">
        <f>'７割'!EB31+'８割 '!EB31+'９割'!EB31</f>
        <v>0</v>
      </c>
      <c r="EC31" s="16">
        <f>'７割'!EC31+'８割 '!EC31+'９割'!EC31</f>
        <v>0</v>
      </c>
      <c r="ED31" s="16">
        <f>'７割'!ED31+'８割 '!ED31+'９割'!ED31</f>
        <v>0</v>
      </c>
      <c r="EE31" s="16">
        <f>'７割'!EE31+'８割 '!EE31+'９割'!EE31</f>
        <v>0</v>
      </c>
      <c r="EF31" s="16">
        <f>'７割'!EF31+'８割 '!EF31+'９割'!EF31</f>
        <v>0</v>
      </c>
      <c r="EG31" s="16">
        <f>'７割'!EG31+'８割 '!EG31+'９割'!EG31</f>
        <v>0</v>
      </c>
      <c r="EH31" s="16">
        <f>IF(SUM(DR31,DT31,DV31,DX31,DZ31,EB31,ED31,EF31)='７割'!EH31+'８割 '!EH31+'９割'!EH31,SUM(DR31,DT31,DV31,DX31,DZ31,EB31,ED31,EF31),"数値エラー")</f>
        <v>524</v>
      </c>
      <c r="EI31" s="16">
        <f>IF(SUM(DS31,DU31,DW31,DY31,EA31,EC31,EE31,EG31)='７割'!EI31++'８割 '!EI31+'９割'!EI31,SUM(DS31,DU31,DW31,DY31,EA31,EC31,EE31,EG31),"数値エラー")</f>
        <v>8337722</v>
      </c>
      <c r="EK31" s="7">
        <f t="shared" si="52"/>
        <v>82769</v>
      </c>
      <c r="EL31" s="7">
        <f t="shared" si="53"/>
        <v>3560620695</v>
      </c>
      <c r="EN31" s="70">
        <f>ROUND(EL31/INDEX(被保険者数!O:O,MATCH(A31,被保険者数!A:A,0),1),0)</f>
        <v>1059709</v>
      </c>
      <c r="EO31" s="1">
        <f t="shared" si="46"/>
        <v>8</v>
      </c>
      <c r="EP31" s="70">
        <f t="shared" si="47"/>
        <v>2034647290</v>
      </c>
      <c r="EQ31" s="70">
        <f t="shared" si="48"/>
        <v>950476830</v>
      </c>
      <c r="ER31" s="70">
        <f t="shared" si="49"/>
        <v>575496575</v>
      </c>
      <c r="ES31" s="70">
        <f>ROUND(EP31/INDEX(被保険者数!O:O,MATCH(A31,被保険者数!A:A,0),1),0)</f>
        <v>605550</v>
      </c>
      <c r="ET31" s="70">
        <f t="shared" si="54"/>
        <v>13</v>
      </c>
      <c r="EU31" s="70">
        <f>ROUND(EQ31/INDEX(被保険者数!O:O,MATCH(A31,被保険者数!A:A,0),1),0)</f>
        <v>282880</v>
      </c>
      <c r="EV31" s="1">
        <f t="shared" si="55"/>
        <v>5</v>
      </c>
    </row>
    <row r="32" spans="1:152" s="1" customFormat="1" ht="15.95" customHeight="1" x14ac:dyDescent="0.15">
      <c r="A32" s="2" t="s">
        <v>51</v>
      </c>
      <c r="B32" s="6">
        <v>80</v>
      </c>
      <c r="C32" s="7">
        <v>57811290</v>
      </c>
      <c r="D32" s="7">
        <v>51503393</v>
      </c>
      <c r="E32" s="7">
        <v>4006527</v>
      </c>
      <c r="F32" s="7">
        <v>1898826</v>
      </c>
      <c r="G32" s="7">
        <v>402544</v>
      </c>
      <c r="H32" s="7">
        <v>948</v>
      </c>
      <c r="I32" s="7">
        <v>14685800</v>
      </c>
      <c r="J32" s="7">
        <v>13061994</v>
      </c>
      <c r="K32" s="7">
        <v>137244</v>
      </c>
      <c r="L32" s="7">
        <v>1418909</v>
      </c>
      <c r="M32" s="7">
        <v>67653</v>
      </c>
      <c r="N32" s="7">
        <f t="shared" si="0"/>
        <v>1028</v>
      </c>
      <c r="O32" s="7">
        <f t="shared" si="1"/>
        <v>72497090</v>
      </c>
      <c r="P32" s="7">
        <f t="shared" si="2"/>
        <v>64565387</v>
      </c>
      <c r="Q32" s="7">
        <f t="shared" si="3"/>
        <v>4143771</v>
      </c>
      <c r="R32" s="7">
        <f t="shared" si="4"/>
        <v>3317735</v>
      </c>
      <c r="S32" s="7">
        <f t="shared" si="5"/>
        <v>470197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80</v>
      </c>
      <c r="AA32" s="7">
        <v>1327050</v>
      </c>
      <c r="AB32" s="7">
        <v>1175520</v>
      </c>
      <c r="AC32" s="7">
        <v>0</v>
      </c>
      <c r="AD32" s="7">
        <v>151530</v>
      </c>
      <c r="AE32" s="7">
        <v>0</v>
      </c>
      <c r="AF32" s="7">
        <f t="shared" si="6"/>
        <v>80</v>
      </c>
      <c r="AG32" s="7">
        <f t="shared" si="7"/>
        <v>1327050</v>
      </c>
      <c r="AH32" s="7">
        <f t="shared" si="8"/>
        <v>1175520</v>
      </c>
      <c r="AI32" s="7">
        <f t="shared" si="9"/>
        <v>0</v>
      </c>
      <c r="AJ32" s="7">
        <f t="shared" si="10"/>
        <v>151530</v>
      </c>
      <c r="AK32" s="7">
        <f t="shared" si="11"/>
        <v>0</v>
      </c>
      <c r="AL32" s="6">
        <f t="shared" si="12"/>
        <v>1108</v>
      </c>
      <c r="AM32" s="7">
        <f t="shared" si="13"/>
        <v>73824140</v>
      </c>
      <c r="AN32" s="7">
        <f t="shared" si="14"/>
        <v>65740907</v>
      </c>
      <c r="AO32" s="7">
        <f t="shared" si="15"/>
        <v>4143771</v>
      </c>
      <c r="AP32" s="7">
        <f t="shared" si="16"/>
        <v>3469265</v>
      </c>
      <c r="AQ32" s="7">
        <f t="shared" si="17"/>
        <v>470197</v>
      </c>
      <c r="AR32" s="7">
        <v>298</v>
      </c>
      <c r="AS32" s="7">
        <v>5441970</v>
      </c>
      <c r="AT32" s="7">
        <v>4876822</v>
      </c>
      <c r="AU32" s="7">
        <v>123076</v>
      </c>
      <c r="AV32" s="7">
        <v>361926</v>
      </c>
      <c r="AW32" s="7">
        <v>80146</v>
      </c>
      <c r="AX32" s="7">
        <f t="shared" si="18"/>
        <v>1406</v>
      </c>
      <c r="AY32" s="7">
        <f t="shared" si="19"/>
        <v>79266110</v>
      </c>
      <c r="AZ32" s="7">
        <f t="shared" si="20"/>
        <v>70617729</v>
      </c>
      <c r="BA32" s="7">
        <f t="shared" si="21"/>
        <v>4266847</v>
      </c>
      <c r="BB32" s="7">
        <f t="shared" si="22"/>
        <v>3831191</v>
      </c>
      <c r="BC32" s="7">
        <f t="shared" si="23"/>
        <v>550343</v>
      </c>
      <c r="BD32" s="6">
        <v>79</v>
      </c>
      <c r="BE32" s="7">
        <v>2413452</v>
      </c>
      <c r="BF32" s="7">
        <v>1652972</v>
      </c>
      <c r="BG32" s="7">
        <v>0</v>
      </c>
      <c r="BH32" s="7">
        <v>737920</v>
      </c>
      <c r="BI32" s="7">
        <v>22560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24"/>
        <v>79</v>
      </c>
      <c r="BQ32" s="7">
        <f t="shared" si="25"/>
        <v>2413452</v>
      </c>
      <c r="BR32" s="7">
        <f t="shared" si="26"/>
        <v>1652972</v>
      </c>
      <c r="BS32" s="7">
        <f t="shared" si="27"/>
        <v>0</v>
      </c>
      <c r="BT32" s="7">
        <f t="shared" si="28"/>
        <v>737920</v>
      </c>
      <c r="BU32" s="7">
        <f t="shared" si="29"/>
        <v>22560</v>
      </c>
      <c r="BV32" s="6">
        <v>7</v>
      </c>
      <c r="BW32" s="7">
        <v>1205930</v>
      </c>
      <c r="BX32" s="7">
        <v>1085337</v>
      </c>
      <c r="BY32" s="7">
        <v>48231</v>
      </c>
      <c r="BZ32" s="7">
        <v>47288</v>
      </c>
      <c r="CA32" s="7">
        <v>25074</v>
      </c>
      <c r="CB32" s="7">
        <f t="shared" si="30"/>
        <v>1413</v>
      </c>
      <c r="CC32" s="7">
        <f t="shared" si="31"/>
        <v>82885492</v>
      </c>
      <c r="CD32" s="7">
        <f t="shared" si="32"/>
        <v>73356038</v>
      </c>
      <c r="CE32" s="7">
        <f t="shared" si="33"/>
        <v>4315078</v>
      </c>
      <c r="CF32" s="7">
        <f t="shared" si="34"/>
        <v>4616399</v>
      </c>
      <c r="CG32" s="7">
        <f t="shared" si="35"/>
        <v>597977</v>
      </c>
      <c r="CH32" s="128">
        <v>1</v>
      </c>
      <c r="CI32" s="129">
        <v>3400</v>
      </c>
      <c r="CJ32" s="129">
        <v>3060</v>
      </c>
      <c r="CK32" s="129">
        <v>0</v>
      </c>
      <c r="CL32" s="129">
        <v>340</v>
      </c>
      <c r="CM32" s="129">
        <v>0</v>
      </c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30">
        <f t="shared" si="50"/>
        <v>1</v>
      </c>
      <c r="DA32" s="129">
        <f t="shared" si="36"/>
        <v>3400</v>
      </c>
      <c r="DB32" s="129">
        <f t="shared" si="37"/>
        <v>3060</v>
      </c>
      <c r="DC32" s="129">
        <f t="shared" si="38"/>
        <v>0</v>
      </c>
      <c r="DD32" s="129">
        <f t="shared" si="39"/>
        <v>340</v>
      </c>
      <c r="DE32" s="129">
        <f t="shared" si="40"/>
        <v>0</v>
      </c>
      <c r="DF32" s="129">
        <f t="shared" si="51"/>
        <v>1414</v>
      </c>
      <c r="DG32" s="129">
        <f t="shared" si="41"/>
        <v>82888892</v>
      </c>
      <c r="DH32" s="129">
        <f t="shared" si="42"/>
        <v>73359098</v>
      </c>
      <c r="DI32" s="129">
        <f t="shared" si="43"/>
        <v>4315078</v>
      </c>
      <c r="DJ32" s="129">
        <f t="shared" si="44"/>
        <v>4616739</v>
      </c>
      <c r="DK32" s="129">
        <f t="shared" si="45"/>
        <v>597977</v>
      </c>
      <c r="DL32" s="129">
        <v>64</v>
      </c>
      <c r="DM32" s="129">
        <v>30</v>
      </c>
      <c r="DN32" s="129">
        <v>94</v>
      </c>
      <c r="DO32" s="129">
        <v>10</v>
      </c>
      <c r="DP32" s="129">
        <v>1</v>
      </c>
      <c r="DR32" s="16">
        <f>'７割'!DR32+'８割 '!DR32+'９割'!DR32</f>
        <v>1</v>
      </c>
      <c r="DS32" s="16">
        <f>'７割'!DS32+'８割 '!DS32+'９割'!DS32</f>
        <v>3060</v>
      </c>
      <c r="DT32" s="16">
        <f>'７割'!DT32+'８割 '!DT32+'９割'!DT32</f>
        <v>0</v>
      </c>
      <c r="DU32" s="16">
        <f>'７割'!DU32+'８割 '!DU32+'９割'!DU32</f>
        <v>0</v>
      </c>
      <c r="DV32" s="16">
        <f>'７割'!DV32+'８割 '!DV32+'９割'!DV32</f>
        <v>0</v>
      </c>
      <c r="DW32" s="16">
        <f>'７割'!DW32+'８割 '!DW32+'９割'!DW32</f>
        <v>0</v>
      </c>
      <c r="DX32" s="16">
        <f>'７割'!DX32+'８割 '!DX32+'９割'!DX32</f>
        <v>2</v>
      </c>
      <c r="DY32" s="16">
        <f>'７割'!DY32+'８割 '!DY32+'９割'!DY32</f>
        <v>58575</v>
      </c>
      <c r="DZ32" s="16">
        <f>'７割'!DZ32+'８割 '!DZ32+'９割'!DZ32</f>
        <v>1</v>
      </c>
      <c r="EA32" s="16">
        <f>'７割'!EA32+'８割 '!EA32+'９割'!EA32</f>
        <v>5499</v>
      </c>
      <c r="EB32" s="16">
        <f>'７割'!EB32+'８割 '!EB32+'９割'!EB32</f>
        <v>0</v>
      </c>
      <c r="EC32" s="16">
        <f>'７割'!EC32+'８割 '!EC32+'９割'!EC32</f>
        <v>0</v>
      </c>
      <c r="ED32" s="16">
        <f>'７割'!ED32+'８割 '!ED32+'９割'!ED32</f>
        <v>0</v>
      </c>
      <c r="EE32" s="16">
        <f>'７割'!EE32+'８割 '!EE32+'９割'!EE32</f>
        <v>0</v>
      </c>
      <c r="EF32" s="16">
        <f>'７割'!EF32+'８割 '!EF32+'９割'!EF32</f>
        <v>0</v>
      </c>
      <c r="EG32" s="16">
        <f>'７割'!EG32+'８割 '!EG32+'９割'!EG32</f>
        <v>0</v>
      </c>
      <c r="EH32" s="16">
        <f>IF(SUM(DR32,DT32,DV32,DX32,DZ32,EB32,ED32,EF32)='７割'!EH32+'８割 '!EH32+'９割'!EH32,SUM(DR32,DT32,DV32,DX32,DZ32,EB32,ED32,EF32),"数値エラー")</f>
        <v>4</v>
      </c>
      <c r="EI32" s="16">
        <f>IF(SUM(DS32,DU32,DW32,DY32,EA32,EC32,EE32,EG32)='７割'!EI32++'８割 '!EI32+'９割'!EI32,SUM(DS32,DU32,DW32,DY32,EA32,EC32,EE32,EG32),"数値エラー")</f>
        <v>67134</v>
      </c>
      <c r="EK32" s="7">
        <f t="shared" si="52"/>
        <v>1417</v>
      </c>
      <c r="EL32" s="7">
        <f t="shared" si="53"/>
        <v>82952626</v>
      </c>
      <c r="EN32" s="70">
        <f>ROUND(EL32/INDEX(被保険者数!O:O,MATCH(A32,被保険者数!A:A,0),1),0)</f>
        <v>1077307</v>
      </c>
      <c r="EO32" s="1">
        <f t="shared" si="46"/>
        <v>7</v>
      </c>
      <c r="EP32" s="70">
        <f t="shared" si="47"/>
        <v>57811290</v>
      </c>
      <c r="EQ32" s="70">
        <f t="shared" si="48"/>
        <v>16012850</v>
      </c>
      <c r="ER32" s="70">
        <f t="shared" si="49"/>
        <v>9128486</v>
      </c>
      <c r="ES32" s="70">
        <f>ROUND(EP32/INDEX(被保険者数!O:O,MATCH(A32,被保険者数!A:A,0),1),0)</f>
        <v>750796</v>
      </c>
      <c r="ET32" s="70">
        <f t="shared" si="54"/>
        <v>4</v>
      </c>
      <c r="EU32" s="70">
        <f>ROUND(EQ32/INDEX(被保険者数!O:O,MATCH(A32,被保険者数!A:A,0),1),0)</f>
        <v>207959</v>
      </c>
      <c r="EV32" s="1">
        <f t="shared" si="55"/>
        <v>35</v>
      </c>
    </row>
    <row r="33" spans="1:152" s="1" customFormat="1" ht="15.95" customHeight="1" x14ac:dyDescent="0.15">
      <c r="A33" s="2" t="s">
        <v>52</v>
      </c>
      <c r="B33" s="6">
        <v>106</v>
      </c>
      <c r="C33" s="7">
        <v>80666860</v>
      </c>
      <c r="D33" s="7">
        <v>72437540</v>
      </c>
      <c r="E33" s="7">
        <v>5398610</v>
      </c>
      <c r="F33" s="7">
        <v>2240460</v>
      </c>
      <c r="G33" s="7">
        <v>590250</v>
      </c>
      <c r="H33" s="7">
        <v>1105</v>
      </c>
      <c r="I33" s="7">
        <v>17043140</v>
      </c>
      <c r="J33" s="7">
        <v>15277103</v>
      </c>
      <c r="K33" s="7">
        <v>31855</v>
      </c>
      <c r="L33" s="7">
        <v>1638797</v>
      </c>
      <c r="M33" s="7">
        <v>95385</v>
      </c>
      <c r="N33" s="7">
        <f t="shared" si="0"/>
        <v>1211</v>
      </c>
      <c r="O33" s="7">
        <f t="shared" si="1"/>
        <v>97710000</v>
      </c>
      <c r="P33" s="7">
        <f t="shared" si="2"/>
        <v>87714643</v>
      </c>
      <c r="Q33" s="7">
        <f t="shared" si="3"/>
        <v>5430465</v>
      </c>
      <c r="R33" s="7">
        <f t="shared" si="4"/>
        <v>3879257</v>
      </c>
      <c r="S33" s="7">
        <f t="shared" si="5"/>
        <v>685635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75</v>
      </c>
      <c r="AA33" s="7">
        <v>1101330</v>
      </c>
      <c r="AB33" s="7">
        <v>989511</v>
      </c>
      <c r="AC33" s="7">
        <v>0</v>
      </c>
      <c r="AD33" s="7">
        <v>111819</v>
      </c>
      <c r="AE33" s="7">
        <v>0</v>
      </c>
      <c r="AF33" s="7">
        <f t="shared" si="6"/>
        <v>75</v>
      </c>
      <c r="AG33" s="7">
        <f t="shared" si="7"/>
        <v>1101330</v>
      </c>
      <c r="AH33" s="7">
        <f t="shared" si="8"/>
        <v>989511</v>
      </c>
      <c r="AI33" s="7">
        <f t="shared" si="9"/>
        <v>0</v>
      </c>
      <c r="AJ33" s="7">
        <f t="shared" si="10"/>
        <v>111819</v>
      </c>
      <c r="AK33" s="7">
        <f t="shared" si="11"/>
        <v>0</v>
      </c>
      <c r="AL33" s="6">
        <f t="shared" si="12"/>
        <v>1286</v>
      </c>
      <c r="AM33" s="7">
        <f t="shared" si="13"/>
        <v>98811330</v>
      </c>
      <c r="AN33" s="7">
        <f t="shared" si="14"/>
        <v>88704154</v>
      </c>
      <c r="AO33" s="7">
        <f t="shared" si="15"/>
        <v>5430465</v>
      </c>
      <c r="AP33" s="7">
        <f t="shared" si="16"/>
        <v>3991076</v>
      </c>
      <c r="AQ33" s="7">
        <f t="shared" si="17"/>
        <v>685635</v>
      </c>
      <c r="AR33" s="7">
        <v>231</v>
      </c>
      <c r="AS33" s="7">
        <v>5279470</v>
      </c>
      <c r="AT33" s="7">
        <v>4729187</v>
      </c>
      <c r="AU33" s="7">
        <v>58452</v>
      </c>
      <c r="AV33" s="7">
        <v>457738</v>
      </c>
      <c r="AW33" s="7">
        <v>34093</v>
      </c>
      <c r="AX33" s="7">
        <f t="shared" si="18"/>
        <v>1517</v>
      </c>
      <c r="AY33" s="7">
        <f t="shared" si="19"/>
        <v>104090800</v>
      </c>
      <c r="AZ33" s="7">
        <f t="shared" si="20"/>
        <v>93433341</v>
      </c>
      <c r="BA33" s="7">
        <f t="shared" si="21"/>
        <v>5488917</v>
      </c>
      <c r="BB33" s="7">
        <f t="shared" si="22"/>
        <v>4448814</v>
      </c>
      <c r="BC33" s="7">
        <f t="shared" si="23"/>
        <v>719728</v>
      </c>
      <c r="BD33" s="6">
        <v>105</v>
      </c>
      <c r="BE33" s="7">
        <v>3578505</v>
      </c>
      <c r="BF33" s="7">
        <v>2443445</v>
      </c>
      <c r="BG33" s="7">
        <v>0</v>
      </c>
      <c r="BH33" s="7">
        <v>1106120</v>
      </c>
      <c r="BI33" s="7">
        <v>28940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24"/>
        <v>105</v>
      </c>
      <c r="BQ33" s="7">
        <f t="shared" si="25"/>
        <v>3578505</v>
      </c>
      <c r="BR33" s="7">
        <f t="shared" si="26"/>
        <v>2443445</v>
      </c>
      <c r="BS33" s="7">
        <f t="shared" si="27"/>
        <v>0</v>
      </c>
      <c r="BT33" s="7">
        <f t="shared" si="28"/>
        <v>1106120</v>
      </c>
      <c r="BU33" s="7">
        <f t="shared" si="29"/>
        <v>28940</v>
      </c>
      <c r="BV33" s="6">
        <v>1</v>
      </c>
      <c r="BW33" s="7">
        <v>68440</v>
      </c>
      <c r="BX33" s="7">
        <v>61596</v>
      </c>
      <c r="BY33" s="7">
        <v>0</v>
      </c>
      <c r="BZ33" s="7">
        <v>6844</v>
      </c>
      <c r="CA33" s="7">
        <v>0</v>
      </c>
      <c r="CB33" s="7">
        <f t="shared" si="30"/>
        <v>1518</v>
      </c>
      <c r="CC33" s="7">
        <f t="shared" si="31"/>
        <v>107737745</v>
      </c>
      <c r="CD33" s="7">
        <f t="shared" si="32"/>
        <v>95938382</v>
      </c>
      <c r="CE33" s="7">
        <f t="shared" si="33"/>
        <v>5488917</v>
      </c>
      <c r="CF33" s="7">
        <f t="shared" si="34"/>
        <v>5561778</v>
      </c>
      <c r="CG33" s="7">
        <f t="shared" si="35"/>
        <v>748668</v>
      </c>
      <c r="CH33" s="128">
        <v>8</v>
      </c>
      <c r="CI33" s="129">
        <v>40420</v>
      </c>
      <c r="CJ33" s="129">
        <v>36378</v>
      </c>
      <c r="CK33" s="129">
        <v>0</v>
      </c>
      <c r="CL33" s="129">
        <v>4042</v>
      </c>
      <c r="CM33" s="129">
        <v>0</v>
      </c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30">
        <f t="shared" si="50"/>
        <v>8</v>
      </c>
      <c r="DA33" s="129">
        <f t="shared" si="36"/>
        <v>40420</v>
      </c>
      <c r="DB33" s="129">
        <f t="shared" si="37"/>
        <v>36378</v>
      </c>
      <c r="DC33" s="129">
        <f t="shared" si="38"/>
        <v>0</v>
      </c>
      <c r="DD33" s="129">
        <f t="shared" si="39"/>
        <v>4042</v>
      </c>
      <c r="DE33" s="129">
        <f t="shared" si="40"/>
        <v>0</v>
      </c>
      <c r="DF33" s="129">
        <f t="shared" si="51"/>
        <v>1526</v>
      </c>
      <c r="DG33" s="129">
        <f t="shared" si="41"/>
        <v>107778165</v>
      </c>
      <c r="DH33" s="129">
        <f t="shared" si="42"/>
        <v>95974760</v>
      </c>
      <c r="DI33" s="129">
        <f t="shared" si="43"/>
        <v>5488917</v>
      </c>
      <c r="DJ33" s="129">
        <f t="shared" si="44"/>
        <v>5565820</v>
      </c>
      <c r="DK33" s="129">
        <f t="shared" si="45"/>
        <v>748668</v>
      </c>
      <c r="DL33" s="129">
        <v>87</v>
      </c>
      <c r="DM33" s="129">
        <v>14</v>
      </c>
      <c r="DN33" s="129">
        <v>101</v>
      </c>
      <c r="DO33" s="129">
        <v>0</v>
      </c>
      <c r="DP33" s="129">
        <v>0</v>
      </c>
      <c r="DR33" s="16">
        <f>'７割'!DR33+'８割 '!DR33+'９割'!DR33</f>
        <v>8</v>
      </c>
      <c r="DS33" s="16">
        <f>'７割'!DS33+'８割 '!DS33+'９割'!DS33</f>
        <v>36378</v>
      </c>
      <c r="DT33" s="16">
        <f>'７割'!DT33+'８割 '!DT33+'９割'!DT33</f>
        <v>0</v>
      </c>
      <c r="DU33" s="16">
        <f>'７割'!DU33+'８割 '!DU33+'９割'!DU33</f>
        <v>0</v>
      </c>
      <c r="DV33" s="16">
        <f>'７割'!DV33+'８割 '!DV33+'９割'!DV33</f>
        <v>0</v>
      </c>
      <c r="DW33" s="16">
        <f>'７割'!DW33+'８割 '!DW33+'９割'!DW33</f>
        <v>0</v>
      </c>
      <c r="DX33" s="16">
        <f>'７割'!DX33+'８割 '!DX33+'９割'!DX33</f>
        <v>3</v>
      </c>
      <c r="DY33" s="16">
        <f>'７割'!DY33+'８割 '!DY33+'９割'!DY33</f>
        <v>115623</v>
      </c>
      <c r="DZ33" s="16">
        <f>'７割'!DZ33+'８割 '!DZ33+'９割'!DZ33</f>
        <v>0</v>
      </c>
      <c r="EA33" s="16">
        <f>'７割'!EA33+'８割 '!EA33+'９割'!EA33</f>
        <v>0</v>
      </c>
      <c r="EB33" s="16">
        <f>'７割'!EB33+'８割 '!EB33+'９割'!EB33</f>
        <v>0</v>
      </c>
      <c r="EC33" s="16">
        <f>'７割'!EC33+'８割 '!EC33+'９割'!EC33</f>
        <v>0</v>
      </c>
      <c r="ED33" s="16">
        <f>'７割'!ED33+'８割 '!ED33+'９割'!ED33</f>
        <v>0</v>
      </c>
      <c r="EE33" s="16">
        <f>'７割'!EE33+'８割 '!EE33+'９割'!EE33</f>
        <v>0</v>
      </c>
      <c r="EF33" s="16">
        <f>'７割'!EF33+'８割 '!EF33+'９割'!EF33</f>
        <v>0</v>
      </c>
      <c r="EG33" s="16">
        <f>'７割'!EG33+'８割 '!EG33+'９割'!EG33</f>
        <v>0</v>
      </c>
      <c r="EH33" s="16">
        <f>IF(SUM(DR33,DT33,DV33,DX33,DZ33,EB33,ED33,EF33)='７割'!EH33+'８割 '!EH33+'９割'!EH33,SUM(DR33,DT33,DV33,DX33,DZ33,EB33,ED33,EF33),"数値エラー")</f>
        <v>11</v>
      </c>
      <c r="EI33" s="16">
        <f>IF(SUM(DS33,DU33,DW33,DY33,EA33,EC33,EE33,EG33)='７割'!EI33++'８割 '!EI33+'９割'!EI33,SUM(DS33,DU33,DW33,DY33,EA33,EC33,EE33,EG33),"数値エラー")</f>
        <v>152001</v>
      </c>
      <c r="EK33" s="7">
        <f t="shared" si="52"/>
        <v>1529</v>
      </c>
      <c r="EL33" s="7">
        <f t="shared" si="53"/>
        <v>107889746</v>
      </c>
      <c r="EN33" s="70">
        <f>ROUND(EL33/INDEX(被保険者数!O:O,MATCH(A33,被保険者数!A:A,0),1),0)</f>
        <v>1226020</v>
      </c>
      <c r="EO33" s="1">
        <f t="shared" si="46"/>
        <v>2</v>
      </c>
      <c r="EP33" s="70">
        <f t="shared" si="47"/>
        <v>80666860</v>
      </c>
      <c r="EQ33" s="70">
        <f t="shared" si="48"/>
        <v>18144470</v>
      </c>
      <c r="ER33" s="70">
        <f t="shared" si="49"/>
        <v>9078416</v>
      </c>
      <c r="ES33" s="70">
        <f>ROUND(EP33/INDEX(被保険者数!O:O,MATCH(A33,被保険者数!A:A,0),1),0)</f>
        <v>916669</v>
      </c>
      <c r="ET33" s="70">
        <f t="shared" si="54"/>
        <v>2</v>
      </c>
      <c r="EU33" s="70">
        <f>ROUND(EQ33/INDEX(被保険者数!O:O,MATCH(A33,被保険者数!A:A,0),1),0)</f>
        <v>206187</v>
      </c>
      <c r="EV33" s="1">
        <f t="shared" si="55"/>
        <v>37</v>
      </c>
    </row>
    <row r="34" spans="1:152" s="1" customFormat="1" ht="15.95" customHeight="1" x14ac:dyDescent="0.15">
      <c r="A34" s="2" t="s">
        <v>53</v>
      </c>
      <c r="B34" s="6">
        <v>133</v>
      </c>
      <c r="C34" s="7">
        <v>80530810</v>
      </c>
      <c r="D34" s="7">
        <v>72443987</v>
      </c>
      <c r="E34" s="7">
        <v>5398575</v>
      </c>
      <c r="F34" s="7">
        <v>2367248</v>
      </c>
      <c r="G34" s="7">
        <v>321000</v>
      </c>
      <c r="H34" s="7">
        <v>1425</v>
      </c>
      <c r="I34" s="7">
        <v>34280290</v>
      </c>
      <c r="J34" s="7">
        <v>30696812</v>
      </c>
      <c r="K34" s="7">
        <v>1367297</v>
      </c>
      <c r="L34" s="7">
        <v>2179774</v>
      </c>
      <c r="M34" s="7">
        <v>36407</v>
      </c>
      <c r="N34" s="7">
        <f t="shared" si="0"/>
        <v>1558</v>
      </c>
      <c r="O34" s="7">
        <f t="shared" si="1"/>
        <v>114811100</v>
      </c>
      <c r="P34" s="7">
        <f t="shared" si="2"/>
        <v>103140799</v>
      </c>
      <c r="Q34" s="7">
        <f t="shared" si="3"/>
        <v>6765872</v>
      </c>
      <c r="R34" s="7">
        <f t="shared" si="4"/>
        <v>4547022</v>
      </c>
      <c r="S34" s="7">
        <f t="shared" si="5"/>
        <v>357407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112</v>
      </c>
      <c r="AA34" s="7">
        <v>1464770</v>
      </c>
      <c r="AB34" s="7">
        <v>1295257</v>
      </c>
      <c r="AC34" s="7">
        <v>861</v>
      </c>
      <c r="AD34" s="7">
        <v>168652</v>
      </c>
      <c r="AE34" s="7">
        <v>0</v>
      </c>
      <c r="AF34" s="7">
        <f t="shared" si="6"/>
        <v>112</v>
      </c>
      <c r="AG34" s="7">
        <f t="shared" si="7"/>
        <v>1464770</v>
      </c>
      <c r="AH34" s="7">
        <f t="shared" si="8"/>
        <v>1295257</v>
      </c>
      <c r="AI34" s="7">
        <f t="shared" si="9"/>
        <v>861</v>
      </c>
      <c r="AJ34" s="7">
        <f t="shared" si="10"/>
        <v>168652</v>
      </c>
      <c r="AK34" s="7">
        <f t="shared" si="11"/>
        <v>0</v>
      </c>
      <c r="AL34" s="6">
        <f t="shared" si="12"/>
        <v>1670</v>
      </c>
      <c r="AM34" s="7">
        <f t="shared" si="13"/>
        <v>116275870</v>
      </c>
      <c r="AN34" s="7">
        <f t="shared" si="14"/>
        <v>104436056</v>
      </c>
      <c r="AO34" s="7">
        <f t="shared" si="15"/>
        <v>6766733</v>
      </c>
      <c r="AP34" s="7">
        <f t="shared" si="16"/>
        <v>4715674</v>
      </c>
      <c r="AQ34" s="7">
        <f t="shared" si="17"/>
        <v>357407</v>
      </c>
      <c r="AR34" s="7">
        <v>616</v>
      </c>
      <c r="AS34" s="7">
        <v>7272530</v>
      </c>
      <c r="AT34" s="7">
        <v>6440441</v>
      </c>
      <c r="AU34" s="7">
        <v>1365</v>
      </c>
      <c r="AV34" s="7">
        <v>803303</v>
      </c>
      <c r="AW34" s="7">
        <v>27421</v>
      </c>
      <c r="AX34" s="7">
        <f t="shared" si="18"/>
        <v>2286</v>
      </c>
      <c r="AY34" s="7">
        <f t="shared" si="19"/>
        <v>123548400</v>
      </c>
      <c r="AZ34" s="7">
        <f t="shared" si="20"/>
        <v>110876497</v>
      </c>
      <c r="BA34" s="7">
        <f t="shared" si="21"/>
        <v>6768098</v>
      </c>
      <c r="BB34" s="7">
        <f t="shared" si="22"/>
        <v>5518977</v>
      </c>
      <c r="BC34" s="7">
        <f t="shared" si="23"/>
        <v>384828</v>
      </c>
      <c r="BD34" s="6">
        <v>129</v>
      </c>
      <c r="BE34" s="7">
        <v>4043132</v>
      </c>
      <c r="BF34" s="7">
        <v>2800142</v>
      </c>
      <c r="BG34" s="7">
        <v>0</v>
      </c>
      <c r="BH34" s="7">
        <v>1198610</v>
      </c>
      <c r="BI34" s="7">
        <v>44380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24"/>
        <v>129</v>
      </c>
      <c r="BQ34" s="7">
        <f t="shared" si="25"/>
        <v>4043132</v>
      </c>
      <c r="BR34" s="7">
        <f t="shared" si="26"/>
        <v>2800142</v>
      </c>
      <c r="BS34" s="7">
        <f t="shared" si="27"/>
        <v>0</v>
      </c>
      <c r="BT34" s="7">
        <f t="shared" si="28"/>
        <v>1198610</v>
      </c>
      <c r="BU34" s="7">
        <f t="shared" si="29"/>
        <v>44380</v>
      </c>
      <c r="BV34" s="6">
        <v>3</v>
      </c>
      <c r="BW34" s="7">
        <v>367990</v>
      </c>
      <c r="BX34" s="7">
        <v>331191</v>
      </c>
      <c r="BY34" s="7">
        <v>12799</v>
      </c>
      <c r="BZ34" s="7">
        <v>24000</v>
      </c>
      <c r="CA34" s="7">
        <v>0</v>
      </c>
      <c r="CB34" s="7">
        <f t="shared" si="30"/>
        <v>2289</v>
      </c>
      <c r="CC34" s="7">
        <f t="shared" si="31"/>
        <v>127959522</v>
      </c>
      <c r="CD34" s="7">
        <f t="shared" si="32"/>
        <v>114007830</v>
      </c>
      <c r="CE34" s="7">
        <f t="shared" si="33"/>
        <v>6780897</v>
      </c>
      <c r="CF34" s="7">
        <f t="shared" si="34"/>
        <v>6741587</v>
      </c>
      <c r="CG34" s="7">
        <f t="shared" si="35"/>
        <v>429208</v>
      </c>
      <c r="CH34" s="128">
        <v>7</v>
      </c>
      <c r="CI34" s="129">
        <v>33673</v>
      </c>
      <c r="CJ34" s="129">
        <v>30305</v>
      </c>
      <c r="CK34" s="129">
        <v>0</v>
      </c>
      <c r="CL34" s="129">
        <v>3368</v>
      </c>
      <c r="CM34" s="129">
        <v>0</v>
      </c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30">
        <f t="shared" si="50"/>
        <v>7</v>
      </c>
      <c r="DA34" s="129">
        <f t="shared" si="36"/>
        <v>33673</v>
      </c>
      <c r="DB34" s="129">
        <f t="shared" si="37"/>
        <v>30305</v>
      </c>
      <c r="DC34" s="129">
        <f t="shared" si="38"/>
        <v>0</v>
      </c>
      <c r="DD34" s="129">
        <f t="shared" si="39"/>
        <v>3368</v>
      </c>
      <c r="DE34" s="129">
        <f t="shared" si="40"/>
        <v>0</v>
      </c>
      <c r="DF34" s="129">
        <f t="shared" si="51"/>
        <v>2296</v>
      </c>
      <c r="DG34" s="129">
        <f t="shared" si="41"/>
        <v>127993195</v>
      </c>
      <c r="DH34" s="129">
        <f t="shared" si="42"/>
        <v>114038135</v>
      </c>
      <c r="DI34" s="129">
        <f t="shared" si="43"/>
        <v>6780897</v>
      </c>
      <c r="DJ34" s="129">
        <f t="shared" si="44"/>
        <v>6744955</v>
      </c>
      <c r="DK34" s="129">
        <f t="shared" si="45"/>
        <v>429208</v>
      </c>
      <c r="DL34" s="129">
        <v>108</v>
      </c>
      <c r="DM34" s="129">
        <v>31</v>
      </c>
      <c r="DN34" s="129">
        <v>139</v>
      </c>
      <c r="DO34" s="129">
        <v>0</v>
      </c>
      <c r="DP34" s="129">
        <v>2</v>
      </c>
      <c r="DR34" s="16">
        <f>'７割'!DR34+'８割 '!DR34+'９割'!DR34</f>
        <v>7</v>
      </c>
      <c r="DS34" s="16">
        <f>'７割'!DS34+'８割 '!DS34+'９割'!DS34</f>
        <v>30305</v>
      </c>
      <c r="DT34" s="16">
        <f>'７割'!DT34+'８割 '!DT34+'９割'!DT34</f>
        <v>0</v>
      </c>
      <c r="DU34" s="16">
        <f>'７割'!DU34+'８割 '!DU34+'９割'!DU34</f>
        <v>0</v>
      </c>
      <c r="DV34" s="16">
        <f>'７割'!DV34+'８割 '!DV34+'９割'!DV34</f>
        <v>5</v>
      </c>
      <c r="DW34" s="16">
        <f>'７割'!DW34+'８割 '!DW34+'９割'!DW34</f>
        <v>65610</v>
      </c>
      <c r="DX34" s="16">
        <f>'７割'!DX34+'８割 '!DX34+'９割'!DX34</f>
        <v>6</v>
      </c>
      <c r="DY34" s="16">
        <f>'７割'!DY34+'８割 '!DY34+'９割'!DY34</f>
        <v>138089</v>
      </c>
      <c r="DZ34" s="16">
        <f>'７割'!DZ34+'８割 '!DZ34+'９割'!DZ34</f>
        <v>0</v>
      </c>
      <c r="EA34" s="16">
        <f>'７割'!EA34+'８割 '!EA34+'９割'!EA34</f>
        <v>0</v>
      </c>
      <c r="EB34" s="16">
        <f>'７割'!EB34+'８割 '!EB34+'９割'!EB34</f>
        <v>0</v>
      </c>
      <c r="EC34" s="16">
        <f>'７割'!EC34+'８割 '!EC34+'９割'!EC34</f>
        <v>0</v>
      </c>
      <c r="ED34" s="16">
        <f>'７割'!ED34+'８割 '!ED34+'９割'!ED34</f>
        <v>0</v>
      </c>
      <c r="EE34" s="16">
        <f>'７割'!EE34+'８割 '!EE34+'９割'!EE34</f>
        <v>0</v>
      </c>
      <c r="EF34" s="16">
        <f>'７割'!EF34+'８割 '!EF34+'９割'!EF34</f>
        <v>0</v>
      </c>
      <c r="EG34" s="16">
        <f>'７割'!EG34+'８割 '!EG34+'９割'!EG34</f>
        <v>0</v>
      </c>
      <c r="EH34" s="16">
        <f>IF(SUM(DR34,DT34,DV34,DX34,DZ34,EB34,ED34,EF34)='７割'!EH34+'８割 '!EH34+'９割'!EH34,SUM(DR34,DT34,DV34,DX34,DZ34,EB34,ED34,EF34),"数値エラー")</f>
        <v>18</v>
      </c>
      <c r="EI34" s="16">
        <f>IF(SUM(DS34,DU34,DW34,DY34,EA34,EC34,EE34,EG34)='７割'!EI34++'８割 '!EI34+'９割'!EI34,SUM(DS34,DU34,DW34,DY34,EA34,EC34,EE34,EG34),"数値エラー")</f>
        <v>234004</v>
      </c>
      <c r="EK34" s="7">
        <f t="shared" si="52"/>
        <v>2307</v>
      </c>
      <c r="EL34" s="7">
        <f t="shared" si="53"/>
        <v>128193526</v>
      </c>
      <c r="EN34" s="70">
        <f>ROUND(EL34/INDEX(被保険者数!O:O,MATCH(A34,被保険者数!A:A,0),1),0)</f>
        <v>1042224</v>
      </c>
      <c r="EO34" s="1">
        <f t="shared" si="46"/>
        <v>13</v>
      </c>
      <c r="EP34" s="70">
        <f t="shared" si="47"/>
        <v>80530810</v>
      </c>
      <c r="EQ34" s="70">
        <f t="shared" si="48"/>
        <v>35745060</v>
      </c>
      <c r="ER34" s="70">
        <f t="shared" si="49"/>
        <v>11917656</v>
      </c>
      <c r="ES34" s="70">
        <f>ROUND(EP34/INDEX(被保険者数!O:O,MATCH(A34,被保険者数!A:A,0),1),0)</f>
        <v>654722</v>
      </c>
      <c r="ET34" s="70">
        <f t="shared" si="54"/>
        <v>8</v>
      </c>
      <c r="EU34" s="70">
        <f>ROUND(EQ34/INDEX(被保険者数!O:O,MATCH(A34,被保険者数!A:A,0),1),0)</f>
        <v>290610</v>
      </c>
      <c r="EV34" s="1">
        <f t="shared" si="55"/>
        <v>3</v>
      </c>
    </row>
    <row r="35" spans="1:152" s="1" customFormat="1" ht="15.95" customHeight="1" x14ac:dyDescent="0.15">
      <c r="A35" s="2" t="s">
        <v>54</v>
      </c>
      <c r="B35" s="6">
        <v>136</v>
      </c>
      <c r="C35" s="7">
        <v>97309320</v>
      </c>
      <c r="D35" s="7">
        <v>86921493</v>
      </c>
      <c r="E35" s="7">
        <v>6404798</v>
      </c>
      <c r="F35" s="7">
        <v>3585279</v>
      </c>
      <c r="G35" s="7">
        <v>397750</v>
      </c>
      <c r="H35" s="7">
        <v>1143</v>
      </c>
      <c r="I35" s="7">
        <v>17152560</v>
      </c>
      <c r="J35" s="7">
        <v>15412668</v>
      </c>
      <c r="K35" s="7">
        <v>38376</v>
      </c>
      <c r="L35" s="7">
        <v>1642778</v>
      </c>
      <c r="M35" s="7">
        <v>58738</v>
      </c>
      <c r="N35" s="7">
        <f t="shared" si="0"/>
        <v>1279</v>
      </c>
      <c r="O35" s="7">
        <f t="shared" si="1"/>
        <v>114461880</v>
      </c>
      <c r="P35" s="7">
        <f t="shared" si="2"/>
        <v>102334161</v>
      </c>
      <c r="Q35" s="7">
        <f t="shared" si="3"/>
        <v>6443174</v>
      </c>
      <c r="R35" s="7">
        <f t="shared" si="4"/>
        <v>5228057</v>
      </c>
      <c r="S35" s="7">
        <f t="shared" si="5"/>
        <v>456488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67</v>
      </c>
      <c r="AA35" s="7">
        <v>900310</v>
      </c>
      <c r="AB35" s="7">
        <v>807246</v>
      </c>
      <c r="AC35" s="7">
        <v>0</v>
      </c>
      <c r="AD35" s="7">
        <v>93064</v>
      </c>
      <c r="AE35" s="7">
        <v>0</v>
      </c>
      <c r="AF35" s="7">
        <f t="shared" si="6"/>
        <v>67</v>
      </c>
      <c r="AG35" s="7">
        <f t="shared" si="7"/>
        <v>900310</v>
      </c>
      <c r="AH35" s="7">
        <f t="shared" si="8"/>
        <v>807246</v>
      </c>
      <c r="AI35" s="7">
        <f t="shared" si="9"/>
        <v>0</v>
      </c>
      <c r="AJ35" s="7">
        <f t="shared" si="10"/>
        <v>93064</v>
      </c>
      <c r="AK35" s="7">
        <f t="shared" si="11"/>
        <v>0</v>
      </c>
      <c r="AL35" s="6">
        <f t="shared" si="12"/>
        <v>1346</v>
      </c>
      <c r="AM35" s="7">
        <f t="shared" si="13"/>
        <v>115362190</v>
      </c>
      <c r="AN35" s="7">
        <f t="shared" si="14"/>
        <v>103141407</v>
      </c>
      <c r="AO35" s="7">
        <f t="shared" si="15"/>
        <v>6443174</v>
      </c>
      <c r="AP35" s="7">
        <f t="shared" si="16"/>
        <v>5321121</v>
      </c>
      <c r="AQ35" s="7">
        <f t="shared" si="17"/>
        <v>456488</v>
      </c>
      <c r="AR35" s="7">
        <v>428</v>
      </c>
      <c r="AS35" s="7">
        <v>4829840</v>
      </c>
      <c r="AT35" s="7">
        <v>4330537</v>
      </c>
      <c r="AU35" s="7">
        <v>1172</v>
      </c>
      <c r="AV35" s="7">
        <v>498131</v>
      </c>
      <c r="AW35" s="7">
        <v>0</v>
      </c>
      <c r="AX35" s="7">
        <f t="shared" si="18"/>
        <v>1774</v>
      </c>
      <c r="AY35" s="7">
        <f t="shared" si="19"/>
        <v>120192030</v>
      </c>
      <c r="AZ35" s="7">
        <f t="shared" si="20"/>
        <v>107471944</v>
      </c>
      <c r="BA35" s="7">
        <f t="shared" si="21"/>
        <v>6444346</v>
      </c>
      <c r="BB35" s="7">
        <f t="shared" si="22"/>
        <v>5819252</v>
      </c>
      <c r="BC35" s="7">
        <f t="shared" si="23"/>
        <v>456488</v>
      </c>
      <c r="BD35" s="6">
        <v>134</v>
      </c>
      <c r="BE35" s="7">
        <v>5371534</v>
      </c>
      <c r="BF35" s="7">
        <v>3340164</v>
      </c>
      <c r="BG35" s="7">
        <v>0</v>
      </c>
      <c r="BH35" s="7">
        <v>1985860</v>
      </c>
      <c r="BI35" s="7">
        <v>45510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24"/>
        <v>134</v>
      </c>
      <c r="BQ35" s="7">
        <f t="shared" si="25"/>
        <v>5371534</v>
      </c>
      <c r="BR35" s="7">
        <f t="shared" si="26"/>
        <v>3340164</v>
      </c>
      <c r="BS35" s="7">
        <f t="shared" si="27"/>
        <v>0</v>
      </c>
      <c r="BT35" s="7">
        <f t="shared" si="28"/>
        <v>1985860</v>
      </c>
      <c r="BU35" s="7">
        <f t="shared" si="29"/>
        <v>45510</v>
      </c>
      <c r="BV35" s="6">
        <v>14</v>
      </c>
      <c r="BW35" s="7">
        <v>5171820</v>
      </c>
      <c r="BX35" s="7">
        <v>4654638</v>
      </c>
      <c r="BY35" s="7">
        <v>393058</v>
      </c>
      <c r="BZ35" s="7">
        <v>106124</v>
      </c>
      <c r="CA35" s="7">
        <v>18000</v>
      </c>
      <c r="CB35" s="7">
        <f t="shared" si="30"/>
        <v>1788</v>
      </c>
      <c r="CC35" s="7">
        <f t="shared" si="31"/>
        <v>130735384</v>
      </c>
      <c r="CD35" s="7">
        <f t="shared" si="32"/>
        <v>115466746</v>
      </c>
      <c r="CE35" s="7">
        <f t="shared" si="33"/>
        <v>6837404</v>
      </c>
      <c r="CF35" s="7">
        <f t="shared" si="34"/>
        <v>7911236</v>
      </c>
      <c r="CG35" s="7">
        <f t="shared" si="35"/>
        <v>519998</v>
      </c>
      <c r="CH35" s="128">
        <v>1</v>
      </c>
      <c r="CI35" s="129">
        <v>3140</v>
      </c>
      <c r="CJ35" s="129">
        <v>2826</v>
      </c>
      <c r="CK35" s="129">
        <v>0</v>
      </c>
      <c r="CL35" s="129">
        <v>314</v>
      </c>
      <c r="CM35" s="129">
        <v>0</v>
      </c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30">
        <f t="shared" si="50"/>
        <v>1</v>
      </c>
      <c r="DA35" s="129">
        <f t="shared" si="36"/>
        <v>3140</v>
      </c>
      <c r="DB35" s="129">
        <f t="shared" si="37"/>
        <v>2826</v>
      </c>
      <c r="DC35" s="129">
        <f t="shared" si="38"/>
        <v>0</v>
      </c>
      <c r="DD35" s="129">
        <f t="shared" si="39"/>
        <v>314</v>
      </c>
      <c r="DE35" s="129">
        <f t="shared" si="40"/>
        <v>0</v>
      </c>
      <c r="DF35" s="129">
        <f t="shared" si="51"/>
        <v>1789</v>
      </c>
      <c r="DG35" s="129">
        <f t="shared" si="41"/>
        <v>130738524</v>
      </c>
      <c r="DH35" s="129">
        <f t="shared" si="42"/>
        <v>115469572</v>
      </c>
      <c r="DI35" s="129">
        <f t="shared" si="43"/>
        <v>6837404</v>
      </c>
      <c r="DJ35" s="129">
        <f t="shared" si="44"/>
        <v>7911550</v>
      </c>
      <c r="DK35" s="129">
        <f t="shared" si="45"/>
        <v>519998</v>
      </c>
      <c r="DL35" s="129">
        <v>107</v>
      </c>
      <c r="DM35" s="129">
        <v>26</v>
      </c>
      <c r="DN35" s="129">
        <v>133</v>
      </c>
      <c r="DO35" s="129">
        <v>3</v>
      </c>
      <c r="DP35" s="129">
        <v>1</v>
      </c>
      <c r="DR35" s="16">
        <f>'７割'!DR35+'８割 '!DR35+'９割'!DR35</f>
        <v>1</v>
      </c>
      <c r="DS35" s="16">
        <f>'７割'!DS35+'８割 '!DS35+'９割'!DS35</f>
        <v>2826</v>
      </c>
      <c r="DT35" s="16">
        <f>'７割'!DT35+'８割 '!DT35+'９割'!DT35</f>
        <v>0</v>
      </c>
      <c r="DU35" s="16">
        <f>'７割'!DU35+'８割 '!DU35+'９割'!DU35</f>
        <v>0</v>
      </c>
      <c r="DV35" s="16">
        <f>'７割'!DV35+'８割 '!DV35+'９割'!DV35</f>
        <v>0</v>
      </c>
      <c r="DW35" s="16">
        <f>'７割'!DW35+'８割 '!DW35+'９割'!DW35</f>
        <v>0</v>
      </c>
      <c r="DX35" s="16">
        <f>'７割'!DX35+'８割 '!DX35+'９割'!DX35</f>
        <v>3</v>
      </c>
      <c r="DY35" s="16">
        <f>'７割'!DY35+'８割 '!DY35+'９割'!DY35</f>
        <v>89245</v>
      </c>
      <c r="DZ35" s="16">
        <f>'７割'!DZ35+'８割 '!DZ35+'９割'!DZ35</f>
        <v>0</v>
      </c>
      <c r="EA35" s="16">
        <f>'７割'!EA35+'８割 '!EA35+'９割'!EA35</f>
        <v>0</v>
      </c>
      <c r="EB35" s="16">
        <f>'７割'!EB35+'８割 '!EB35+'９割'!EB35</f>
        <v>0</v>
      </c>
      <c r="EC35" s="16">
        <f>'７割'!EC35+'８割 '!EC35+'９割'!EC35</f>
        <v>0</v>
      </c>
      <c r="ED35" s="16">
        <f>'７割'!ED35+'８割 '!ED35+'９割'!ED35</f>
        <v>0</v>
      </c>
      <c r="EE35" s="16">
        <f>'７割'!EE35+'８割 '!EE35+'９割'!EE35</f>
        <v>0</v>
      </c>
      <c r="EF35" s="16">
        <f>'７割'!EF35+'８割 '!EF35+'９割'!EF35</f>
        <v>0</v>
      </c>
      <c r="EG35" s="16">
        <f>'７割'!EG35+'８割 '!EG35+'９割'!EG35</f>
        <v>0</v>
      </c>
      <c r="EH35" s="16">
        <f>IF(SUM(DR35,DT35,DV35,DX35,DZ35,EB35,ED35,EF35)='７割'!EH35+'８割 '!EH35+'９割'!EH35,SUM(DR35,DT35,DV35,DX35,DZ35,EB35,ED35,EF35),"数値エラー")</f>
        <v>4</v>
      </c>
      <c r="EI35" s="16">
        <f>IF(SUM(DS35,DU35,DW35,DY35,EA35,EC35,EE35,EG35)='７割'!EI35++'８割 '!EI35+'９割'!EI35,SUM(DS35,DU35,DW35,DY35,EA35,EC35,EE35,EG35),"数値エラー")</f>
        <v>92071</v>
      </c>
      <c r="EK35" s="7">
        <f t="shared" si="52"/>
        <v>1792</v>
      </c>
      <c r="EL35" s="7">
        <f t="shared" si="53"/>
        <v>130827455</v>
      </c>
      <c r="EN35" s="70">
        <f>ROUND(EL35/INDEX(被保険者数!O:O,MATCH(A35,被保険者数!A:A,0),1),0)</f>
        <v>1615154</v>
      </c>
      <c r="EO35" s="1">
        <f t="shared" si="46"/>
        <v>1</v>
      </c>
      <c r="EP35" s="70">
        <f t="shared" si="47"/>
        <v>97309320</v>
      </c>
      <c r="EQ35" s="70">
        <f t="shared" si="48"/>
        <v>18052870</v>
      </c>
      <c r="ER35" s="70">
        <f t="shared" si="49"/>
        <v>15465265</v>
      </c>
      <c r="ES35" s="70">
        <f>ROUND(EP35/INDEX(被保険者数!O:O,MATCH(A35,被保険者数!A:A,0),1),0)</f>
        <v>1201350</v>
      </c>
      <c r="ET35" s="70">
        <f t="shared" si="54"/>
        <v>1</v>
      </c>
      <c r="EU35" s="70">
        <f>ROUND(EQ35/INDEX(被保険者数!O:O,MATCH(A35,被保険者数!A:A,0),1),0)</f>
        <v>222875</v>
      </c>
      <c r="EV35" s="1">
        <f t="shared" si="55"/>
        <v>32</v>
      </c>
    </row>
    <row r="36" spans="1:152" s="1" customFormat="1" ht="15.95" customHeight="1" x14ac:dyDescent="0.15">
      <c r="A36" s="2" t="s">
        <v>55</v>
      </c>
      <c r="B36" s="6">
        <v>110</v>
      </c>
      <c r="C36" s="7">
        <v>74691520</v>
      </c>
      <c r="D36" s="7">
        <v>64695705</v>
      </c>
      <c r="E36" s="7">
        <v>5690265</v>
      </c>
      <c r="F36" s="7">
        <v>4014830</v>
      </c>
      <c r="G36" s="7">
        <v>290720</v>
      </c>
      <c r="H36" s="7">
        <v>1657</v>
      </c>
      <c r="I36" s="7">
        <v>26940280</v>
      </c>
      <c r="J36" s="7">
        <v>22901913</v>
      </c>
      <c r="K36" s="7">
        <v>349222</v>
      </c>
      <c r="L36" s="7">
        <v>3558414</v>
      </c>
      <c r="M36" s="7">
        <v>130731</v>
      </c>
      <c r="N36" s="7">
        <f t="shared" si="0"/>
        <v>1767</v>
      </c>
      <c r="O36" s="7">
        <f t="shared" si="1"/>
        <v>101631800</v>
      </c>
      <c r="P36" s="7">
        <f t="shared" si="2"/>
        <v>87597618</v>
      </c>
      <c r="Q36" s="7">
        <f t="shared" si="3"/>
        <v>6039487</v>
      </c>
      <c r="R36" s="7">
        <f t="shared" si="4"/>
        <v>7573244</v>
      </c>
      <c r="S36" s="7">
        <f t="shared" si="5"/>
        <v>421451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132</v>
      </c>
      <c r="AA36" s="7">
        <v>2508830</v>
      </c>
      <c r="AB36" s="7">
        <v>2078447</v>
      </c>
      <c r="AC36" s="7">
        <v>5463</v>
      </c>
      <c r="AD36" s="7">
        <v>424920</v>
      </c>
      <c r="AE36" s="7">
        <v>0</v>
      </c>
      <c r="AF36" s="7">
        <f t="shared" si="6"/>
        <v>132</v>
      </c>
      <c r="AG36" s="7">
        <f t="shared" si="7"/>
        <v>2508830</v>
      </c>
      <c r="AH36" s="7">
        <f t="shared" si="8"/>
        <v>2078447</v>
      </c>
      <c r="AI36" s="7">
        <f t="shared" si="9"/>
        <v>5463</v>
      </c>
      <c r="AJ36" s="7">
        <f t="shared" si="10"/>
        <v>424920</v>
      </c>
      <c r="AK36" s="7">
        <f t="shared" si="11"/>
        <v>0</v>
      </c>
      <c r="AL36" s="6">
        <f t="shared" si="12"/>
        <v>1899</v>
      </c>
      <c r="AM36" s="7">
        <f t="shared" si="13"/>
        <v>104140630</v>
      </c>
      <c r="AN36" s="7">
        <f t="shared" si="14"/>
        <v>89676065</v>
      </c>
      <c r="AO36" s="7">
        <f t="shared" si="15"/>
        <v>6044950</v>
      </c>
      <c r="AP36" s="7">
        <f t="shared" si="16"/>
        <v>7998164</v>
      </c>
      <c r="AQ36" s="7">
        <f t="shared" si="17"/>
        <v>421451</v>
      </c>
      <c r="AR36" s="7">
        <v>1402</v>
      </c>
      <c r="AS36" s="7">
        <v>21082280</v>
      </c>
      <c r="AT36" s="7">
        <v>18148163</v>
      </c>
      <c r="AU36" s="7">
        <v>223310</v>
      </c>
      <c r="AV36" s="7">
        <v>2669342</v>
      </c>
      <c r="AW36" s="7">
        <v>41465</v>
      </c>
      <c r="AX36" s="7">
        <f t="shared" si="18"/>
        <v>3301</v>
      </c>
      <c r="AY36" s="7">
        <f t="shared" si="19"/>
        <v>125222910</v>
      </c>
      <c r="AZ36" s="7">
        <f t="shared" si="20"/>
        <v>107824228</v>
      </c>
      <c r="BA36" s="7">
        <f t="shared" si="21"/>
        <v>6268260</v>
      </c>
      <c r="BB36" s="7">
        <f t="shared" si="22"/>
        <v>10667506</v>
      </c>
      <c r="BC36" s="7">
        <f t="shared" si="23"/>
        <v>462916</v>
      </c>
      <c r="BD36" s="6">
        <v>107</v>
      </c>
      <c r="BE36" s="7">
        <v>3170069</v>
      </c>
      <c r="BF36" s="7">
        <v>1730309</v>
      </c>
      <c r="BG36" s="7">
        <v>0</v>
      </c>
      <c r="BH36" s="7">
        <v>1424480</v>
      </c>
      <c r="BI36" s="7">
        <v>15280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24"/>
        <v>107</v>
      </c>
      <c r="BQ36" s="7">
        <f t="shared" si="25"/>
        <v>3170069</v>
      </c>
      <c r="BR36" s="7">
        <f t="shared" si="26"/>
        <v>1730309</v>
      </c>
      <c r="BS36" s="7">
        <f t="shared" si="27"/>
        <v>0</v>
      </c>
      <c r="BT36" s="7">
        <f t="shared" si="28"/>
        <v>1424480</v>
      </c>
      <c r="BU36" s="7">
        <f t="shared" si="29"/>
        <v>15280</v>
      </c>
      <c r="BV36" s="6">
        <v>15</v>
      </c>
      <c r="BW36" s="7">
        <v>2860320</v>
      </c>
      <c r="BX36" s="7">
        <v>2401060</v>
      </c>
      <c r="BY36" s="7">
        <v>62070</v>
      </c>
      <c r="BZ36" s="7">
        <v>330681</v>
      </c>
      <c r="CA36" s="7">
        <v>66509</v>
      </c>
      <c r="CB36" s="7">
        <f t="shared" si="30"/>
        <v>3316</v>
      </c>
      <c r="CC36" s="7">
        <f t="shared" si="31"/>
        <v>131253299</v>
      </c>
      <c r="CD36" s="7">
        <f t="shared" si="32"/>
        <v>111955597</v>
      </c>
      <c r="CE36" s="7">
        <f t="shared" si="33"/>
        <v>6330330</v>
      </c>
      <c r="CF36" s="7">
        <f t="shared" si="34"/>
        <v>12422667</v>
      </c>
      <c r="CG36" s="7">
        <f t="shared" si="35"/>
        <v>544705</v>
      </c>
      <c r="CH36" s="128">
        <v>54</v>
      </c>
      <c r="CI36" s="129">
        <v>362073</v>
      </c>
      <c r="CJ36" s="129">
        <v>321220</v>
      </c>
      <c r="CK36" s="129">
        <v>0</v>
      </c>
      <c r="CL36" s="129">
        <v>40853</v>
      </c>
      <c r="CM36" s="129">
        <v>0</v>
      </c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30">
        <f t="shared" si="50"/>
        <v>54</v>
      </c>
      <c r="DA36" s="129">
        <f t="shared" si="36"/>
        <v>362073</v>
      </c>
      <c r="DB36" s="129">
        <f t="shared" si="37"/>
        <v>321220</v>
      </c>
      <c r="DC36" s="129">
        <f t="shared" si="38"/>
        <v>0</v>
      </c>
      <c r="DD36" s="129">
        <f t="shared" si="39"/>
        <v>40853</v>
      </c>
      <c r="DE36" s="129">
        <f t="shared" si="40"/>
        <v>0</v>
      </c>
      <c r="DF36" s="129">
        <f t="shared" si="51"/>
        <v>3370</v>
      </c>
      <c r="DG36" s="129">
        <f t="shared" si="41"/>
        <v>131615372</v>
      </c>
      <c r="DH36" s="129">
        <f t="shared" si="42"/>
        <v>112276817</v>
      </c>
      <c r="DI36" s="129">
        <f t="shared" si="43"/>
        <v>6330330</v>
      </c>
      <c r="DJ36" s="129">
        <f t="shared" si="44"/>
        <v>12463520</v>
      </c>
      <c r="DK36" s="129">
        <f t="shared" si="45"/>
        <v>544705</v>
      </c>
      <c r="DL36" s="129">
        <v>84</v>
      </c>
      <c r="DM36" s="129">
        <v>59</v>
      </c>
      <c r="DN36" s="129">
        <v>143</v>
      </c>
      <c r="DO36" s="129">
        <v>0</v>
      </c>
      <c r="DP36" s="129">
        <v>2</v>
      </c>
      <c r="DR36" s="16">
        <f>'７割'!DR36+'８割 '!DR36+'９割'!DR36</f>
        <v>54</v>
      </c>
      <c r="DS36" s="16">
        <f>'７割'!DS36+'８割 '!DS36+'９割'!DS36</f>
        <v>321220</v>
      </c>
      <c r="DT36" s="16">
        <f>'７割'!DT36+'８割 '!DT36+'９割'!DT36</f>
        <v>0</v>
      </c>
      <c r="DU36" s="16">
        <f>'７割'!DU36+'８割 '!DU36+'９割'!DU36</f>
        <v>0</v>
      </c>
      <c r="DV36" s="16">
        <f>'７割'!DV36+'８割 '!DV36+'９割'!DV36</f>
        <v>9</v>
      </c>
      <c r="DW36" s="16">
        <f>'７割'!DW36+'８割 '!DW36+'９割'!DW36</f>
        <v>122112</v>
      </c>
      <c r="DX36" s="16">
        <f>'７割'!DX36+'８割 '!DX36+'９割'!DX36</f>
        <v>3</v>
      </c>
      <c r="DY36" s="16">
        <f>'７割'!DY36+'８割 '!DY36+'９割'!DY36</f>
        <v>119535</v>
      </c>
      <c r="DZ36" s="16">
        <f>'７割'!DZ36+'８割 '!DZ36+'９割'!DZ36</f>
        <v>0</v>
      </c>
      <c r="EA36" s="16">
        <f>'７割'!EA36+'８割 '!EA36+'９割'!EA36</f>
        <v>0</v>
      </c>
      <c r="EB36" s="16">
        <f>'７割'!EB36+'８割 '!EB36+'９割'!EB36</f>
        <v>0</v>
      </c>
      <c r="EC36" s="16">
        <f>'７割'!EC36+'８割 '!EC36+'９割'!EC36</f>
        <v>0</v>
      </c>
      <c r="ED36" s="16">
        <f>'７割'!ED36+'８割 '!ED36+'９割'!ED36</f>
        <v>0</v>
      </c>
      <c r="EE36" s="16">
        <f>'７割'!EE36+'８割 '!EE36+'９割'!EE36</f>
        <v>0</v>
      </c>
      <c r="EF36" s="16">
        <f>'７割'!EF36+'８割 '!EF36+'９割'!EF36</f>
        <v>0</v>
      </c>
      <c r="EG36" s="16">
        <f>'７割'!EG36+'８割 '!EG36+'９割'!EG36</f>
        <v>0</v>
      </c>
      <c r="EH36" s="16">
        <f>IF(SUM(DR36,DT36,DV36,DX36,DZ36,EB36,ED36,EF36)='７割'!EH36+'８割 '!EH36+'９割'!EH36,SUM(DR36,DT36,DV36,DX36,DZ36,EB36,ED36,EF36),"数値エラー")</f>
        <v>66</v>
      </c>
      <c r="EI36" s="16">
        <f>IF(SUM(DS36,DU36,DW36,DY36,EA36,EC36,EE36,EG36)='７割'!EI36++'８割 '!EI36+'９割'!EI36,SUM(DS36,DU36,DW36,DY36,EA36,EC36,EE36,EG36),"数値エラー")</f>
        <v>562867</v>
      </c>
      <c r="EK36" s="7">
        <f t="shared" si="52"/>
        <v>3382</v>
      </c>
      <c r="EL36" s="7">
        <f t="shared" si="53"/>
        <v>131816166</v>
      </c>
      <c r="EN36" s="70">
        <f>ROUND(EL36/INDEX(被保険者数!O:O,MATCH(A36,被保険者数!A:A,0),1),0)</f>
        <v>902850</v>
      </c>
      <c r="EO36" s="1">
        <f t="shared" si="46"/>
        <v>33</v>
      </c>
      <c r="EP36" s="70">
        <f t="shared" si="47"/>
        <v>74691520</v>
      </c>
      <c r="EQ36" s="70">
        <f t="shared" si="48"/>
        <v>29449110</v>
      </c>
      <c r="ER36" s="70">
        <f t="shared" si="49"/>
        <v>27675536</v>
      </c>
      <c r="ES36" s="70">
        <f>ROUND(EP36/INDEX(被保険者数!O:O,MATCH(A36,被保険者数!A:A,0),1),0)</f>
        <v>511586</v>
      </c>
      <c r="ET36" s="70">
        <f t="shared" si="54"/>
        <v>33</v>
      </c>
      <c r="EU36" s="70">
        <f>ROUND(EQ36/INDEX(被保険者数!O:O,MATCH(A36,被保険者数!A:A,0),1),0)</f>
        <v>201706</v>
      </c>
      <c r="EV36" s="1">
        <f t="shared" si="55"/>
        <v>40</v>
      </c>
    </row>
    <row r="37" spans="1:152" s="1" customFormat="1" ht="15.95" customHeight="1" x14ac:dyDescent="0.15">
      <c r="A37" s="2" t="s">
        <v>56</v>
      </c>
      <c r="B37" s="6">
        <v>27</v>
      </c>
      <c r="C37" s="7">
        <v>19343410</v>
      </c>
      <c r="D37" s="7">
        <v>17409068</v>
      </c>
      <c r="E37" s="7">
        <v>1017462</v>
      </c>
      <c r="F37" s="7">
        <v>838680</v>
      </c>
      <c r="G37" s="7">
        <v>78200</v>
      </c>
      <c r="H37" s="7">
        <v>620</v>
      </c>
      <c r="I37" s="7">
        <v>8969940</v>
      </c>
      <c r="J37" s="7">
        <v>7752403</v>
      </c>
      <c r="K37" s="7">
        <v>13811</v>
      </c>
      <c r="L37" s="7">
        <v>1186738</v>
      </c>
      <c r="M37" s="7">
        <v>16988</v>
      </c>
      <c r="N37" s="7">
        <f t="shared" si="0"/>
        <v>647</v>
      </c>
      <c r="O37" s="7">
        <f t="shared" si="1"/>
        <v>28313350</v>
      </c>
      <c r="P37" s="7">
        <f t="shared" si="2"/>
        <v>25161471</v>
      </c>
      <c r="Q37" s="7">
        <f t="shared" si="3"/>
        <v>1031273</v>
      </c>
      <c r="R37" s="7">
        <f t="shared" si="4"/>
        <v>2025418</v>
      </c>
      <c r="S37" s="7">
        <f t="shared" si="5"/>
        <v>95188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82</v>
      </c>
      <c r="AA37" s="7">
        <v>994520</v>
      </c>
      <c r="AB37" s="7">
        <v>873977</v>
      </c>
      <c r="AC37" s="7">
        <v>0</v>
      </c>
      <c r="AD37" s="7">
        <v>120543</v>
      </c>
      <c r="AE37" s="7">
        <v>0</v>
      </c>
      <c r="AF37" s="7">
        <f t="shared" si="6"/>
        <v>82</v>
      </c>
      <c r="AG37" s="7">
        <f t="shared" si="7"/>
        <v>994520</v>
      </c>
      <c r="AH37" s="7">
        <f t="shared" si="8"/>
        <v>873977</v>
      </c>
      <c r="AI37" s="7">
        <f t="shared" si="9"/>
        <v>0</v>
      </c>
      <c r="AJ37" s="7">
        <f t="shared" si="10"/>
        <v>120543</v>
      </c>
      <c r="AK37" s="7">
        <f t="shared" si="11"/>
        <v>0</v>
      </c>
      <c r="AL37" s="6">
        <f t="shared" si="12"/>
        <v>729</v>
      </c>
      <c r="AM37" s="7">
        <f t="shared" si="13"/>
        <v>29307870</v>
      </c>
      <c r="AN37" s="7">
        <f t="shared" si="14"/>
        <v>26035448</v>
      </c>
      <c r="AO37" s="7">
        <f t="shared" si="15"/>
        <v>1031273</v>
      </c>
      <c r="AP37" s="7">
        <f t="shared" si="16"/>
        <v>2145961</v>
      </c>
      <c r="AQ37" s="7">
        <f t="shared" si="17"/>
        <v>95188</v>
      </c>
      <c r="AR37" s="7">
        <v>187</v>
      </c>
      <c r="AS37" s="7">
        <v>4686360</v>
      </c>
      <c r="AT37" s="7">
        <v>4142259</v>
      </c>
      <c r="AU37" s="7">
        <v>119063</v>
      </c>
      <c r="AV37" s="7">
        <v>425038</v>
      </c>
      <c r="AW37" s="7">
        <v>0</v>
      </c>
      <c r="AX37" s="7">
        <f t="shared" si="18"/>
        <v>916</v>
      </c>
      <c r="AY37" s="7">
        <f t="shared" si="19"/>
        <v>33994230</v>
      </c>
      <c r="AZ37" s="7">
        <f t="shared" si="20"/>
        <v>30177707</v>
      </c>
      <c r="BA37" s="7">
        <f t="shared" si="21"/>
        <v>1150336</v>
      </c>
      <c r="BB37" s="7">
        <f t="shared" si="22"/>
        <v>2570999</v>
      </c>
      <c r="BC37" s="7">
        <f t="shared" si="23"/>
        <v>95188</v>
      </c>
      <c r="BD37" s="6">
        <v>24</v>
      </c>
      <c r="BE37" s="7">
        <v>858264</v>
      </c>
      <c r="BF37" s="7">
        <v>454924</v>
      </c>
      <c r="BG37" s="7">
        <v>0</v>
      </c>
      <c r="BH37" s="7">
        <v>385400</v>
      </c>
      <c r="BI37" s="7">
        <v>17940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24"/>
        <v>24</v>
      </c>
      <c r="BQ37" s="7">
        <f t="shared" si="25"/>
        <v>858264</v>
      </c>
      <c r="BR37" s="7">
        <f t="shared" si="26"/>
        <v>454924</v>
      </c>
      <c r="BS37" s="7">
        <f t="shared" si="27"/>
        <v>0</v>
      </c>
      <c r="BT37" s="7">
        <f t="shared" si="28"/>
        <v>385400</v>
      </c>
      <c r="BU37" s="7">
        <f t="shared" si="29"/>
        <v>17940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30"/>
        <v>916</v>
      </c>
      <c r="CC37" s="7">
        <f t="shared" si="31"/>
        <v>34852494</v>
      </c>
      <c r="CD37" s="7">
        <f t="shared" si="32"/>
        <v>30632631</v>
      </c>
      <c r="CE37" s="7">
        <f t="shared" si="33"/>
        <v>1150336</v>
      </c>
      <c r="CF37" s="7">
        <f t="shared" si="34"/>
        <v>2956399</v>
      </c>
      <c r="CG37" s="7">
        <f t="shared" si="35"/>
        <v>113128</v>
      </c>
      <c r="CH37" s="128">
        <v>0</v>
      </c>
      <c r="CI37" s="129">
        <v>0</v>
      </c>
      <c r="CJ37" s="129">
        <v>0</v>
      </c>
      <c r="CK37" s="129">
        <v>0</v>
      </c>
      <c r="CL37" s="129">
        <v>0</v>
      </c>
      <c r="CM37" s="129">
        <v>0</v>
      </c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30">
        <f t="shared" si="50"/>
        <v>0</v>
      </c>
      <c r="DA37" s="129">
        <f t="shared" si="36"/>
        <v>0</v>
      </c>
      <c r="DB37" s="129">
        <f t="shared" si="37"/>
        <v>0</v>
      </c>
      <c r="DC37" s="129">
        <f t="shared" si="38"/>
        <v>0</v>
      </c>
      <c r="DD37" s="129">
        <f t="shared" si="39"/>
        <v>0</v>
      </c>
      <c r="DE37" s="129">
        <f t="shared" si="40"/>
        <v>0</v>
      </c>
      <c r="DF37" s="129">
        <f t="shared" si="51"/>
        <v>916</v>
      </c>
      <c r="DG37" s="129">
        <f t="shared" si="41"/>
        <v>34852494</v>
      </c>
      <c r="DH37" s="129">
        <f t="shared" si="42"/>
        <v>30632631</v>
      </c>
      <c r="DI37" s="129">
        <f t="shared" si="43"/>
        <v>1150336</v>
      </c>
      <c r="DJ37" s="129">
        <f t="shared" si="44"/>
        <v>2956399</v>
      </c>
      <c r="DK37" s="129">
        <f t="shared" si="45"/>
        <v>113128</v>
      </c>
      <c r="DL37" s="129">
        <v>20</v>
      </c>
      <c r="DM37" s="129">
        <v>18</v>
      </c>
      <c r="DN37" s="129">
        <v>38</v>
      </c>
      <c r="DO37" s="129">
        <v>0</v>
      </c>
      <c r="DP37" s="129">
        <v>2</v>
      </c>
      <c r="DR37" s="16">
        <f>'７割'!DR37+'８割 '!DR37+'９割'!DR37</f>
        <v>0</v>
      </c>
      <c r="DS37" s="16">
        <f>'７割'!DS37+'８割 '!DS37+'９割'!DS37</f>
        <v>0</v>
      </c>
      <c r="DT37" s="16">
        <f>'７割'!DT37+'８割 '!DT37+'９割'!DT37</f>
        <v>0</v>
      </c>
      <c r="DU37" s="16">
        <f>'７割'!DU37+'８割 '!DU37+'９割'!DU37</f>
        <v>0</v>
      </c>
      <c r="DV37" s="16">
        <f>'７割'!DV37+'８割 '!DV37+'９割'!DV37</f>
        <v>0</v>
      </c>
      <c r="DW37" s="16">
        <f>'７割'!DW37+'８割 '!DW37+'９割'!DW37</f>
        <v>0</v>
      </c>
      <c r="DX37" s="16">
        <f>'７割'!DX37+'８割 '!DX37+'９割'!DX37</f>
        <v>1</v>
      </c>
      <c r="DY37" s="16">
        <f>'７割'!DY37+'８割 '!DY37+'９割'!DY37</f>
        <v>15359</v>
      </c>
      <c r="DZ37" s="16">
        <f>'７割'!DZ37+'８割 '!DZ37+'９割'!DZ37</f>
        <v>0</v>
      </c>
      <c r="EA37" s="16">
        <f>'７割'!EA37+'８割 '!EA37+'９割'!EA37</f>
        <v>0</v>
      </c>
      <c r="EB37" s="16">
        <f>'７割'!EB37+'８割 '!EB37+'９割'!EB37</f>
        <v>0</v>
      </c>
      <c r="EC37" s="16">
        <f>'７割'!EC37+'８割 '!EC37+'９割'!EC37</f>
        <v>0</v>
      </c>
      <c r="ED37" s="16">
        <f>'７割'!ED37+'８割 '!ED37+'９割'!ED37</f>
        <v>0</v>
      </c>
      <c r="EE37" s="16">
        <f>'７割'!EE37+'８割 '!EE37+'９割'!EE37</f>
        <v>0</v>
      </c>
      <c r="EF37" s="16">
        <f>'７割'!EF37+'８割 '!EF37+'９割'!EF37</f>
        <v>0</v>
      </c>
      <c r="EG37" s="16">
        <f>'７割'!EG37+'８割 '!EG37+'９割'!EG37</f>
        <v>0</v>
      </c>
      <c r="EH37" s="16">
        <f>IF(SUM(DR37,DT37,DV37,DX37,DZ37,EB37,ED37,EF37)='７割'!EH37+'８割 '!EH37+'９割'!EH37,SUM(DR37,DT37,DV37,DX37,DZ37,EB37,ED37,EF37),"数値エラー")</f>
        <v>1</v>
      </c>
      <c r="EI37" s="16">
        <f>IF(SUM(DS37,DU37,DW37,DY37,EA37,EC37,EE37,EG37)='７割'!EI37++'８割 '!EI37+'９割'!EI37,SUM(DS37,DU37,DW37,DY37,EA37,EC37,EE37,EG37),"数値エラー")</f>
        <v>15359</v>
      </c>
      <c r="EK37" s="7">
        <f t="shared" si="52"/>
        <v>917</v>
      </c>
      <c r="EL37" s="7">
        <f t="shared" si="53"/>
        <v>34867853</v>
      </c>
      <c r="EN37" s="70">
        <f>ROUND(EL37/INDEX(被保険者数!O:O,MATCH(A37,被保険者数!A:A,0),1),0)</f>
        <v>622640</v>
      </c>
      <c r="EO37" s="1">
        <f t="shared" si="46"/>
        <v>42</v>
      </c>
      <c r="EP37" s="70">
        <f t="shared" si="47"/>
        <v>19343410</v>
      </c>
      <c r="EQ37" s="70">
        <f t="shared" si="48"/>
        <v>9964460</v>
      </c>
      <c r="ER37" s="70">
        <f t="shared" si="49"/>
        <v>5559983</v>
      </c>
      <c r="ES37" s="70">
        <f>ROUND(EP37/INDEX(被保険者数!O:O,MATCH(A37,被保険者数!A:A,0),1),0)</f>
        <v>345418</v>
      </c>
      <c r="ET37" s="70">
        <f t="shared" si="54"/>
        <v>42</v>
      </c>
      <c r="EU37" s="70">
        <f>ROUND(EQ37/INDEX(被保険者数!O:O,MATCH(A37,被保険者数!A:A,0),1),0)</f>
        <v>177937</v>
      </c>
      <c r="EV37" s="1">
        <f t="shared" si="55"/>
        <v>41</v>
      </c>
    </row>
    <row r="38" spans="1:152" s="1" customFormat="1" ht="15.95" customHeight="1" x14ac:dyDescent="0.15">
      <c r="A38" s="2" t="s">
        <v>63</v>
      </c>
      <c r="B38" s="6">
        <v>173</v>
      </c>
      <c r="C38" s="7">
        <v>116124070</v>
      </c>
      <c r="D38" s="7">
        <v>103124287</v>
      </c>
      <c r="E38" s="7">
        <v>6999482</v>
      </c>
      <c r="F38" s="7">
        <v>4882940</v>
      </c>
      <c r="G38" s="7">
        <v>1117361</v>
      </c>
      <c r="H38" s="7">
        <v>1811</v>
      </c>
      <c r="I38" s="7">
        <v>32997460</v>
      </c>
      <c r="J38" s="7">
        <v>29244795</v>
      </c>
      <c r="K38" s="7">
        <v>101054</v>
      </c>
      <c r="L38" s="7">
        <v>3526262</v>
      </c>
      <c r="M38" s="7">
        <v>125349</v>
      </c>
      <c r="N38" s="7">
        <f t="shared" si="0"/>
        <v>1984</v>
      </c>
      <c r="O38" s="7">
        <f t="shared" si="1"/>
        <v>149121530</v>
      </c>
      <c r="P38" s="7">
        <f t="shared" si="2"/>
        <v>132369082</v>
      </c>
      <c r="Q38" s="7">
        <f t="shared" si="3"/>
        <v>7100536</v>
      </c>
      <c r="R38" s="7">
        <f t="shared" si="4"/>
        <v>8409202</v>
      </c>
      <c r="S38" s="7">
        <f t="shared" si="5"/>
        <v>1242710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173</v>
      </c>
      <c r="AA38" s="7">
        <v>2502380</v>
      </c>
      <c r="AB38" s="7">
        <v>2230617</v>
      </c>
      <c r="AC38" s="7">
        <v>0</v>
      </c>
      <c r="AD38" s="7">
        <v>265080</v>
      </c>
      <c r="AE38" s="7">
        <v>6683</v>
      </c>
      <c r="AF38" s="7">
        <f t="shared" si="6"/>
        <v>173</v>
      </c>
      <c r="AG38" s="7">
        <f t="shared" si="7"/>
        <v>2502380</v>
      </c>
      <c r="AH38" s="7">
        <f t="shared" si="8"/>
        <v>2230617</v>
      </c>
      <c r="AI38" s="7">
        <f t="shared" si="9"/>
        <v>0</v>
      </c>
      <c r="AJ38" s="7">
        <f t="shared" si="10"/>
        <v>265080</v>
      </c>
      <c r="AK38" s="7">
        <f t="shared" si="11"/>
        <v>6683</v>
      </c>
      <c r="AL38" s="6">
        <f t="shared" si="12"/>
        <v>2157</v>
      </c>
      <c r="AM38" s="7">
        <f t="shared" si="13"/>
        <v>151623910</v>
      </c>
      <c r="AN38" s="7">
        <f t="shared" si="14"/>
        <v>134599699</v>
      </c>
      <c r="AO38" s="7">
        <f t="shared" si="15"/>
        <v>7100536</v>
      </c>
      <c r="AP38" s="7">
        <f t="shared" si="16"/>
        <v>8674282</v>
      </c>
      <c r="AQ38" s="7">
        <f t="shared" si="17"/>
        <v>1249393</v>
      </c>
      <c r="AR38" s="7">
        <v>441</v>
      </c>
      <c r="AS38" s="7">
        <v>7492970</v>
      </c>
      <c r="AT38" s="7">
        <v>6557557</v>
      </c>
      <c r="AU38" s="7">
        <v>124932</v>
      </c>
      <c r="AV38" s="7">
        <v>793871</v>
      </c>
      <c r="AW38" s="7">
        <v>16610</v>
      </c>
      <c r="AX38" s="7">
        <f t="shared" si="18"/>
        <v>2598</v>
      </c>
      <c r="AY38" s="7">
        <f t="shared" si="19"/>
        <v>159116880</v>
      </c>
      <c r="AZ38" s="7">
        <f t="shared" si="20"/>
        <v>141157256</v>
      </c>
      <c r="BA38" s="7">
        <f t="shared" si="21"/>
        <v>7225468</v>
      </c>
      <c r="BB38" s="7">
        <f t="shared" si="22"/>
        <v>9468153</v>
      </c>
      <c r="BC38" s="7">
        <f t="shared" si="23"/>
        <v>1266003</v>
      </c>
      <c r="BD38" s="6">
        <v>171</v>
      </c>
      <c r="BE38" s="7">
        <v>4903978</v>
      </c>
      <c r="BF38" s="7">
        <v>2885688</v>
      </c>
      <c r="BG38" s="7">
        <v>0</v>
      </c>
      <c r="BH38" s="7">
        <v>1892820</v>
      </c>
      <c r="BI38" s="7">
        <v>125470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24"/>
        <v>171</v>
      </c>
      <c r="BQ38" s="7">
        <f t="shared" si="25"/>
        <v>4903978</v>
      </c>
      <c r="BR38" s="7">
        <f t="shared" si="26"/>
        <v>2885688</v>
      </c>
      <c r="BS38" s="7">
        <f t="shared" si="27"/>
        <v>0</v>
      </c>
      <c r="BT38" s="7">
        <f t="shared" si="28"/>
        <v>1892820</v>
      </c>
      <c r="BU38" s="7">
        <f t="shared" si="29"/>
        <v>125470</v>
      </c>
      <c r="BV38" s="6">
        <v>7</v>
      </c>
      <c r="BW38" s="7">
        <v>1006330</v>
      </c>
      <c r="BX38" s="7">
        <v>887319</v>
      </c>
      <c r="BY38" s="7">
        <v>26683</v>
      </c>
      <c r="BZ38" s="7">
        <v>92328</v>
      </c>
      <c r="CA38" s="7">
        <v>0</v>
      </c>
      <c r="CB38" s="7">
        <f t="shared" si="30"/>
        <v>2605</v>
      </c>
      <c r="CC38" s="7">
        <f t="shared" si="31"/>
        <v>165027188</v>
      </c>
      <c r="CD38" s="7">
        <f t="shared" si="32"/>
        <v>144930263</v>
      </c>
      <c r="CE38" s="7">
        <f t="shared" si="33"/>
        <v>7252151</v>
      </c>
      <c r="CF38" s="7">
        <f t="shared" si="34"/>
        <v>11453301</v>
      </c>
      <c r="CG38" s="7">
        <f t="shared" si="35"/>
        <v>1391473</v>
      </c>
      <c r="CH38" s="128">
        <v>0</v>
      </c>
      <c r="CI38" s="129">
        <v>0</v>
      </c>
      <c r="CJ38" s="129">
        <v>0</v>
      </c>
      <c r="CK38" s="129">
        <v>0</v>
      </c>
      <c r="CL38" s="129">
        <v>0</v>
      </c>
      <c r="CM38" s="129">
        <v>0</v>
      </c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30">
        <f t="shared" si="50"/>
        <v>0</v>
      </c>
      <c r="DA38" s="129">
        <f t="shared" si="36"/>
        <v>0</v>
      </c>
      <c r="DB38" s="129">
        <f t="shared" si="37"/>
        <v>0</v>
      </c>
      <c r="DC38" s="129">
        <f t="shared" si="38"/>
        <v>0</v>
      </c>
      <c r="DD38" s="129">
        <f t="shared" si="39"/>
        <v>0</v>
      </c>
      <c r="DE38" s="129">
        <f t="shared" si="40"/>
        <v>0</v>
      </c>
      <c r="DF38" s="129">
        <f t="shared" si="51"/>
        <v>2605</v>
      </c>
      <c r="DG38" s="129">
        <f t="shared" si="41"/>
        <v>165027188</v>
      </c>
      <c r="DH38" s="129">
        <f t="shared" si="42"/>
        <v>144930263</v>
      </c>
      <c r="DI38" s="129">
        <f t="shared" si="43"/>
        <v>7252151</v>
      </c>
      <c r="DJ38" s="129">
        <f t="shared" si="44"/>
        <v>11453301</v>
      </c>
      <c r="DK38" s="129">
        <f t="shared" si="45"/>
        <v>1391473</v>
      </c>
      <c r="DL38" s="129">
        <v>113</v>
      </c>
      <c r="DM38" s="129">
        <v>32</v>
      </c>
      <c r="DN38" s="129">
        <v>145</v>
      </c>
      <c r="DO38" s="129">
        <v>0</v>
      </c>
      <c r="DP38" s="129">
        <v>3</v>
      </c>
      <c r="DR38" s="16">
        <f>'７割'!DR38+'８割 '!DR38+'９割'!DR38</f>
        <v>0</v>
      </c>
      <c r="DS38" s="16">
        <f>'７割'!DS38+'８割 '!DS38+'９割'!DS38</f>
        <v>0</v>
      </c>
      <c r="DT38" s="16">
        <f>'７割'!DT38+'８割 '!DT38+'９割'!DT38</f>
        <v>0</v>
      </c>
      <c r="DU38" s="16">
        <f>'７割'!DU38+'８割 '!DU38+'９割'!DU38</f>
        <v>0</v>
      </c>
      <c r="DV38" s="16">
        <f>'７割'!DV38+'８割 '!DV38+'９割'!DV38</f>
        <v>0</v>
      </c>
      <c r="DW38" s="16">
        <f>'７割'!DW38+'８割 '!DW38+'９割'!DW38</f>
        <v>0</v>
      </c>
      <c r="DX38" s="16">
        <f>'７割'!DX38+'８割 '!DX38+'９割'!DX38</f>
        <v>3</v>
      </c>
      <c r="DY38" s="16">
        <f>'７割'!DY38+'８割 '!DY38+'９割'!DY38</f>
        <v>84523</v>
      </c>
      <c r="DZ38" s="16">
        <f>'７割'!DZ38+'８割 '!DZ38+'９割'!DZ38</f>
        <v>1</v>
      </c>
      <c r="EA38" s="16">
        <f>'７割'!EA38+'８割 '!EA38+'９割'!EA38</f>
        <v>11200</v>
      </c>
      <c r="EB38" s="16">
        <f>'７割'!EB38+'８割 '!EB38+'９割'!EB38</f>
        <v>0</v>
      </c>
      <c r="EC38" s="16">
        <f>'７割'!EC38+'８割 '!EC38+'９割'!EC38</f>
        <v>0</v>
      </c>
      <c r="ED38" s="16">
        <f>'７割'!ED38+'８割 '!ED38+'９割'!ED38</f>
        <v>0</v>
      </c>
      <c r="EE38" s="16">
        <f>'７割'!EE38+'８割 '!EE38+'９割'!EE38</f>
        <v>0</v>
      </c>
      <c r="EF38" s="16">
        <f>'７割'!EF38+'８割 '!EF38+'９割'!EF38</f>
        <v>0</v>
      </c>
      <c r="EG38" s="16">
        <f>'７割'!EG38+'８割 '!EG38+'９割'!EG38</f>
        <v>0</v>
      </c>
      <c r="EH38" s="16">
        <f>IF(SUM(DR38,DT38,DV38,DX38,DZ38,EB38,ED38,EF38)='７割'!EH38+'８割 '!EH38+'９割'!EH38,SUM(DR38,DT38,DV38,DX38,DZ38,EB38,ED38,EF38),"数値エラー")</f>
        <v>4</v>
      </c>
      <c r="EI38" s="16">
        <f>IF(SUM(DS38,DU38,DW38,DY38,EA38,EC38,EE38,EG38)='７割'!EI38++'８割 '!EI38+'９割'!EI38,SUM(DS38,DU38,DW38,DY38,EA38,EC38,EE38,EG38),"数値エラー")</f>
        <v>95723</v>
      </c>
      <c r="EK38" s="7">
        <f t="shared" si="52"/>
        <v>2609</v>
      </c>
      <c r="EL38" s="7">
        <f t="shared" si="53"/>
        <v>165122911</v>
      </c>
      <c r="EN38" s="70">
        <f>ROUND(EL38/INDEX(被保険者数!O:O,MATCH(A38,被保険者数!A:A,0),1),0)</f>
        <v>954468</v>
      </c>
      <c r="EO38" s="1">
        <f t="shared" si="46"/>
        <v>29</v>
      </c>
      <c r="EP38" s="70">
        <f t="shared" si="47"/>
        <v>116124070</v>
      </c>
      <c r="EQ38" s="70">
        <f t="shared" si="48"/>
        <v>35499840</v>
      </c>
      <c r="ER38" s="70">
        <f t="shared" si="49"/>
        <v>13499001</v>
      </c>
      <c r="ES38" s="70">
        <f>ROUND(EP38/INDEX(被保険者数!O:O,MATCH(A38,被保険者数!A:A,0),1),0)</f>
        <v>671237</v>
      </c>
      <c r="ET38" s="70">
        <f t="shared" si="54"/>
        <v>7</v>
      </c>
      <c r="EU38" s="70">
        <f>ROUND(EQ38/INDEX(被保険者数!O:O,MATCH(A38,被保険者数!A:A,0),1),0)</f>
        <v>205201</v>
      </c>
      <c r="EV38" s="1">
        <f t="shared" si="55"/>
        <v>38</v>
      </c>
    </row>
    <row r="39" spans="1:152" s="1" customFormat="1" ht="15.95" customHeight="1" x14ac:dyDescent="0.15">
      <c r="A39" s="2" t="s">
        <v>64</v>
      </c>
      <c r="B39" s="6">
        <v>200</v>
      </c>
      <c r="C39" s="7">
        <v>136529750</v>
      </c>
      <c r="D39" s="7">
        <v>122876806</v>
      </c>
      <c r="E39" s="7">
        <v>8738944</v>
      </c>
      <c r="F39" s="7">
        <v>3916978</v>
      </c>
      <c r="G39" s="7">
        <v>997022</v>
      </c>
      <c r="H39" s="7">
        <v>2195</v>
      </c>
      <c r="I39" s="7">
        <v>46744970</v>
      </c>
      <c r="J39" s="7">
        <v>41777773</v>
      </c>
      <c r="K39" s="7">
        <v>1634882</v>
      </c>
      <c r="L39" s="7">
        <v>3165772</v>
      </c>
      <c r="M39" s="7">
        <v>166543</v>
      </c>
      <c r="N39" s="7">
        <f t="shared" si="0"/>
        <v>2395</v>
      </c>
      <c r="O39" s="7">
        <f t="shared" si="1"/>
        <v>183274720</v>
      </c>
      <c r="P39" s="7">
        <f t="shared" si="2"/>
        <v>164654579</v>
      </c>
      <c r="Q39" s="7">
        <f t="shared" si="3"/>
        <v>10373826</v>
      </c>
      <c r="R39" s="7">
        <f t="shared" si="4"/>
        <v>7082750</v>
      </c>
      <c r="S39" s="7">
        <f t="shared" si="5"/>
        <v>1163565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204</v>
      </c>
      <c r="AA39" s="7">
        <v>2931900</v>
      </c>
      <c r="AB39" s="7">
        <v>2627157</v>
      </c>
      <c r="AC39" s="7">
        <v>3071</v>
      </c>
      <c r="AD39" s="7">
        <v>301672</v>
      </c>
      <c r="AE39" s="7">
        <v>0</v>
      </c>
      <c r="AF39" s="7">
        <f t="shared" si="6"/>
        <v>204</v>
      </c>
      <c r="AG39" s="7">
        <f t="shared" si="7"/>
        <v>2931900</v>
      </c>
      <c r="AH39" s="7">
        <f t="shared" si="8"/>
        <v>2627157</v>
      </c>
      <c r="AI39" s="7">
        <f t="shared" si="9"/>
        <v>3071</v>
      </c>
      <c r="AJ39" s="7">
        <f t="shared" si="10"/>
        <v>301672</v>
      </c>
      <c r="AK39" s="7">
        <f t="shared" si="11"/>
        <v>0</v>
      </c>
      <c r="AL39" s="6">
        <f t="shared" si="12"/>
        <v>2599</v>
      </c>
      <c r="AM39" s="7">
        <f t="shared" si="13"/>
        <v>186206620</v>
      </c>
      <c r="AN39" s="7">
        <f t="shared" si="14"/>
        <v>167281736</v>
      </c>
      <c r="AO39" s="7">
        <f t="shared" si="15"/>
        <v>10376897</v>
      </c>
      <c r="AP39" s="7">
        <f t="shared" si="16"/>
        <v>7384422</v>
      </c>
      <c r="AQ39" s="7">
        <f t="shared" si="17"/>
        <v>1163565</v>
      </c>
      <c r="AR39" s="7">
        <v>605</v>
      </c>
      <c r="AS39" s="7">
        <v>7548060</v>
      </c>
      <c r="AT39" s="7">
        <v>6762097</v>
      </c>
      <c r="AU39" s="7">
        <v>1500</v>
      </c>
      <c r="AV39" s="7">
        <v>756679</v>
      </c>
      <c r="AW39" s="7">
        <v>27784</v>
      </c>
      <c r="AX39" s="7">
        <f t="shared" si="18"/>
        <v>3204</v>
      </c>
      <c r="AY39" s="7">
        <f t="shared" si="19"/>
        <v>193754680</v>
      </c>
      <c r="AZ39" s="7">
        <f t="shared" si="20"/>
        <v>174043833</v>
      </c>
      <c r="BA39" s="7">
        <f t="shared" si="21"/>
        <v>10378397</v>
      </c>
      <c r="BB39" s="7">
        <f t="shared" si="22"/>
        <v>8141101</v>
      </c>
      <c r="BC39" s="7">
        <f t="shared" si="23"/>
        <v>1191349</v>
      </c>
      <c r="BD39" s="6">
        <v>196</v>
      </c>
      <c r="BE39" s="7">
        <v>6816794</v>
      </c>
      <c r="BF39" s="7">
        <v>4550194</v>
      </c>
      <c r="BG39" s="7">
        <v>0</v>
      </c>
      <c r="BH39" s="7">
        <v>2215890</v>
      </c>
      <c r="BI39" s="7">
        <v>50710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24"/>
        <v>196</v>
      </c>
      <c r="BQ39" s="7">
        <f t="shared" si="25"/>
        <v>6816794</v>
      </c>
      <c r="BR39" s="7">
        <f t="shared" si="26"/>
        <v>4550194</v>
      </c>
      <c r="BS39" s="7">
        <f t="shared" si="27"/>
        <v>0</v>
      </c>
      <c r="BT39" s="7">
        <f t="shared" si="28"/>
        <v>2215890</v>
      </c>
      <c r="BU39" s="7">
        <f t="shared" si="29"/>
        <v>50710</v>
      </c>
      <c r="BV39" s="6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f t="shared" si="30"/>
        <v>3204</v>
      </c>
      <c r="CC39" s="7">
        <f t="shared" si="31"/>
        <v>200571474</v>
      </c>
      <c r="CD39" s="7">
        <f t="shared" si="32"/>
        <v>178594027</v>
      </c>
      <c r="CE39" s="7">
        <f t="shared" si="33"/>
        <v>10378397</v>
      </c>
      <c r="CF39" s="7">
        <f t="shared" si="34"/>
        <v>10356991</v>
      </c>
      <c r="CG39" s="7">
        <f t="shared" si="35"/>
        <v>1242059</v>
      </c>
      <c r="CH39" s="128">
        <v>6</v>
      </c>
      <c r="CI39" s="129">
        <v>20575</v>
      </c>
      <c r="CJ39" s="129">
        <v>18517</v>
      </c>
      <c r="CK39" s="129">
        <v>0</v>
      </c>
      <c r="CL39" s="129">
        <v>2058</v>
      </c>
      <c r="CM39" s="129">
        <v>0</v>
      </c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30">
        <f t="shared" si="50"/>
        <v>6</v>
      </c>
      <c r="DA39" s="129">
        <f t="shared" si="36"/>
        <v>20575</v>
      </c>
      <c r="DB39" s="129">
        <f t="shared" si="37"/>
        <v>18517</v>
      </c>
      <c r="DC39" s="129">
        <f t="shared" si="38"/>
        <v>0</v>
      </c>
      <c r="DD39" s="129">
        <f t="shared" si="39"/>
        <v>2058</v>
      </c>
      <c r="DE39" s="129">
        <f t="shared" si="40"/>
        <v>0</v>
      </c>
      <c r="DF39" s="129">
        <f t="shared" si="51"/>
        <v>3210</v>
      </c>
      <c r="DG39" s="129">
        <f t="shared" si="41"/>
        <v>200592049</v>
      </c>
      <c r="DH39" s="129">
        <f t="shared" si="42"/>
        <v>178612544</v>
      </c>
      <c r="DI39" s="129">
        <f t="shared" si="43"/>
        <v>10378397</v>
      </c>
      <c r="DJ39" s="129">
        <f t="shared" si="44"/>
        <v>10359049</v>
      </c>
      <c r="DK39" s="129">
        <f t="shared" si="45"/>
        <v>1242059</v>
      </c>
      <c r="DL39" s="129">
        <v>156</v>
      </c>
      <c r="DM39" s="129">
        <v>45</v>
      </c>
      <c r="DN39" s="129">
        <v>201</v>
      </c>
      <c r="DO39" s="129">
        <v>29</v>
      </c>
      <c r="DP39" s="129">
        <v>0</v>
      </c>
      <c r="DR39" s="16">
        <f>'７割'!DR39+'８割 '!DR39+'９割'!DR39</f>
        <v>6</v>
      </c>
      <c r="DS39" s="16">
        <f>'７割'!DS39+'８割 '!DS39+'９割'!DS39</f>
        <v>18517</v>
      </c>
      <c r="DT39" s="16">
        <f>'７割'!DT39+'８割 '!DT39+'９割'!DT39</f>
        <v>0</v>
      </c>
      <c r="DU39" s="16">
        <f>'７割'!DU39+'８割 '!DU39+'９割'!DU39</f>
        <v>0</v>
      </c>
      <c r="DV39" s="16">
        <f>'７割'!DV39+'８割 '!DV39+'９割'!DV39</f>
        <v>0</v>
      </c>
      <c r="DW39" s="16">
        <f>'７割'!DW39+'８割 '!DW39+'９割'!DW39</f>
        <v>0</v>
      </c>
      <c r="DX39" s="16">
        <f>'７割'!DX39+'８割 '!DX39+'９割'!DX39</f>
        <v>6</v>
      </c>
      <c r="DY39" s="16">
        <f>'７割'!DY39+'８割 '!DY39+'９割'!DY39</f>
        <v>188263</v>
      </c>
      <c r="DZ39" s="16">
        <f>'７割'!DZ39+'８割 '!DZ39+'９割'!DZ39</f>
        <v>0</v>
      </c>
      <c r="EA39" s="16">
        <f>'７割'!EA39+'８割 '!EA39+'９割'!EA39</f>
        <v>0</v>
      </c>
      <c r="EB39" s="16">
        <f>'７割'!EB39+'８割 '!EB39+'９割'!EB39</f>
        <v>0</v>
      </c>
      <c r="EC39" s="16">
        <f>'７割'!EC39+'８割 '!EC39+'９割'!EC39</f>
        <v>0</v>
      </c>
      <c r="ED39" s="16">
        <f>'７割'!ED39+'８割 '!ED39+'９割'!ED39</f>
        <v>0</v>
      </c>
      <c r="EE39" s="16">
        <f>'７割'!EE39+'８割 '!EE39+'９割'!EE39</f>
        <v>0</v>
      </c>
      <c r="EF39" s="16">
        <f>'７割'!EF39+'８割 '!EF39+'９割'!EF39</f>
        <v>0</v>
      </c>
      <c r="EG39" s="16">
        <f>'７割'!EG39+'８割 '!EG39+'９割'!EG39</f>
        <v>0</v>
      </c>
      <c r="EH39" s="16">
        <f>IF(SUM(DR39,DT39,DV39,DX39,DZ39,EB39,ED39,EF39)='７割'!EH39+'８割 '!EH39+'９割'!EH39,SUM(DR39,DT39,DV39,DX39,DZ39,EB39,ED39,EF39),"数値エラー")</f>
        <v>12</v>
      </c>
      <c r="EI39" s="16">
        <f>IF(SUM(DS39,DU39,DW39,DY39,EA39,EC39,EE39,EG39)='７割'!EI39++'８割 '!EI39+'９割'!EI39,SUM(DS39,DU39,DW39,DY39,EA39,EC39,EE39,EG39),"数値エラー")</f>
        <v>206780</v>
      </c>
      <c r="EK39" s="7">
        <f t="shared" si="52"/>
        <v>3216</v>
      </c>
      <c r="EL39" s="7">
        <f t="shared" si="53"/>
        <v>200778254</v>
      </c>
      <c r="EN39" s="70">
        <f>ROUND(EL39/INDEX(被保険者数!O:O,MATCH(A39,被保険者数!A:A,0),1),0)</f>
        <v>989055</v>
      </c>
      <c r="EO39" s="1">
        <f t="shared" si="46"/>
        <v>21</v>
      </c>
      <c r="EP39" s="70">
        <f t="shared" si="47"/>
        <v>136529750</v>
      </c>
      <c r="EQ39" s="70">
        <f t="shared" si="48"/>
        <v>49676870</v>
      </c>
      <c r="ER39" s="70">
        <f t="shared" si="49"/>
        <v>14571634</v>
      </c>
      <c r="ES39" s="70">
        <f>ROUND(EP39/INDEX(被保険者数!O:O,MATCH(A39,被保険者数!A:A,0),1),0)</f>
        <v>672560</v>
      </c>
      <c r="ET39" s="70">
        <f t="shared" si="54"/>
        <v>5</v>
      </c>
      <c r="EU39" s="70">
        <f>ROUND(EQ39/INDEX(被保険者数!O:O,MATCH(A39,被保険者数!A:A,0),1),0)</f>
        <v>244714</v>
      </c>
      <c r="EV39" s="1">
        <f t="shared" si="55"/>
        <v>25</v>
      </c>
    </row>
    <row r="40" spans="1:152" s="1" customFormat="1" ht="15.95" customHeight="1" x14ac:dyDescent="0.15">
      <c r="A40" s="2" t="s">
        <v>57</v>
      </c>
      <c r="B40" s="6">
        <v>938</v>
      </c>
      <c r="C40" s="7">
        <v>504749130</v>
      </c>
      <c r="D40" s="7">
        <v>451453595</v>
      </c>
      <c r="E40" s="7">
        <v>30602543</v>
      </c>
      <c r="F40" s="7">
        <v>19063791</v>
      </c>
      <c r="G40" s="7">
        <v>3629201</v>
      </c>
      <c r="H40" s="7">
        <v>10332</v>
      </c>
      <c r="I40" s="7">
        <v>212915030</v>
      </c>
      <c r="J40" s="7">
        <v>190322560</v>
      </c>
      <c r="K40" s="7">
        <v>5376441</v>
      </c>
      <c r="L40" s="7">
        <v>15197702</v>
      </c>
      <c r="M40" s="7">
        <v>2018327</v>
      </c>
      <c r="N40" s="7">
        <f t="shared" si="0"/>
        <v>11270</v>
      </c>
      <c r="O40" s="7">
        <f t="shared" si="1"/>
        <v>717664160</v>
      </c>
      <c r="P40" s="7">
        <f t="shared" si="2"/>
        <v>641776155</v>
      </c>
      <c r="Q40" s="7">
        <f t="shared" si="3"/>
        <v>35978984</v>
      </c>
      <c r="R40" s="7">
        <f t="shared" si="4"/>
        <v>34261493</v>
      </c>
      <c r="S40" s="7">
        <f t="shared" si="5"/>
        <v>5647528</v>
      </c>
      <c r="T40" s="6">
        <v>3</v>
      </c>
      <c r="U40" s="7">
        <v>500770</v>
      </c>
      <c r="V40" s="7">
        <v>432460</v>
      </c>
      <c r="W40" s="7">
        <v>0</v>
      </c>
      <c r="X40" s="7">
        <v>65500</v>
      </c>
      <c r="Y40" s="7">
        <v>2810</v>
      </c>
      <c r="Z40" s="7">
        <v>903</v>
      </c>
      <c r="AA40" s="7">
        <v>13677180</v>
      </c>
      <c r="AB40" s="7">
        <v>12125660</v>
      </c>
      <c r="AC40" s="7">
        <v>2545</v>
      </c>
      <c r="AD40" s="7">
        <v>1548975</v>
      </c>
      <c r="AE40" s="7">
        <v>0</v>
      </c>
      <c r="AF40" s="7">
        <f t="shared" si="6"/>
        <v>906</v>
      </c>
      <c r="AG40" s="7">
        <f t="shared" si="7"/>
        <v>14177950</v>
      </c>
      <c r="AH40" s="7">
        <f t="shared" si="8"/>
        <v>12558120</v>
      </c>
      <c r="AI40" s="7">
        <f t="shared" si="9"/>
        <v>2545</v>
      </c>
      <c r="AJ40" s="7">
        <f t="shared" si="10"/>
        <v>1614475</v>
      </c>
      <c r="AK40" s="7">
        <f t="shared" si="11"/>
        <v>2810</v>
      </c>
      <c r="AL40" s="6">
        <f t="shared" si="12"/>
        <v>12176</v>
      </c>
      <c r="AM40" s="7">
        <f t="shared" si="13"/>
        <v>731842110</v>
      </c>
      <c r="AN40" s="7">
        <f t="shared" si="14"/>
        <v>654334275</v>
      </c>
      <c r="AO40" s="7">
        <f t="shared" si="15"/>
        <v>35981529</v>
      </c>
      <c r="AP40" s="7">
        <f t="shared" si="16"/>
        <v>35875968</v>
      </c>
      <c r="AQ40" s="7">
        <f t="shared" si="17"/>
        <v>5650338</v>
      </c>
      <c r="AR40" s="7">
        <v>8991</v>
      </c>
      <c r="AS40" s="7">
        <v>152710850</v>
      </c>
      <c r="AT40" s="7">
        <v>136434044</v>
      </c>
      <c r="AU40" s="7">
        <v>1832352</v>
      </c>
      <c r="AV40" s="7">
        <v>13734346</v>
      </c>
      <c r="AW40" s="7">
        <v>710108</v>
      </c>
      <c r="AX40" s="7">
        <f t="shared" si="18"/>
        <v>21167</v>
      </c>
      <c r="AY40" s="7">
        <f t="shared" si="19"/>
        <v>884552960</v>
      </c>
      <c r="AZ40" s="7">
        <f t="shared" si="20"/>
        <v>790768319</v>
      </c>
      <c r="BA40" s="7">
        <f t="shared" si="21"/>
        <v>37813881</v>
      </c>
      <c r="BB40" s="7">
        <f t="shared" si="22"/>
        <v>49610314</v>
      </c>
      <c r="BC40" s="7">
        <f t="shared" si="23"/>
        <v>6360446</v>
      </c>
      <c r="BD40" s="6">
        <v>882</v>
      </c>
      <c r="BE40" s="7">
        <v>25129302</v>
      </c>
      <c r="BF40" s="7">
        <v>16778632</v>
      </c>
      <c r="BG40" s="7">
        <v>0</v>
      </c>
      <c r="BH40" s="7">
        <v>8162740</v>
      </c>
      <c r="BI40" s="7">
        <v>187930</v>
      </c>
      <c r="BJ40" s="7">
        <v>3</v>
      </c>
      <c r="BK40" s="7">
        <v>10228</v>
      </c>
      <c r="BL40" s="7">
        <v>3328</v>
      </c>
      <c r="BM40" s="7">
        <v>0</v>
      </c>
      <c r="BN40" s="7">
        <v>6900</v>
      </c>
      <c r="BO40" s="7">
        <v>0</v>
      </c>
      <c r="BP40" s="7">
        <f t="shared" si="24"/>
        <v>885</v>
      </c>
      <c r="BQ40" s="7">
        <f t="shared" si="25"/>
        <v>25139530</v>
      </c>
      <c r="BR40" s="7">
        <f t="shared" si="26"/>
        <v>16781960</v>
      </c>
      <c r="BS40" s="7">
        <f t="shared" si="27"/>
        <v>0</v>
      </c>
      <c r="BT40" s="7">
        <f t="shared" si="28"/>
        <v>8169640</v>
      </c>
      <c r="BU40" s="7">
        <f t="shared" si="29"/>
        <v>187930</v>
      </c>
      <c r="BV40" s="6">
        <v>25</v>
      </c>
      <c r="BW40" s="7">
        <v>3718940</v>
      </c>
      <c r="BX40" s="7">
        <v>3347046</v>
      </c>
      <c r="BY40" s="7">
        <v>168299</v>
      </c>
      <c r="BZ40" s="7">
        <v>140480</v>
      </c>
      <c r="CA40" s="7">
        <v>63115</v>
      </c>
      <c r="CB40" s="7">
        <f t="shared" si="30"/>
        <v>21192</v>
      </c>
      <c r="CC40" s="7">
        <f t="shared" si="31"/>
        <v>913411430</v>
      </c>
      <c r="CD40" s="7">
        <f t="shared" si="32"/>
        <v>810897325</v>
      </c>
      <c r="CE40" s="7">
        <f t="shared" si="33"/>
        <v>37982180</v>
      </c>
      <c r="CF40" s="7">
        <f t="shared" si="34"/>
        <v>57920434</v>
      </c>
      <c r="CG40" s="7">
        <f t="shared" si="35"/>
        <v>6611491</v>
      </c>
      <c r="CH40" s="128">
        <v>20</v>
      </c>
      <c r="CI40" s="129">
        <v>81625</v>
      </c>
      <c r="CJ40" s="129">
        <v>68691</v>
      </c>
      <c r="CK40" s="129">
        <v>0</v>
      </c>
      <c r="CL40" s="129">
        <v>12934</v>
      </c>
      <c r="CM40" s="129">
        <v>0</v>
      </c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30">
        <f t="shared" si="50"/>
        <v>20</v>
      </c>
      <c r="DA40" s="129">
        <f t="shared" si="36"/>
        <v>81625</v>
      </c>
      <c r="DB40" s="129">
        <f t="shared" si="37"/>
        <v>68691</v>
      </c>
      <c r="DC40" s="129">
        <f t="shared" si="38"/>
        <v>0</v>
      </c>
      <c r="DD40" s="129">
        <f t="shared" si="39"/>
        <v>12934</v>
      </c>
      <c r="DE40" s="129">
        <f t="shared" si="40"/>
        <v>0</v>
      </c>
      <c r="DF40" s="129">
        <f t="shared" si="51"/>
        <v>21212</v>
      </c>
      <c r="DG40" s="129">
        <f t="shared" si="41"/>
        <v>913493055</v>
      </c>
      <c r="DH40" s="129">
        <f t="shared" si="42"/>
        <v>810966016</v>
      </c>
      <c r="DI40" s="129">
        <f t="shared" si="43"/>
        <v>37982180</v>
      </c>
      <c r="DJ40" s="129">
        <f t="shared" si="44"/>
        <v>57933368</v>
      </c>
      <c r="DK40" s="129">
        <f t="shared" si="45"/>
        <v>6611491</v>
      </c>
      <c r="DL40" s="129">
        <v>606</v>
      </c>
      <c r="DM40" s="129">
        <v>471</v>
      </c>
      <c r="DN40" s="129">
        <v>1077</v>
      </c>
      <c r="DO40" s="129">
        <v>181</v>
      </c>
      <c r="DP40" s="129">
        <v>11</v>
      </c>
      <c r="DR40" s="16">
        <f>'７割'!DR40+'８割 '!DR40+'９割'!DR40</f>
        <v>20</v>
      </c>
      <c r="DS40" s="16">
        <f>'７割'!DS40+'８割 '!DS40+'９割'!DS40</f>
        <v>68691</v>
      </c>
      <c r="DT40" s="16">
        <f>'７割'!DT40+'８割 '!DT40+'９割'!DT40</f>
        <v>74</v>
      </c>
      <c r="DU40" s="16">
        <f>'７割'!DU40+'８割 '!DU40+'９割'!DU40</f>
        <v>1096154</v>
      </c>
      <c r="DV40" s="16">
        <f>'７割'!DV40+'８割 '!DV40+'９割'!DV40</f>
        <v>2</v>
      </c>
      <c r="DW40" s="16">
        <f>'７割'!DW40+'８割 '!DW40+'９割'!DW40</f>
        <v>100035</v>
      </c>
      <c r="DX40" s="16">
        <f>'７割'!DX40+'８割 '!DX40+'９割'!DX40</f>
        <v>25</v>
      </c>
      <c r="DY40" s="16">
        <f>'７割'!DY40+'８割 '!DY40+'９割'!DY40</f>
        <v>705745</v>
      </c>
      <c r="DZ40" s="16">
        <f>'７割'!DZ40+'８割 '!DZ40+'９割'!DZ40</f>
        <v>2</v>
      </c>
      <c r="EA40" s="16">
        <f>'７割'!EA40+'８割 '!EA40+'９割'!EA40</f>
        <v>3861</v>
      </c>
      <c r="EB40" s="16">
        <f>'７割'!EB40+'８割 '!EB40+'９割'!EB40</f>
        <v>0</v>
      </c>
      <c r="EC40" s="16">
        <f>'７割'!EC40+'８割 '!EC40+'９割'!EC40</f>
        <v>0</v>
      </c>
      <c r="ED40" s="16">
        <f>'７割'!ED40+'８割 '!ED40+'９割'!ED40</f>
        <v>0</v>
      </c>
      <c r="EE40" s="16">
        <f>'７割'!EE40+'８割 '!EE40+'９割'!EE40</f>
        <v>0</v>
      </c>
      <c r="EF40" s="16">
        <f>'７割'!EF40+'８割 '!EF40+'９割'!EF40</f>
        <v>0</v>
      </c>
      <c r="EG40" s="16">
        <f>'７割'!EG40+'８割 '!EG40+'９割'!EG40</f>
        <v>0</v>
      </c>
      <c r="EH40" s="16">
        <f>IF(SUM(DR40,DT40,DV40,DX40,DZ40,EB40,ED40,EF40)='７割'!EH40+'８割 '!EH40+'９割'!EH40,SUM(DR40,DT40,DV40,DX40,DZ40,EB40,ED40,EF40),"数値エラー")</f>
        <v>123</v>
      </c>
      <c r="EI40" s="16">
        <f>IF(SUM(DS40,DU40,DW40,DY40,EA40,EC40,EE40,EG40)='７割'!EI40++'８割 '!EI40+'９割'!EI40,SUM(DS40,DU40,DW40,DY40,EA40,EC40,EE40,EG40),"数値エラー")</f>
        <v>1974486</v>
      </c>
      <c r="EK40" s="7">
        <f t="shared" si="52"/>
        <v>21315</v>
      </c>
      <c r="EL40" s="7">
        <f t="shared" si="53"/>
        <v>915385916</v>
      </c>
      <c r="EN40" s="70">
        <f>ROUND(EL40/INDEX(被保険者数!O:O,MATCH(A40,被保険者数!A:A,0),1),0)</f>
        <v>835969</v>
      </c>
      <c r="EO40" s="1">
        <f t="shared" si="46"/>
        <v>39</v>
      </c>
      <c r="EP40" s="70">
        <f t="shared" si="47"/>
        <v>505249900</v>
      </c>
      <c r="EQ40" s="70">
        <f t="shared" si="48"/>
        <v>226592210</v>
      </c>
      <c r="ER40" s="70">
        <f t="shared" si="49"/>
        <v>183543806</v>
      </c>
      <c r="ES40" s="70">
        <f>ROUND(EP40/INDEX(被保険者数!O:O,MATCH(A40,被保険者数!A:A,0),1),0)</f>
        <v>461415</v>
      </c>
      <c r="ET40" s="70">
        <f t="shared" si="54"/>
        <v>38</v>
      </c>
      <c r="EU40" s="70">
        <f>ROUND(EQ40/INDEX(被保険者数!O:O,MATCH(A40,被保険者数!A:A,0),1),0)</f>
        <v>206934</v>
      </c>
      <c r="EV40" s="1">
        <f t="shared" si="55"/>
        <v>36</v>
      </c>
    </row>
    <row r="41" spans="1:152" s="1" customFormat="1" ht="15.95" customHeight="1" x14ac:dyDescent="0.15">
      <c r="A41" s="2" t="s">
        <v>58</v>
      </c>
      <c r="B41" s="6">
        <v>2739</v>
      </c>
      <c r="C41" s="7">
        <v>1843683360</v>
      </c>
      <c r="D41" s="7">
        <v>1637105704</v>
      </c>
      <c r="E41" s="7">
        <v>119215068</v>
      </c>
      <c r="F41" s="7">
        <v>73513438</v>
      </c>
      <c r="G41" s="7">
        <v>13846900</v>
      </c>
      <c r="H41" s="7">
        <v>40496</v>
      </c>
      <c r="I41" s="7">
        <v>724063600</v>
      </c>
      <c r="J41" s="7">
        <v>640630023</v>
      </c>
      <c r="K41" s="7">
        <v>20498401</v>
      </c>
      <c r="L41" s="7">
        <v>57888918</v>
      </c>
      <c r="M41" s="7">
        <v>5020968</v>
      </c>
      <c r="N41" s="7">
        <f t="shared" si="0"/>
        <v>43235</v>
      </c>
      <c r="O41" s="7">
        <f t="shared" si="1"/>
        <v>2567746960</v>
      </c>
      <c r="P41" s="7">
        <f t="shared" si="2"/>
        <v>2277735727</v>
      </c>
      <c r="Q41" s="7">
        <f t="shared" si="3"/>
        <v>139713469</v>
      </c>
      <c r="R41" s="7">
        <f t="shared" si="4"/>
        <v>131402356</v>
      </c>
      <c r="S41" s="7">
        <f t="shared" si="5"/>
        <v>18867868</v>
      </c>
      <c r="T41" s="6">
        <v>5</v>
      </c>
      <c r="U41" s="7">
        <v>4068120</v>
      </c>
      <c r="V41" s="7">
        <v>3661308</v>
      </c>
      <c r="W41" s="7">
        <v>314996</v>
      </c>
      <c r="X41" s="7">
        <v>91816</v>
      </c>
      <c r="Y41" s="7">
        <v>0</v>
      </c>
      <c r="Z41" s="7">
        <v>4385</v>
      </c>
      <c r="AA41" s="7">
        <v>64595360</v>
      </c>
      <c r="AB41" s="7">
        <v>57113467</v>
      </c>
      <c r="AC41" s="7">
        <v>110662</v>
      </c>
      <c r="AD41" s="7">
        <v>7370381</v>
      </c>
      <c r="AE41" s="7">
        <v>850</v>
      </c>
      <c r="AF41" s="7">
        <f t="shared" si="6"/>
        <v>4390</v>
      </c>
      <c r="AG41" s="7">
        <f t="shared" si="7"/>
        <v>68663480</v>
      </c>
      <c r="AH41" s="7">
        <f t="shared" si="8"/>
        <v>60774775</v>
      </c>
      <c r="AI41" s="7">
        <f t="shared" si="9"/>
        <v>425658</v>
      </c>
      <c r="AJ41" s="7">
        <f t="shared" si="10"/>
        <v>7462197</v>
      </c>
      <c r="AK41" s="7">
        <f t="shared" si="11"/>
        <v>850</v>
      </c>
      <c r="AL41" s="6">
        <f t="shared" si="12"/>
        <v>47625</v>
      </c>
      <c r="AM41" s="7">
        <f t="shared" si="13"/>
        <v>2636410440</v>
      </c>
      <c r="AN41" s="7">
        <f t="shared" si="14"/>
        <v>2338510502</v>
      </c>
      <c r="AO41" s="7">
        <f t="shared" si="15"/>
        <v>140139127</v>
      </c>
      <c r="AP41" s="7">
        <f t="shared" si="16"/>
        <v>138864553</v>
      </c>
      <c r="AQ41" s="7">
        <f t="shared" si="17"/>
        <v>18868718</v>
      </c>
      <c r="AR41" s="7">
        <v>29469</v>
      </c>
      <c r="AS41" s="7">
        <v>362764950</v>
      </c>
      <c r="AT41" s="7">
        <v>321279582</v>
      </c>
      <c r="AU41" s="7">
        <v>3448903</v>
      </c>
      <c r="AV41" s="7">
        <v>36076866</v>
      </c>
      <c r="AW41" s="7">
        <v>1959599</v>
      </c>
      <c r="AX41" s="7">
        <f t="shared" si="18"/>
        <v>77094</v>
      </c>
      <c r="AY41" s="7">
        <f t="shared" si="19"/>
        <v>2999175390</v>
      </c>
      <c r="AZ41" s="7">
        <f t="shared" si="20"/>
        <v>2659790084</v>
      </c>
      <c r="BA41" s="7">
        <f t="shared" si="21"/>
        <v>143588030</v>
      </c>
      <c r="BB41" s="7">
        <f t="shared" si="22"/>
        <v>174941419</v>
      </c>
      <c r="BC41" s="7">
        <f t="shared" si="23"/>
        <v>20828317</v>
      </c>
      <c r="BD41" s="6">
        <v>2634</v>
      </c>
      <c r="BE41" s="7">
        <v>89769517</v>
      </c>
      <c r="BF41" s="7">
        <v>55615517</v>
      </c>
      <c r="BG41" s="7">
        <v>0</v>
      </c>
      <c r="BH41" s="7">
        <v>33348290</v>
      </c>
      <c r="BI41" s="7">
        <v>805710</v>
      </c>
      <c r="BJ41" s="7">
        <v>5</v>
      </c>
      <c r="BK41" s="7">
        <v>126670</v>
      </c>
      <c r="BL41" s="7">
        <v>96270</v>
      </c>
      <c r="BM41" s="7">
        <v>0</v>
      </c>
      <c r="BN41" s="7">
        <v>30400</v>
      </c>
      <c r="BO41" s="7">
        <v>0</v>
      </c>
      <c r="BP41" s="7">
        <f t="shared" si="24"/>
        <v>2639</v>
      </c>
      <c r="BQ41" s="7">
        <f t="shared" si="25"/>
        <v>89896187</v>
      </c>
      <c r="BR41" s="7">
        <f t="shared" si="26"/>
        <v>55711787</v>
      </c>
      <c r="BS41" s="7">
        <f t="shared" si="27"/>
        <v>0</v>
      </c>
      <c r="BT41" s="7">
        <f t="shared" si="28"/>
        <v>33378690</v>
      </c>
      <c r="BU41" s="7">
        <f t="shared" si="29"/>
        <v>805710</v>
      </c>
      <c r="BV41" s="6">
        <v>188</v>
      </c>
      <c r="BW41" s="7">
        <v>20223900</v>
      </c>
      <c r="BX41" s="7">
        <v>18082420</v>
      </c>
      <c r="BY41" s="7">
        <v>646485</v>
      </c>
      <c r="BZ41" s="7">
        <v>1090661</v>
      </c>
      <c r="CA41" s="7">
        <v>405634</v>
      </c>
      <c r="CB41" s="7">
        <f t="shared" si="30"/>
        <v>77282</v>
      </c>
      <c r="CC41" s="7">
        <f t="shared" si="31"/>
        <v>3109295477</v>
      </c>
      <c r="CD41" s="7">
        <f t="shared" si="32"/>
        <v>2733584291</v>
      </c>
      <c r="CE41" s="7">
        <f t="shared" si="33"/>
        <v>144234515</v>
      </c>
      <c r="CF41" s="7">
        <f t="shared" si="34"/>
        <v>209410770</v>
      </c>
      <c r="CG41" s="7">
        <f t="shared" si="35"/>
        <v>22039661</v>
      </c>
      <c r="CH41" s="128">
        <v>308</v>
      </c>
      <c r="CI41" s="129">
        <v>2048224</v>
      </c>
      <c r="CJ41" s="129">
        <v>1821648</v>
      </c>
      <c r="CK41" s="129">
        <v>0</v>
      </c>
      <c r="CL41" s="129">
        <v>226576</v>
      </c>
      <c r="CM41" s="129">
        <v>0</v>
      </c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30">
        <f t="shared" si="50"/>
        <v>308</v>
      </c>
      <c r="DA41" s="129">
        <f t="shared" si="36"/>
        <v>2048224</v>
      </c>
      <c r="DB41" s="129">
        <f t="shared" si="37"/>
        <v>1821648</v>
      </c>
      <c r="DC41" s="129">
        <f t="shared" si="38"/>
        <v>0</v>
      </c>
      <c r="DD41" s="129">
        <f t="shared" si="39"/>
        <v>226576</v>
      </c>
      <c r="DE41" s="129">
        <f t="shared" si="40"/>
        <v>0</v>
      </c>
      <c r="DF41" s="129">
        <f t="shared" si="51"/>
        <v>77590</v>
      </c>
      <c r="DG41" s="129">
        <f t="shared" si="41"/>
        <v>3111343701</v>
      </c>
      <c r="DH41" s="129">
        <f t="shared" si="42"/>
        <v>2735405939</v>
      </c>
      <c r="DI41" s="129">
        <f t="shared" si="43"/>
        <v>144234515</v>
      </c>
      <c r="DJ41" s="129">
        <f t="shared" si="44"/>
        <v>209637346</v>
      </c>
      <c r="DK41" s="129">
        <f t="shared" si="45"/>
        <v>22039661</v>
      </c>
      <c r="DL41" s="129">
        <v>2001</v>
      </c>
      <c r="DM41" s="129">
        <v>1321</v>
      </c>
      <c r="DN41" s="129">
        <v>3322</v>
      </c>
      <c r="DO41" s="129">
        <v>487</v>
      </c>
      <c r="DP41" s="129">
        <v>73</v>
      </c>
      <c r="DR41" s="16">
        <f>'７割'!DR41+'８割 '!DR41+'９割'!DR41</f>
        <v>308</v>
      </c>
      <c r="DS41" s="16">
        <f>'７割'!DS41+'８割 '!DS41+'９割'!DS41</f>
        <v>1821648</v>
      </c>
      <c r="DT41" s="16">
        <f>'７割'!DT41+'８割 '!DT41+'９割'!DT41</f>
        <v>82</v>
      </c>
      <c r="DU41" s="16">
        <f>'７割'!DU41+'８割 '!DU41+'９割'!DU41</f>
        <v>1994952</v>
      </c>
      <c r="DV41" s="16">
        <f>'７割'!DV41+'８割 '!DV41+'９割'!DV41</f>
        <v>100</v>
      </c>
      <c r="DW41" s="16">
        <f>'７割'!DW41+'８割 '!DW41+'９割'!DW41</f>
        <v>1783475</v>
      </c>
      <c r="DX41" s="16">
        <f>'７割'!DX41+'８割 '!DX41+'９割'!DX41</f>
        <v>78</v>
      </c>
      <c r="DY41" s="16">
        <f>'７割'!DY41+'８割 '!DY41+'９割'!DY41</f>
        <v>2164045</v>
      </c>
      <c r="DZ41" s="16">
        <f>'７割'!DZ41+'８割 '!DZ41+'９割'!DZ41</f>
        <v>0</v>
      </c>
      <c r="EA41" s="16">
        <f>'７割'!EA41+'８割 '!EA41+'９割'!EA41</f>
        <v>0</v>
      </c>
      <c r="EB41" s="16">
        <f>'７割'!EB41+'８割 '!EB41+'９割'!EB41</f>
        <v>0</v>
      </c>
      <c r="EC41" s="16">
        <f>'７割'!EC41+'８割 '!EC41+'９割'!EC41</f>
        <v>0</v>
      </c>
      <c r="ED41" s="16">
        <f>'７割'!ED41+'８割 '!ED41+'９割'!ED41</f>
        <v>0</v>
      </c>
      <c r="EE41" s="16">
        <f>'７割'!EE41+'８割 '!EE41+'９割'!EE41</f>
        <v>0</v>
      </c>
      <c r="EF41" s="16">
        <f>'７割'!EF41+'８割 '!EF41+'９割'!EF41</f>
        <v>0</v>
      </c>
      <c r="EG41" s="16">
        <f>'７割'!EG41+'８割 '!EG41+'９割'!EG41</f>
        <v>0</v>
      </c>
      <c r="EH41" s="16">
        <f>IF(SUM(DR41,DT41,DV41,DX41,DZ41,EB41,ED41,EF41)='７割'!EH41+'８割 '!EH41+'９割'!EH41,SUM(DR41,DT41,DV41,DX41,DZ41,EB41,ED41,EF41),"数値エラー")</f>
        <v>568</v>
      </c>
      <c r="EI41" s="16">
        <f>IF(SUM(DS41,DU41,DW41,DY41,EA41,EC41,EE41,EG41)='７割'!EI41++'８割 '!EI41+'９割'!EI41,SUM(DS41,DU41,DW41,DY41,EA41,EC41,EE41,EG41),"数値エラー")</f>
        <v>7764120</v>
      </c>
      <c r="EK41" s="7">
        <f t="shared" si="52"/>
        <v>77850</v>
      </c>
      <c r="EL41" s="7">
        <f t="shared" si="53"/>
        <v>3117059597</v>
      </c>
      <c r="EN41" s="70">
        <f>ROUND(EL41/INDEX(被保険者数!O:O,MATCH(A41,被保険者数!A:A,0),1),0)</f>
        <v>1013019</v>
      </c>
      <c r="EO41" s="1">
        <f t="shared" si="46"/>
        <v>19</v>
      </c>
      <c r="EP41" s="70">
        <f t="shared" si="47"/>
        <v>1847751480</v>
      </c>
      <c r="EQ41" s="70">
        <f t="shared" si="48"/>
        <v>788658960</v>
      </c>
      <c r="ER41" s="70">
        <f t="shared" si="49"/>
        <v>480649157</v>
      </c>
      <c r="ES41" s="70">
        <f>ROUND(EP41/INDEX(被保険者数!O:O,MATCH(A41,被保険者数!A:A,0),1),0)</f>
        <v>600504</v>
      </c>
      <c r="ET41" s="70">
        <f t="shared" si="54"/>
        <v>15</v>
      </c>
      <c r="EU41" s="70">
        <f>ROUND(EQ41/INDEX(被保険者数!O:O,MATCH(A41,被保険者数!A:A,0),1),0)</f>
        <v>256308</v>
      </c>
      <c r="EV41" s="1">
        <f t="shared" si="55"/>
        <v>19</v>
      </c>
    </row>
    <row r="42" spans="1:152" s="1" customFormat="1" ht="15.95" customHeight="1" x14ac:dyDescent="0.15">
      <c r="A42" s="2" t="s">
        <v>65</v>
      </c>
      <c r="B42" s="6">
        <v>123</v>
      </c>
      <c r="C42" s="7">
        <v>58114620</v>
      </c>
      <c r="D42" s="7">
        <v>51857782</v>
      </c>
      <c r="E42" s="7">
        <v>2822715</v>
      </c>
      <c r="F42" s="7">
        <v>3273973</v>
      </c>
      <c r="G42" s="7">
        <v>160150</v>
      </c>
      <c r="H42" s="7">
        <v>1753</v>
      </c>
      <c r="I42" s="7">
        <v>36899150</v>
      </c>
      <c r="J42" s="7">
        <v>33133674</v>
      </c>
      <c r="K42" s="7">
        <v>492446</v>
      </c>
      <c r="L42" s="7">
        <v>3165947</v>
      </c>
      <c r="M42" s="7">
        <v>107083</v>
      </c>
      <c r="N42" s="7">
        <f t="shared" si="0"/>
        <v>1876</v>
      </c>
      <c r="O42" s="7">
        <f t="shared" si="1"/>
        <v>95013770</v>
      </c>
      <c r="P42" s="7">
        <f t="shared" si="2"/>
        <v>84991456</v>
      </c>
      <c r="Q42" s="7">
        <f t="shared" si="3"/>
        <v>3315161</v>
      </c>
      <c r="R42" s="7">
        <f t="shared" si="4"/>
        <v>6439920</v>
      </c>
      <c r="S42" s="7">
        <f t="shared" si="5"/>
        <v>267233</v>
      </c>
      <c r="T42" s="6">
        <v>1</v>
      </c>
      <c r="U42" s="7">
        <v>114630</v>
      </c>
      <c r="V42" s="7">
        <v>103170</v>
      </c>
      <c r="W42" s="7">
        <v>0</v>
      </c>
      <c r="X42" s="7">
        <v>10610</v>
      </c>
      <c r="Y42" s="7">
        <v>850</v>
      </c>
      <c r="Z42" s="7">
        <v>160</v>
      </c>
      <c r="AA42" s="7">
        <v>2898330</v>
      </c>
      <c r="AB42" s="7">
        <v>2589518</v>
      </c>
      <c r="AC42" s="7">
        <v>0</v>
      </c>
      <c r="AD42" s="7">
        <v>308812</v>
      </c>
      <c r="AE42" s="7">
        <v>0</v>
      </c>
      <c r="AF42" s="7">
        <f t="shared" si="6"/>
        <v>161</v>
      </c>
      <c r="AG42" s="7">
        <f t="shared" si="7"/>
        <v>3012960</v>
      </c>
      <c r="AH42" s="7">
        <f t="shared" si="8"/>
        <v>2692688</v>
      </c>
      <c r="AI42" s="7">
        <f t="shared" si="9"/>
        <v>0</v>
      </c>
      <c r="AJ42" s="7">
        <f t="shared" si="10"/>
        <v>319422</v>
      </c>
      <c r="AK42" s="7">
        <f t="shared" si="11"/>
        <v>850</v>
      </c>
      <c r="AL42" s="6">
        <f t="shared" si="12"/>
        <v>2037</v>
      </c>
      <c r="AM42" s="7">
        <f t="shared" si="13"/>
        <v>98026730</v>
      </c>
      <c r="AN42" s="7">
        <f t="shared" si="14"/>
        <v>87684144</v>
      </c>
      <c r="AO42" s="7">
        <f t="shared" si="15"/>
        <v>3315161</v>
      </c>
      <c r="AP42" s="7">
        <f t="shared" si="16"/>
        <v>6759342</v>
      </c>
      <c r="AQ42" s="7">
        <f t="shared" si="17"/>
        <v>268083</v>
      </c>
      <c r="AR42" s="7">
        <v>299</v>
      </c>
      <c r="AS42" s="7">
        <v>3465160</v>
      </c>
      <c r="AT42" s="7">
        <v>3111257</v>
      </c>
      <c r="AU42" s="7">
        <v>5445</v>
      </c>
      <c r="AV42" s="7">
        <v>348458</v>
      </c>
      <c r="AW42" s="7">
        <v>0</v>
      </c>
      <c r="AX42" s="7">
        <f t="shared" si="18"/>
        <v>2336</v>
      </c>
      <c r="AY42" s="7">
        <f t="shared" si="19"/>
        <v>101491890</v>
      </c>
      <c r="AZ42" s="7">
        <f t="shared" si="20"/>
        <v>90795401</v>
      </c>
      <c r="BA42" s="7">
        <f t="shared" si="21"/>
        <v>3320606</v>
      </c>
      <c r="BB42" s="7">
        <f t="shared" si="22"/>
        <v>7107800</v>
      </c>
      <c r="BC42" s="7">
        <f t="shared" si="23"/>
        <v>268083</v>
      </c>
      <c r="BD42" s="6">
        <v>118</v>
      </c>
      <c r="BE42" s="7">
        <v>3939465</v>
      </c>
      <c r="BF42" s="7">
        <v>2040555</v>
      </c>
      <c r="BG42" s="7">
        <v>0</v>
      </c>
      <c r="BH42" s="7">
        <v>1871380</v>
      </c>
      <c r="BI42" s="7">
        <v>27530</v>
      </c>
      <c r="BJ42" s="7">
        <v>1</v>
      </c>
      <c r="BK42" s="7">
        <v>2020</v>
      </c>
      <c r="BL42" s="7">
        <v>1390</v>
      </c>
      <c r="BM42" s="7">
        <v>0</v>
      </c>
      <c r="BN42" s="7">
        <v>630</v>
      </c>
      <c r="BO42" s="7">
        <v>0</v>
      </c>
      <c r="BP42" s="7">
        <f t="shared" si="24"/>
        <v>119</v>
      </c>
      <c r="BQ42" s="7">
        <f t="shared" si="25"/>
        <v>3941485</v>
      </c>
      <c r="BR42" s="7">
        <f t="shared" si="26"/>
        <v>2041945</v>
      </c>
      <c r="BS42" s="7">
        <f t="shared" si="27"/>
        <v>0</v>
      </c>
      <c r="BT42" s="7">
        <f t="shared" si="28"/>
        <v>1872010</v>
      </c>
      <c r="BU42" s="7">
        <f t="shared" si="29"/>
        <v>27530</v>
      </c>
      <c r="BV42" s="6">
        <v>8</v>
      </c>
      <c r="BW42" s="7">
        <v>792000</v>
      </c>
      <c r="BX42" s="7">
        <v>712800</v>
      </c>
      <c r="BY42" s="7">
        <v>6469</v>
      </c>
      <c r="BZ42" s="7">
        <v>40840</v>
      </c>
      <c r="CA42" s="7">
        <v>31891</v>
      </c>
      <c r="CB42" s="7">
        <f t="shared" si="30"/>
        <v>2344</v>
      </c>
      <c r="CC42" s="7">
        <f t="shared" si="31"/>
        <v>106225375</v>
      </c>
      <c r="CD42" s="7">
        <f t="shared" si="32"/>
        <v>93550146</v>
      </c>
      <c r="CE42" s="7">
        <f t="shared" si="33"/>
        <v>3327075</v>
      </c>
      <c r="CF42" s="7">
        <f t="shared" si="34"/>
        <v>9020650</v>
      </c>
      <c r="CG42" s="7">
        <f t="shared" si="35"/>
        <v>327504</v>
      </c>
      <c r="CH42" s="128">
        <v>7</v>
      </c>
      <c r="CI42" s="129">
        <v>24286</v>
      </c>
      <c r="CJ42" s="129">
        <v>21856</v>
      </c>
      <c r="CK42" s="129">
        <v>0</v>
      </c>
      <c r="CL42" s="129">
        <v>2430</v>
      </c>
      <c r="CM42" s="129">
        <v>0</v>
      </c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30">
        <f t="shared" si="50"/>
        <v>7</v>
      </c>
      <c r="DA42" s="129">
        <f t="shared" si="36"/>
        <v>24286</v>
      </c>
      <c r="DB42" s="129">
        <f t="shared" si="37"/>
        <v>21856</v>
      </c>
      <c r="DC42" s="129">
        <f t="shared" si="38"/>
        <v>0</v>
      </c>
      <c r="DD42" s="129">
        <f t="shared" si="39"/>
        <v>2430</v>
      </c>
      <c r="DE42" s="129">
        <f t="shared" si="40"/>
        <v>0</v>
      </c>
      <c r="DF42" s="129">
        <f t="shared" si="51"/>
        <v>2351</v>
      </c>
      <c r="DG42" s="129">
        <f t="shared" si="41"/>
        <v>106249661</v>
      </c>
      <c r="DH42" s="129">
        <f t="shared" si="42"/>
        <v>93572002</v>
      </c>
      <c r="DI42" s="129">
        <f t="shared" si="43"/>
        <v>3327075</v>
      </c>
      <c r="DJ42" s="129">
        <f t="shared" si="44"/>
        <v>9023080</v>
      </c>
      <c r="DK42" s="129">
        <f t="shared" si="45"/>
        <v>327504</v>
      </c>
      <c r="DL42" s="129">
        <v>84</v>
      </c>
      <c r="DM42" s="129">
        <v>66</v>
      </c>
      <c r="DN42" s="129">
        <v>150</v>
      </c>
      <c r="DO42" s="129">
        <v>0</v>
      </c>
      <c r="DP42" s="129">
        <v>0</v>
      </c>
      <c r="DR42" s="16">
        <f>'７割'!DR42+'８割 '!DR42+'９割'!DR42</f>
        <v>7</v>
      </c>
      <c r="DS42" s="16">
        <f>'７割'!DS42+'８割 '!DS42+'９割'!DS42</f>
        <v>21856</v>
      </c>
      <c r="DT42" s="16">
        <f>'７割'!DT42+'８割 '!DT42+'９割'!DT42</f>
        <v>0</v>
      </c>
      <c r="DU42" s="16">
        <f>'７割'!DU42+'８割 '!DU42+'９割'!DU42</f>
        <v>0</v>
      </c>
      <c r="DV42" s="16">
        <f>'７割'!DV42+'８割 '!DV42+'９割'!DV42</f>
        <v>0</v>
      </c>
      <c r="DW42" s="16">
        <f>'７割'!DW42+'８割 '!DW42+'９割'!DW42</f>
        <v>0</v>
      </c>
      <c r="DX42" s="16">
        <f>'７割'!DX42+'８割 '!DX42+'９割'!DX42</f>
        <v>2</v>
      </c>
      <c r="DY42" s="16">
        <f>'７割'!DY42+'８割 '!DY42+'９割'!DY42</f>
        <v>81131</v>
      </c>
      <c r="DZ42" s="16">
        <f>'７割'!DZ42+'８割 '!DZ42+'９割'!DZ42</f>
        <v>2</v>
      </c>
      <c r="EA42" s="16">
        <f>'７割'!EA42+'８割 '!EA42+'９割'!EA42</f>
        <v>42165</v>
      </c>
      <c r="EB42" s="16">
        <f>'７割'!EB42+'８割 '!EB42+'９割'!EB42</f>
        <v>0</v>
      </c>
      <c r="EC42" s="16">
        <f>'７割'!EC42+'８割 '!EC42+'９割'!EC42</f>
        <v>0</v>
      </c>
      <c r="ED42" s="16">
        <f>'７割'!ED42+'８割 '!ED42+'９割'!ED42</f>
        <v>0</v>
      </c>
      <c r="EE42" s="16">
        <f>'７割'!EE42+'８割 '!EE42+'９割'!EE42</f>
        <v>0</v>
      </c>
      <c r="EF42" s="16">
        <f>'７割'!EF42+'８割 '!EF42+'９割'!EF42</f>
        <v>0</v>
      </c>
      <c r="EG42" s="16">
        <f>'７割'!EG42+'８割 '!EG42+'９割'!EG42</f>
        <v>0</v>
      </c>
      <c r="EH42" s="16">
        <f>IF(SUM(DR42,DT42,DV42,DX42,DZ42,EB42,ED42,EF42)='７割'!EH42+'８割 '!EH42+'９割'!EH42,SUM(DR42,DT42,DV42,DX42,DZ42,EB42,ED42,EF42),"数値エラー")</f>
        <v>11</v>
      </c>
      <c r="EI42" s="16">
        <f>IF(SUM(DS42,DU42,DW42,DY42,EA42,EC42,EE42,EG42)='７割'!EI42++'８割 '!EI42+'９割'!EI42,SUM(DS42,DU42,DW42,DY42,EA42,EC42,EE42,EG42),"数値エラー")</f>
        <v>145152</v>
      </c>
      <c r="EK42" s="7">
        <f t="shared" si="52"/>
        <v>2355</v>
      </c>
      <c r="EL42" s="7">
        <f t="shared" si="53"/>
        <v>106370527</v>
      </c>
      <c r="EN42" s="70">
        <f>ROUND(EL42/INDEX(被保険者数!O:O,MATCH(A42,被保険者数!A:A,0),1),0)</f>
        <v>644670</v>
      </c>
      <c r="EO42" s="1">
        <f t="shared" si="46"/>
        <v>41</v>
      </c>
      <c r="EP42" s="70">
        <f t="shared" si="47"/>
        <v>58229250</v>
      </c>
      <c r="EQ42" s="70">
        <f t="shared" si="48"/>
        <v>39797480</v>
      </c>
      <c r="ER42" s="70">
        <f t="shared" si="49"/>
        <v>8343797</v>
      </c>
      <c r="ES42" s="70">
        <f>ROUND(EP42/INDEX(被保険者数!O:O,MATCH(A42,被保険者数!A:A,0),1),0)</f>
        <v>352905</v>
      </c>
      <c r="ET42" s="70">
        <f t="shared" si="54"/>
        <v>41</v>
      </c>
      <c r="EU42" s="70">
        <f>ROUND(EQ42/INDEX(被保険者数!O:O,MATCH(A42,被保険者数!A:A,0),1),0)</f>
        <v>241197</v>
      </c>
      <c r="EV42" s="1">
        <f t="shared" si="55"/>
        <v>26</v>
      </c>
    </row>
    <row r="43" spans="1:152" s="1" customFormat="1" ht="15.95" customHeight="1" x14ac:dyDescent="0.15">
      <c r="A43" s="2" t="s">
        <v>66</v>
      </c>
      <c r="B43" s="6">
        <v>354</v>
      </c>
      <c r="C43" s="7">
        <v>225858210</v>
      </c>
      <c r="D43" s="7">
        <v>202519764</v>
      </c>
      <c r="E43" s="7">
        <v>13302707</v>
      </c>
      <c r="F43" s="7">
        <v>8637913</v>
      </c>
      <c r="G43" s="7">
        <v>1397826</v>
      </c>
      <c r="H43" s="7">
        <v>5336</v>
      </c>
      <c r="I43" s="7">
        <v>84953010</v>
      </c>
      <c r="J43" s="7">
        <v>75697473</v>
      </c>
      <c r="K43" s="7">
        <v>339705</v>
      </c>
      <c r="L43" s="7">
        <v>8534920</v>
      </c>
      <c r="M43" s="7">
        <v>380912</v>
      </c>
      <c r="N43" s="7">
        <f t="shared" si="0"/>
        <v>5690</v>
      </c>
      <c r="O43" s="7">
        <f t="shared" si="1"/>
        <v>310811220</v>
      </c>
      <c r="P43" s="7">
        <f t="shared" si="2"/>
        <v>278217237</v>
      </c>
      <c r="Q43" s="7">
        <f t="shared" si="3"/>
        <v>13642412</v>
      </c>
      <c r="R43" s="7">
        <f t="shared" si="4"/>
        <v>17172833</v>
      </c>
      <c r="S43" s="7">
        <f t="shared" si="5"/>
        <v>1778738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422</v>
      </c>
      <c r="AA43" s="7">
        <v>5948340</v>
      </c>
      <c r="AB43" s="7">
        <v>5264772</v>
      </c>
      <c r="AC43" s="7">
        <v>13541</v>
      </c>
      <c r="AD43" s="7">
        <v>670023</v>
      </c>
      <c r="AE43" s="7">
        <v>4</v>
      </c>
      <c r="AF43" s="7">
        <f t="shared" si="6"/>
        <v>422</v>
      </c>
      <c r="AG43" s="7">
        <f t="shared" si="7"/>
        <v>5948340</v>
      </c>
      <c r="AH43" s="7">
        <f t="shared" si="8"/>
        <v>5264772</v>
      </c>
      <c r="AI43" s="7">
        <f t="shared" si="9"/>
        <v>13541</v>
      </c>
      <c r="AJ43" s="7">
        <f t="shared" si="10"/>
        <v>670023</v>
      </c>
      <c r="AK43" s="7">
        <f t="shared" si="11"/>
        <v>4</v>
      </c>
      <c r="AL43" s="6">
        <f t="shared" si="12"/>
        <v>6112</v>
      </c>
      <c r="AM43" s="7">
        <f t="shared" si="13"/>
        <v>316759560</v>
      </c>
      <c r="AN43" s="7">
        <f t="shared" si="14"/>
        <v>283482009</v>
      </c>
      <c r="AO43" s="7">
        <f t="shared" si="15"/>
        <v>13655953</v>
      </c>
      <c r="AP43" s="7">
        <f t="shared" si="16"/>
        <v>17842856</v>
      </c>
      <c r="AQ43" s="7">
        <f t="shared" si="17"/>
        <v>1778742</v>
      </c>
      <c r="AR43" s="7">
        <v>1953</v>
      </c>
      <c r="AS43" s="7">
        <v>28674370</v>
      </c>
      <c r="AT43" s="7">
        <v>25485365</v>
      </c>
      <c r="AU43" s="7">
        <v>371174</v>
      </c>
      <c r="AV43" s="7">
        <v>2653872</v>
      </c>
      <c r="AW43" s="7">
        <v>163959</v>
      </c>
      <c r="AX43" s="7">
        <f t="shared" si="18"/>
        <v>8065</v>
      </c>
      <c r="AY43" s="7">
        <f t="shared" si="19"/>
        <v>345433930</v>
      </c>
      <c r="AZ43" s="7">
        <f t="shared" si="20"/>
        <v>308967374</v>
      </c>
      <c r="BA43" s="7">
        <f t="shared" si="21"/>
        <v>14027127</v>
      </c>
      <c r="BB43" s="7">
        <f t="shared" si="22"/>
        <v>20496728</v>
      </c>
      <c r="BC43" s="7">
        <f t="shared" si="23"/>
        <v>1942701</v>
      </c>
      <c r="BD43" s="6">
        <v>345</v>
      </c>
      <c r="BE43" s="7">
        <v>10509018</v>
      </c>
      <c r="BF43" s="7">
        <v>6404268</v>
      </c>
      <c r="BG43" s="7">
        <v>0</v>
      </c>
      <c r="BH43" s="7">
        <v>3992760</v>
      </c>
      <c r="BI43" s="7">
        <v>111990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24"/>
        <v>345</v>
      </c>
      <c r="BQ43" s="7">
        <f t="shared" si="25"/>
        <v>10509018</v>
      </c>
      <c r="BR43" s="7">
        <f t="shared" si="26"/>
        <v>6404268</v>
      </c>
      <c r="BS43" s="7">
        <f t="shared" si="27"/>
        <v>0</v>
      </c>
      <c r="BT43" s="7">
        <f t="shared" si="28"/>
        <v>3992760</v>
      </c>
      <c r="BU43" s="7">
        <f t="shared" si="29"/>
        <v>111990</v>
      </c>
      <c r="BV43" s="6">
        <v>34</v>
      </c>
      <c r="BW43" s="7">
        <v>2001865</v>
      </c>
      <c r="BX43" s="7">
        <v>1801678</v>
      </c>
      <c r="BY43" s="7">
        <v>23083</v>
      </c>
      <c r="BZ43" s="7">
        <v>110693</v>
      </c>
      <c r="CA43" s="7">
        <v>66411</v>
      </c>
      <c r="CB43" s="7">
        <f t="shared" si="30"/>
        <v>8099</v>
      </c>
      <c r="CC43" s="7">
        <f t="shared" si="31"/>
        <v>357944813</v>
      </c>
      <c r="CD43" s="7">
        <f t="shared" si="32"/>
        <v>317173320</v>
      </c>
      <c r="CE43" s="7">
        <f t="shared" si="33"/>
        <v>14050210</v>
      </c>
      <c r="CF43" s="7">
        <f t="shared" si="34"/>
        <v>24600181</v>
      </c>
      <c r="CG43" s="7">
        <f t="shared" si="35"/>
        <v>2121102</v>
      </c>
      <c r="CH43" s="128">
        <v>38</v>
      </c>
      <c r="CI43" s="129">
        <v>185143</v>
      </c>
      <c r="CJ43" s="129">
        <v>166308</v>
      </c>
      <c r="CK43" s="129">
        <v>0</v>
      </c>
      <c r="CL43" s="129">
        <v>18835</v>
      </c>
      <c r="CM43" s="129">
        <v>0</v>
      </c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30">
        <f t="shared" si="50"/>
        <v>38</v>
      </c>
      <c r="DA43" s="129">
        <f t="shared" si="36"/>
        <v>185143</v>
      </c>
      <c r="DB43" s="129">
        <f t="shared" si="37"/>
        <v>166308</v>
      </c>
      <c r="DC43" s="129">
        <f t="shared" si="38"/>
        <v>0</v>
      </c>
      <c r="DD43" s="129">
        <f t="shared" si="39"/>
        <v>18835</v>
      </c>
      <c r="DE43" s="129">
        <f t="shared" si="40"/>
        <v>0</v>
      </c>
      <c r="DF43" s="129">
        <f t="shared" si="51"/>
        <v>8137</v>
      </c>
      <c r="DG43" s="129">
        <f t="shared" si="41"/>
        <v>358129956</v>
      </c>
      <c r="DH43" s="129">
        <f t="shared" si="42"/>
        <v>317339628</v>
      </c>
      <c r="DI43" s="129">
        <f t="shared" si="43"/>
        <v>14050210</v>
      </c>
      <c r="DJ43" s="129">
        <f t="shared" si="44"/>
        <v>24619016</v>
      </c>
      <c r="DK43" s="129">
        <f t="shared" si="45"/>
        <v>2121102</v>
      </c>
      <c r="DL43" s="129">
        <v>269</v>
      </c>
      <c r="DM43" s="129">
        <v>117</v>
      </c>
      <c r="DN43" s="129">
        <v>386</v>
      </c>
      <c r="DO43" s="129">
        <v>19</v>
      </c>
      <c r="DP43" s="129">
        <v>5</v>
      </c>
      <c r="DR43" s="16">
        <f>'７割'!DR43+'８割 '!DR43+'９割'!DR43</f>
        <v>38</v>
      </c>
      <c r="DS43" s="16">
        <f>'７割'!DS43+'８割 '!DS43+'９割'!DS43</f>
        <v>166308</v>
      </c>
      <c r="DT43" s="16">
        <f>'７割'!DT43+'８割 '!DT43+'９割'!DT43</f>
        <v>0</v>
      </c>
      <c r="DU43" s="16">
        <f>'７割'!DU43+'８割 '!DU43+'９割'!DU43</f>
        <v>0</v>
      </c>
      <c r="DV43" s="16">
        <f>'７割'!DV43+'８割 '!DV43+'９割'!DV43</f>
        <v>0</v>
      </c>
      <c r="DW43" s="16">
        <f>'７割'!DW43+'８割 '!DW43+'９割'!DW43</f>
        <v>0</v>
      </c>
      <c r="DX43" s="16">
        <f>'７割'!DX43+'８割 '!DX43+'９割'!DX43</f>
        <v>18</v>
      </c>
      <c r="DY43" s="16">
        <f>'７割'!DY43+'８割 '!DY43+'９割'!DY43</f>
        <v>556646</v>
      </c>
      <c r="DZ43" s="16">
        <f>'７割'!DZ43+'８割 '!DZ43+'９割'!DZ43</f>
        <v>2</v>
      </c>
      <c r="EA43" s="16">
        <f>'７割'!EA43+'８割 '!EA43+'９割'!EA43</f>
        <v>37404</v>
      </c>
      <c r="EB43" s="16">
        <f>'７割'!EB43+'８割 '!EB43+'９割'!EB43</f>
        <v>0</v>
      </c>
      <c r="EC43" s="16">
        <f>'７割'!EC43+'８割 '!EC43+'９割'!EC43</f>
        <v>0</v>
      </c>
      <c r="ED43" s="16">
        <f>'７割'!ED43+'８割 '!ED43+'９割'!ED43</f>
        <v>0</v>
      </c>
      <c r="EE43" s="16">
        <f>'７割'!EE43+'８割 '!EE43+'９割'!EE43</f>
        <v>0</v>
      </c>
      <c r="EF43" s="16">
        <f>'７割'!EF43+'８割 '!EF43+'９割'!EF43</f>
        <v>0</v>
      </c>
      <c r="EG43" s="16">
        <f>'７割'!EG43+'８割 '!EG43+'９割'!EG43</f>
        <v>0</v>
      </c>
      <c r="EH43" s="16">
        <f>IF(SUM(DR43,DT43,DV43,DX43,DZ43,EB43,ED43,EF43)='７割'!EH43+'８割 '!EH43+'９割'!EH43,SUM(DR43,DT43,DV43,DX43,DZ43,EB43,ED43,EF43),"数値エラー")</f>
        <v>58</v>
      </c>
      <c r="EI43" s="16">
        <f>IF(SUM(DS43,DU43,DW43,DY43,EA43,EC43,EE43,EG43)='７割'!EI43++'８割 '!EI43+'９割'!EI43,SUM(DS43,DU43,DW43,DY43,EA43,EC43,EE43,EG43),"数値エラー")</f>
        <v>760358</v>
      </c>
      <c r="EK43" s="7">
        <f t="shared" si="52"/>
        <v>8157</v>
      </c>
      <c r="EL43" s="7">
        <f t="shared" si="53"/>
        <v>358705171</v>
      </c>
      <c r="EN43" s="70">
        <f>ROUND(EL43/INDEX(被保険者数!O:O,MATCH(A43,被保険者数!A:A,0),1),0)</f>
        <v>842031</v>
      </c>
      <c r="EO43" s="1">
        <f t="shared" si="46"/>
        <v>36</v>
      </c>
      <c r="EP43" s="70">
        <f t="shared" si="47"/>
        <v>225858210</v>
      </c>
      <c r="EQ43" s="70">
        <f t="shared" si="48"/>
        <v>90901350</v>
      </c>
      <c r="ER43" s="70">
        <f t="shared" si="49"/>
        <v>41945611</v>
      </c>
      <c r="ES43" s="70">
        <f>ROUND(EP43/INDEX(被保険者数!O:O,MATCH(A43,被保険者数!A:A,0),1),0)</f>
        <v>530184</v>
      </c>
      <c r="ET43" s="70">
        <f t="shared" si="54"/>
        <v>31</v>
      </c>
      <c r="EU43" s="70">
        <f>ROUND(EQ43/INDEX(被保険者数!O:O,MATCH(A43,被保険者数!A:A,0),1),0)</f>
        <v>213383</v>
      </c>
      <c r="EV43" s="1">
        <f t="shared" si="55"/>
        <v>33</v>
      </c>
    </row>
    <row r="44" spans="1:152" s="1" customFormat="1" ht="15.95" customHeight="1" thickBot="1" x14ac:dyDescent="0.2">
      <c r="A44" s="8" t="s">
        <v>67</v>
      </c>
      <c r="B44" s="9">
        <v>119</v>
      </c>
      <c r="C44" s="10">
        <v>73198920</v>
      </c>
      <c r="D44" s="10">
        <v>65651765</v>
      </c>
      <c r="E44" s="10">
        <v>4670308</v>
      </c>
      <c r="F44" s="10">
        <v>2538347</v>
      </c>
      <c r="G44" s="10">
        <v>338500</v>
      </c>
      <c r="H44" s="10">
        <v>1651</v>
      </c>
      <c r="I44" s="10">
        <v>28957820</v>
      </c>
      <c r="J44" s="10">
        <v>25826807</v>
      </c>
      <c r="K44" s="10">
        <v>245690</v>
      </c>
      <c r="L44" s="10">
        <v>2696975</v>
      </c>
      <c r="M44" s="10">
        <v>188348</v>
      </c>
      <c r="N44" s="10">
        <f t="shared" si="0"/>
        <v>1770</v>
      </c>
      <c r="O44" s="10">
        <f t="shared" si="1"/>
        <v>102156740</v>
      </c>
      <c r="P44" s="10">
        <f t="shared" si="2"/>
        <v>91478572</v>
      </c>
      <c r="Q44" s="10">
        <f t="shared" si="3"/>
        <v>4915998</v>
      </c>
      <c r="R44" s="10">
        <f t="shared" si="4"/>
        <v>5235322</v>
      </c>
      <c r="S44" s="10">
        <f t="shared" si="5"/>
        <v>526848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113</v>
      </c>
      <c r="AA44" s="10">
        <v>1898940</v>
      </c>
      <c r="AB44" s="10">
        <v>1691078</v>
      </c>
      <c r="AC44" s="10">
        <v>5045</v>
      </c>
      <c r="AD44" s="10">
        <v>201846</v>
      </c>
      <c r="AE44" s="10">
        <v>971</v>
      </c>
      <c r="AF44" s="10">
        <f t="shared" si="6"/>
        <v>113</v>
      </c>
      <c r="AG44" s="10">
        <f t="shared" si="7"/>
        <v>1898940</v>
      </c>
      <c r="AH44" s="10">
        <f t="shared" si="8"/>
        <v>1691078</v>
      </c>
      <c r="AI44" s="10">
        <f t="shared" si="9"/>
        <v>5045</v>
      </c>
      <c r="AJ44" s="10">
        <f t="shared" si="10"/>
        <v>201846</v>
      </c>
      <c r="AK44" s="10">
        <f t="shared" si="11"/>
        <v>971</v>
      </c>
      <c r="AL44" s="9">
        <f t="shared" si="12"/>
        <v>1883</v>
      </c>
      <c r="AM44" s="10">
        <f t="shared" si="13"/>
        <v>104055680</v>
      </c>
      <c r="AN44" s="10">
        <f t="shared" si="14"/>
        <v>93169650</v>
      </c>
      <c r="AO44" s="10">
        <f t="shared" si="15"/>
        <v>4921043</v>
      </c>
      <c r="AP44" s="10">
        <f t="shared" si="16"/>
        <v>5437168</v>
      </c>
      <c r="AQ44" s="10">
        <f t="shared" si="17"/>
        <v>527819</v>
      </c>
      <c r="AR44" s="10">
        <v>637</v>
      </c>
      <c r="AS44" s="10">
        <v>13118500</v>
      </c>
      <c r="AT44" s="10">
        <v>11680457</v>
      </c>
      <c r="AU44" s="10">
        <v>101714</v>
      </c>
      <c r="AV44" s="10">
        <v>1221983</v>
      </c>
      <c r="AW44" s="10">
        <v>114346</v>
      </c>
      <c r="AX44" s="7">
        <f t="shared" si="18"/>
        <v>2520</v>
      </c>
      <c r="AY44" s="7">
        <f t="shared" si="19"/>
        <v>117174180</v>
      </c>
      <c r="AZ44" s="7">
        <f t="shared" si="20"/>
        <v>104850107</v>
      </c>
      <c r="BA44" s="7">
        <f t="shared" si="21"/>
        <v>5022757</v>
      </c>
      <c r="BB44" s="7">
        <f t="shared" si="22"/>
        <v>6659151</v>
      </c>
      <c r="BC44" s="7">
        <f t="shared" si="23"/>
        <v>642165</v>
      </c>
      <c r="BD44" s="9">
        <v>114</v>
      </c>
      <c r="BE44" s="10">
        <v>3713911</v>
      </c>
      <c r="BF44" s="10">
        <v>2743701</v>
      </c>
      <c r="BG44" s="10">
        <v>0</v>
      </c>
      <c r="BH44" s="10">
        <v>934960</v>
      </c>
      <c r="BI44" s="10">
        <v>35250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24"/>
        <v>114</v>
      </c>
      <c r="BQ44" s="10">
        <f t="shared" si="25"/>
        <v>3713911</v>
      </c>
      <c r="BR44" s="10">
        <f t="shared" si="26"/>
        <v>2743701</v>
      </c>
      <c r="BS44" s="10">
        <f t="shared" si="27"/>
        <v>0</v>
      </c>
      <c r="BT44" s="10">
        <f t="shared" si="28"/>
        <v>934960</v>
      </c>
      <c r="BU44" s="10">
        <f t="shared" si="29"/>
        <v>35250</v>
      </c>
      <c r="BV44" s="9">
        <v>1</v>
      </c>
      <c r="BW44" s="10">
        <v>93630</v>
      </c>
      <c r="BX44" s="10">
        <v>84267</v>
      </c>
      <c r="BY44" s="10">
        <v>0</v>
      </c>
      <c r="BZ44" s="10">
        <v>9363</v>
      </c>
      <c r="CA44" s="10">
        <v>0</v>
      </c>
      <c r="CB44" s="7">
        <f t="shared" si="30"/>
        <v>2521</v>
      </c>
      <c r="CC44" s="7">
        <f t="shared" si="31"/>
        <v>120981721</v>
      </c>
      <c r="CD44" s="7">
        <f t="shared" si="32"/>
        <v>107678075</v>
      </c>
      <c r="CE44" s="7">
        <f t="shared" si="33"/>
        <v>5022757</v>
      </c>
      <c r="CF44" s="7">
        <f t="shared" si="34"/>
        <v>7603474</v>
      </c>
      <c r="CG44" s="7">
        <f t="shared" si="35"/>
        <v>677415</v>
      </c>
      <c r="CH44" s="128">
        <v>4</v>
      </c>
      <c r="CI44" s="129">
        <v>19262</v>
      </c>
      <c r="CJ44" s="129">
        <v>17335</v>
      </c>
      <c r="CK44" s="129">
        <v>0</v>
      </c>
      <c r="CL44" s="129">
        <v>1927</v>
      </c>
      <c r="CM44" s="129">
        <v>0</v>
      </c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30">
        <f t="shared" si="50"/>
        <v>4</v>
      </c>
      <c r="DA44" s="129">
        <f t="shared" si="36"/>
        <v>19262</v>
      </c>
      <c r="DB44" s="129">
        <f t="shared" si="37"/>
        <v>17335</v>
      </c>
      <c r="DC44" s="129">
        <f t="shared" si="38"/>
        <v>0</v>
      </c>
      <c r="DD44" s="129">
        <f t="shared" si="39"/>
        <v>1927</v>
      </c>
      <c r="DE44" s="129">
        <f t="shared" si="40"/>
        <v>0</v>
      </c>
      <c r="DF44" s="129">
        <f t="shared" si="51"/>
        <v>2525</v>
      </c>
      <c r="DG44" s="129">
        <f t="shared" si="41"/>
        <v>121000983</v>
      </c>
      <c r="DH44" s="129">
        <f t="shared" si="42"/>
        <v>107695410</v>
      </c>
      <c r="DI44" s="129">
        <f t="shared" si="43"/>
        <v>5022757</v>
      </c>
      <c r="DJ44" s="129">
        <f t="shared" si="44"/>
        <v>7605401</v>
      </c>
      <c r="DK44" s="129">
        <f t="shared" si="45"/>
        <v>677415</v>
      </c>
      <c r="DL44" s="129">
        <v>90</v>
      </c>
      <c r="DM44" s="129">
        <v>41</v>
      </c>
      <c r="DN44" s="129">
        <v>131</v>
      </c>
      <c r="DO44" s="129">
        <v>0</v>
      </c>
      <c r="DP44" s="129">
        <v>0</v>
      </c>
      <c r="DR44" s="16">
        <f>'７割'!DR44+'８割 '!DR44+'９割'!DR44</f>
        <v>4</v>
      </c>
      <c r="DS44" s="16">
        <f>'７割'!DS44+'８割 '!DS44+'９割'!DS44</f>
        <v>17335</v>
      </c>
      <c r="DT44" s="16">
        <f>'７割'!DT44+'８割 '!DT44+'９割'!DT44</f>
        <v>26</v>
      </c>
      <c r="DU44" s="16">
        <f>'７割'!DU44+'８割 '!DU44+'９割'!DU44</f>
        <v>308592</v>
      </c>
      <c r="DV44" s="16">
        <f>'７割'!DV44+'８割 '!DV44+'９割'!DV44</f>
        <v>26</v>
      </c>
      <c r="DW44" s="16">
        <f>'７割'!DW44+'８割 '!DW44+'９割'!DW44</f>
        <v>528921</v>
      </c>
      <c r="DX44" s="16">
        <f>'７割'!DX44+'８割 '!DX44+'９割'!DX44</f>
        <v>1</v>
      </c>
      <c r="DY44" s="16">
        <f>'７割'!DY44+'８割 '!DY44+'９割'!DY44</f>
        <v>52517</v>
      </c>
      <c r="DZ44" s="16">
        <f>'７割'!DZ44+'８割 '!DZ44+'９割'!DZ44</f>
        <v>3</v>
      </c>
      <c r="EA44" s="16">
        <f>'７割'!EA44+'８割 '!EA44+'９割'!EA44</f>
        <v>45967</v>
      </c>
      <c r="EB44" s="16">
        <f>'７割'!EB44+'８割 '!EB44+'９割'!EB44</f>
        <v>0</v>
      </c>
      <c r="EC44" s="16">
        <f>'７割'!EC44+'８割 '!EC44+'９割'!EC44</f>
        <v>0</v>
      </c>
      <c r="ED44" s="16">
        <f>'７割'!ED44+'８割 '!ED44+'９割'!ED44</f>
        <v>0</v>
      </c>
      <c r="EE44" s="16">
        <f>'７割'!EE44+'８割 '!EE44+'９割'!EE44</f>
        <v>0</v>
      </c>
      <c r="EF44" s="16">
        <f>'７割'!EF44+'８割 '!EF44+'９割'!EF44</f>
        <v>0</v>
      </c>
      <c r="EG44" s="16">
        <f>'７割'!EG44+'８割 '!EG44+'９割'!EG44</f>
        <v>0</v>
      </c>
      <c r="EH44" s="16">
        <f>IF(SUM(DR44,DT44,DV44,DX44,DZ44,EB44,ED44,EF44)='７割'!EH44+'８割 '!EH44+'９割'!EH44,SUM(DR44,DT44,DV44,DX44,DZ44,EB44,ED44,EF44),"数値エラー")</f>
        <v>60</v>
      </c>
      <c r="EI44" s="16">
        <f>IF(SUM(DS44,DU44,DW44,DY44,EA44,EC44,EE44,EG44)='７割'!EI44++'８割 '!EI44+'９割'!EI44,SUM(DS44,DU44,DW44,DY44,EA44,EC44,EE44,EG44),"数値エラー")</f>
        <v>953332</v>
      </c>
      <c r="EK44" s="7">
        <f t="shared" si="52"/>
        <v>2581</v>
      </c>
      <c r="EL44" s="7">
        <f t="shared" si="53"/>
        <v>121935053</v>
      </c>
      <c r="EN44" s="70">
        <f>ROUND(EL44/INDEX(被保険者数!O:O,MATCH(A44,被保険者数!A:A,0),1),0)</f>
        <v>840931</v>
      </c>
      <c r="EO44" s="1">
        <f t="shared" si="46"/>
        <v>37</v>
      </c>
      <c r="EP44" s="70">
        <f t="shared" si="47"/>
        <v>73198920</v>
      </c>
      <c r="EQ44" s="70">
        <f t="shared" si="48"/>
        <v>30856760</v>
      </c>
      <c r="ER44" s="70">
        <f t="shared" si="49"/>
        <v>17879373</v>
      </c>
      <c r="ES44" s="70">
        <f>ROUND(EP44/INDEX(被保険者数!O:O,MATCH(A44,被保険者数!A:A,0),1),0)</f>
        <v>504820</v>
      </c>
      <c r="ET44" s="70">
        <f t="shared" si="54"/>
        <v>35</v>
      </c>
      <c r="EU44" s="70">
        <f>ROUND(EQ44/INDEX(被保険者数!O:O,MATCH(A44,被保険者数!A:A,0),1),0)</f>
        <v>212805</v>
      </c>
      <c r="EV44" s="1">
        <f t="shared" si="55"/>
        <v>34</v>
      </c>
    </row>
    <row r="45" spans="1:152" s="1" customFormat="1" ht="15.95" customHeight="1" thickTop="1" x14ac:dyDescent="0.15">
      <c r="A45" s="2" t="s">
        <v>145</v>
      </c>
      <c r="B45" s="11">
        <f t="shared" ref="B45:AG45" si="56">SUM(B4:B44)</f>
        <v>131515</v>
      </c>
      <c r="C45" s="12">
        <f t="shared" si="56"/>
        <v>86496987270</v>
      </c>
      <c r="D45" s="12">
        <f t="shared" si="56"/>
        <v>76162011561</v>
      </c>
      <c r="E45" s="12">
        <f t="shared" si="56"/>
        <v>5682257333</v>
      </c>
      <c r="F45" s="12">
        <f t="shared" si="56"/>
        <v>3981630155</v>
      </c>
      <c r="G45" s="12">
        <f t="shared" si="56"/>
        <v>669951403</v>
      </c>
      <c r="H45" s="12">
        <f t="shared" si="56"/>
        <v>2020108</v>
      </c>
      <c r="I45" s="12">
        <f t="shared" si="56"/>
        <v>36815137770</v>
      </c>
      <c r="J45" s="12">
        <f t="shared" si="56"/>
        <v>32232038726</v>
      </c>
      <c r="K45" s="12">
        <f t="shared" si="56"/>
        <v>936914646</v>
      </c>
      <c r="L45" s="12">
        <f t="shared" si="56"/>
        <v>3302944926</v>
      </c>
      <c r="M45" s="12">
        <f t="shared" si="56"/>
        <v>342724092</v>
      </c>
      <c r="N45" s="12">
        <f t="shared" si="56"/>
        <v>2151623</v>
      </c>
      <c r="O45" s="12">
        <f t="shared" si="56"/>
        <v>123312125040</v>
      </c>
      <c r="P45" s="12">
        <f t="shared" si="56"/>
        <v>108394050287</v>
      </c>
      <c r="Q45" s="12">
        <f t="shared" si="56"/>
        <v>6619171979</v>
      </c>
      <c r="R45" s="12">
        <f t="shared" si="56"/>
        <v>7284575081</v>
      </c>
      <c r="S45" s="12">
        <f t="shared" si="56"/>
        <v>1012675495</v>
      </c>
      <c r="T45" s="11">
        <f t="shared" si="56"/>
        <v>272</v>
      </c>
      <c r="U45" s="12">
        <f t="shared" si="56"/>
        <v>75334250</v>
      </c>
      <c r="V45" s="12">
        <f t="shared" si="56"/>
        <v>66233270</v>
      </c>
      <c r="W45" s="12">
        <f t="shared" si="56"/>
        <v>2858690</v>
      </c>
      <c r="X45" s="12">
        <f t="shared" si="56"/>
        <v>6190110</v>
      </c>
      <c r="Y45" s="12">
        <f t="shared" si="56"/>
        <v>52180</v>
      </c>
      <c r="Z45" s="12">
        <f t="shared" si="56"/>
        <v>248102</v>
      </c>
      <c r="AA45" s="12">
        <f t="shared" si="56"/>
        <v>3537909890</v>
      </c>
      <c r="AB45" s="12">
        <f t="shared" si="56"/>
        <v>3081915640</v>
      </c>
      <c r="AC45" s="12">
        <f t="shared" si="56"/>
        <v>5627861</v>
      </c>
      <c r="AD45" s="12">
        <f t="shared" si="56"/>
        <v>449582585</v>
      </c>
      <c r="AE45" s="12">
        <f t="shared" si="56"/>
        <v>783804</v>
      </c>
      <c r="AF45" s="12">
        <f t="shared" si="56"/>
        <v>248374</v>
      </c>
      <c r="AG45" s="12">
        <f t="shared" si="56"/>
        <v>3613244140</v>
      </c>
      <c r="AH45" s="12">
        <f t="shared" ref="AH45:BM45" si="57">SUM(AH4:AH44)</f>
        <v>3148148910</v>
      </c>
      <c r="AI45" s="12">
        <f t="shared" si="57"/>
        <v>8486551</v>
      </c>
      <c r="AJ45" s="12">
        <f t="shared" si="57"/>
        <v>455772695</v>
      </c>
      <c r="AK45" s="12">
        <f t="shared" si="57"/>
        <v>835984</v>
      </c>
      <c r="AL45" s="11">
        <f t="shared" si="57"/>
        <v>2399997</v>
      </c>
      <c r="AM45" s="12">
        <f t="shared" si="57"/>
        <v>126925369180</v>
      </c>
      <c r="AN45" s="12">
        <f t="shared" si="57"/>
        <v>111542199197</v>
      </c>
      <c r="AO45" s="12">
        <f t="shared" si="57"/>
        <v>6627658530</v>
      </c>
      <c r="AP45" s="12">
        <f t="shared" si="57"/>
        <v>7740347776</v>
      </c>
      <c r="AQ45" s="12">
        <f t="shared" si="57"/>
        <v>1013511479</v>
      </c>
      <c r="AR45" s="12">
        <f t="shared" si="57"/>
        <v>1474132</v>
      </c>
      <c r="AS45" s="12">
        <f t="shared" si="57"/>
        <v>19513134320</v>
      </c>
      <c r="AT45" s="12">
        <f t="shared" si="57"/>
        <v>17073718849</v>
      </c>
      <c r="AU45" s="12">
        <f t="shared" si="57"/>
        <v>196999188</v>
      </c>
      <c r="AV45" s="12">
        <f t="shared" si="57"/>
        <v>2109074016</v>
      </c>
      <c r="AW45" s="12">
        <f t="shared" si="57"/>
        <v>133342097</v>
      </c>
      <c r="AX45" s="12">
        <f t="shared" si="57"/>
        <v>3874129</v>
      </c>
      <c r="AY45" s="12">
        <f t="shared" si="57"/>
        <v>146438503500</v>
      </c>
      <c r="AZ45" s="12">
        <f t="shared" si="57"/>
        <v>128615918046</v>
      </c>
      <c r="BA45" s="12">
        <f t="shared" si="57"/>
        <v>6824657718</v>
      </c>
      <c r="BB45" s="12">
        <f t="shared" si="57"/>
        <v>9849421792</v>
      </c>
      <c r="BC45" s="12">
        <f t="shared" si="57"/>
        <v>1146853576</v>
      </c>
      <c r="BD45" s="11">
        <f t="shared" si="57"/>
        <v>127025</v>
      </c>
      <c r="BE45" s="12">
        <f t="shared" si="57"/>
        <v>4325991779</v>
      </c>
      <c r="BF45" s="12">
        <f t="shared" si="57"/>
        <v>2369512699</v>
      </c>
      <c r="BG45" s="12">
        <f t="shared" si="57"/>
        <v>0</v>
      </c>
      <c r="BH45" s="12">
        <f t="shared" si="57"/>
        <v>1900912790</v>
      </c>
      <c r="BI45" s="12">
        <f t="shared" si="57"/>
        <v>55486680</v>
      </c>
      <c r="BJ45" s="12">
        <f t="shared" si="57"/>
        <v>269</v>
      </c>
      <c r="BK45" s="12">
        <f t="shared" si="57"/>
        <v>2017390</v>
      </c>
      <c r="BL45" s="12">
        <f t="shared" si="57"/>
        <v>1077810</v>
      </c>
      <c r="BM45" s="12">
        <f t="shared" si="57"/>
        <v>0</v>
      </c>
      <c r="BN45" s="12">
        <f t="shared" ref="BN45:CG45" si="58">SUM(BN4:BN44)</f>
        <v>939580</v>
      </c>
      <c r="BO45" s="12">
        <f t="shared" si="58"/>
        <v>0</v>
      </c>
      <c r="BP45" s="12">
        <f t="shared" si="58"/>
        <v>127294</v>
      </c>
      <c r="BQ45" s="12">
        <f t="shared" si="58"/>
        <v>4328009169</v>
      </c>
      <c r="BR45" s="12">
        <f t="shared" si="58"/>
        <v>2370590509</v>
      </c>
      <c r="BS45" s="12">
        <f t="shared" si="58"/>
        <v>0</v>
      </c>
      <c r="BT45" s="12">
        <f t="shared" si="58"/>
        <v>1901852370</v>
      </c>
      <c r="BU45" s="12">
        <f t="shared" si="58"/>
        <v>55486680</v>
      </c>
      <c r="BV45" s="11">
        <f t="shared" si="58"/>
        <v>13252</v>
      </c>
      <c r="BW45" s="12">
        <f t="shared" si="58"/>
        <v>1754888605</v>
      </c>
      <c r="BX45" s="12">
        <f t="shared" si="58"/>
        <v>1541624736</v>
      </c>
      <c r="BY45" s="12">
        <f t="shared" si="58"/>
        <v>65643804</v>
      </c>
      <c r="BZ45" s="12">
        <f t="shared" si="58"/>
        <v>94392092</v>
      </c>
      <c r="CA45" s="12">
        <f t="shared" si="58"/>
        <v>54895858</v>
      </c>
      <c r="CB45" s="12">
        <f t="shared" si="58"/>
        <v>3887381</v>
      </c>
      <c r="CC45" s="12">
        <f t="shared" si="58"/>
        <v>152521401274</v>
      </c>
      <c r="CD45" s="12">
        <f t="shared" si="58"/>
        <v>132528133291</v>
      </c>
      <c r="CE45" s="12">
        <f t="shared" si="58"/>
        <v>6890301522</v>
      </c>
      <c r="CF45" s="12">
        <f t="shared" si="58"/>
        <v>11845666254</v>
      </c>
      <c r="CG45" s="12">
        <f t="shared" si="58"/>
        <v>1257236114</v>
      </c>
      <c r="CH45" s="131">
        <f t="shared" ref="CH45:DP45" si="59">SUM(CH4:CH44)</f>
        <v>20102</v>
      </c>
      <c r="CI45" s="132">
        <f t="shared" si="59"/>
        <v>128371048</v>
      </c>
      <c r="CJ45" s="132">
        <f t="shared" si="59"/>
        <v>111989286</v>
      </c>
      <c r="CK45" s="132">
        <f t="shared" si="59"/>
        <v>0</v>
      </c>
      <c r="CL45" s="132">
        <f t="shared" si="59"/>
        <v>16381762</v>
      </c>
      <c r="CM45" s="132">
        <f t="shared" si="59"/>
        <v>0</v>
      </c>
      <c r="CN45" s="132">
        <f t="shared" si="59"/>
        <v>0</v>
      </c>
      <c r="CO45" s="132">
        <f t="shared" si="59"/>
        <v>0</v>
      </c>
      <c r="CP45" s="132">
        <f t="shared" si="59"/>
        <v>0</v>
      </c>
      <c r="CQ45" s="132">
        <f t="shared" si="59"/>
        <v>0</v>
      </c>
      <c r="CR45" s="132">
        <f t="shared" si="59"/>
        <v>0</v>
      </c>
      <c r="CS45" s="132">
        <f t="shared" si="59"/>
        <v>0</v>
      </c>
      <c r="CT45" s="132">
        <f t="shared" si="59"/>
        <v>0</v>
      </c>
      <c r="CU45" s="132">
        <f t="shared" si="59"/>
        <v>0</v>
      </c>
      <c r="CV45" s="132">
        <f t="shared" si="59"/>
        <v>0</v>
      </c>
      <c r="CW45" s="132">
        <f t="shared" si="59"/>
        <v>0</v>
      </c>
      <c r="CX45" s="132">
        <f t="shared" si="59"/>
        <v>0</v>
      </c>
      <c r="CY45" s="132">
        <f t="shared" si="59"/>
        <v>0</v>
      </c>
      <c r="CZ45" s="133">
        <f t="shared" si="59"/>
        <v>20102</v>
      </c>
      <c r="DA45" s="132">
        <f t="shared" si="59"/>
        <v>128371048</v>
      </c>
      <c r="DB45" s="132">
        <f t="shared" si="59"/>
        <v>111989286</v>
      </c>
      <c r="DC45" s="132">
        <f t="shared" si="59"/>
        <v>0</v>
      </c>
      <c r="DD45" s="132">
        <f t="shared" si="59"/>
        <v>16381762</v>
      </c>
      <c r="DE45" s="132">
        <f t="shared" si="59"/>
        <v>0</v>
      </c>
      <c r="DF45" s="132">
        <f t="shared" si="59"/>
        <v>3907483</v>
      </c>
      <c r="DG45" s="132">
        <f t="shared" si="59"/>
        <v>152649772322</v>
      </c>
      <c r="DH45" s="132">
        <f t="shared" si="59"/>
        <v>132640122577</v>
      </c>
      <c r="DI45" s="132">
        <f t="shared" si="59"/>
        <v>6890301522</v>
      </c>
      <c r="DJ45" s="132">
        <f t="shared" si="59"/>
        <v>11862048016</v>
      </c>
      <c r="DK45" s="132">
        <f t="shared" si="59"/>
        <v>1257236114</v>
      </c>
      <c r="DL45" s="132">
        <f t="shared" si="59"/>
        <v>94583</v>
      </c>
      <c r="DM45" s="132">
        <f t="shared" si="59"/>
        <v>71030</v>
      </c>
      <c r="DN45" s="132">
        <f t="shared" si="59"/>
        <v>165613</v>
      </c>
      <c r="DO45" s="132">
        <f t="shared" si="59"/>
        <v>21305</v>
      </c>
      <c r="DP45" s="132">
        <f t="shared" si="59"/>
        <v>6316</v>
      </c>
      <c r="DR45" s="17">
        <f>IF(SUM(DR4:DR44)='７割'!DR45+'８割 '!DR45+'９割'!DR45,SUM(DR4:DR44),"数値エラー")</f>
        <v>20103</v>
      </c>
      <c r="DS45" s="17">
        <f>IF(SUM(DS4:DS44)='７割'!DS45+'８割 '!DS45+'９割'!DS45,SUM(DS4:DS44),"数値エラー")</f>
        <v>111989856</v>
      </c>
      <c r="DT45" s="17">
        <f>IF(SUM(DT4:DT44)='７割'!DT45+'８割 '!DT45+'９割'!DT45,SUM(DT4:DT44),"数値エラー")</f>
        <v>4669</v>
      </c>
      <c r="DU45" s="17">
        <f>IF(SUM(DU4:DU44)='７割'!DU45+'８割 '!DU45+'９割'!DU45,SUM(DU4:DU44),"数値エラー")</f>
        <v>83540841</v>
      </c>
      <c r="DV45" s="17">
        <f>IF(SUM(DV4:DV44)='７割'!DV45+'８割 '!DV45+'９割'!DV45,SUM(DV4:DV44),"数値エラー")</f>
        <v>7639</v>
      </c>
      <c r="DW45" s="17">
        <f>IF(SUM(DW4:DW44)='７割'!DW45+'８割 '!DW45+'９割'!DW45,SUM(DW4:DW44),"数値エラー")</f>
        <v>193472207</v>
      </c>
      <c r="DX45" s="17">
        <f>IF(SUM(DX4:DX44)='７割'!DX45+'８割 '!DX45+'９割'!DX45,SUM(DX4:DX44),"数値エラー")</f>
        <v>4279</v>
      </c>
      <c r="DY45" s="17">
        <f>IF(SUM(DY4:DY44)='７割'!DY45+'８割 '!DY45+'９割'!DY45,SUM(DY4:DY44),"数値エラー")</f>
        <v>132031618</v>
      </c>
      <c r="DZ45" s="17">
        <f>IF(SUM(DZ4:DZ44)='７割'!DZ45+'８割 '!DZ45+'９割'!DZ45,SUM(DZ4:DZ44),"数値エラー")</f>
        <v>137</v>
      </c>
      <c r="EA45" s="17">
        <f>IF(SUM(EA4:EA44)='７割'!EA45+'８割 '!EA45+'９割'!EA45,SUM(EA4:EA44),"数値エラー")</f>
        <v>3174263</v>
      </c>
      <c r="EB45" s="17">
        <f>IF(SUM(EB4:EB44)='７割'!EB45+'８割 '!EB45+'９割'!EB45,SUM(EB4:EB44),"数値エラー")</f>
        <v>3</v>
      </c>
      <c r="EC45" s="17">
        <f>IF(SUM(EC4:EC44)='７割'!EC45+'８割 '!EC45+'９割'!EC45,SUM(EC4:EC44),"数値エラー")</f>
        <v>54054</v>
      </c>
      <c r="ED45" s="17">
        <f>IF(SUM(ED4:ED44)='７割'!ED45+'８割 '!ED45+'９割'!ED45,SUM(ED4:ED44),"数値エラー")</f>
        <v>1</v>
      </c>
      <c r="EE45" s="17">
        <f>IF(SUM(EE4:EE44)='７割'!EE45+'８割 '!EE45+'９割'!EE45,SUM(EE4:EE44),"数値エラー")</f>
        <v>120880</v>
      </c>
      <c r="EF45" s="17">
        <f>IF(SUM(EF4:EF44)='７割'!EF45+'８割 '!EF45+'９割'!EF45,SUM(EF4:EF44),"数値エラー")</f>
        <v>0</v>
      </c>
      <c r="EG45" s="17">
        <f>IF(SUM(EG4:EG44)='７割'!EG45+'８割 '!EG45+'９割'!EG45,SUM(EG4:EG44),"数値エラー")</f>
        <v>0</v>
      </c>
      <c r="EH45" s="17">
        <f>IF(SUM(EH4:EH44)='７割'!EH45+'８割 '!EH45+'９割'!EH45,SUM(EH4:EH44),"数値エラー")</f>
        <v>36831</v>
      </c>
      <c r="EI45" s="17">
        <f>IF(SUM(EI4:EI44)='７割'!EI45+'８割 '!EI45+'９割'!EI45,SUM(EI4:EI44),"数値エラー")</f>
        <v>524383719</v>
      </c>
      <c r="EK45" s="12">
        <f>SUM(EK4:EK44)</f>
        <v>3924212</v>
      </c>
      <c r="EL45" s="12">
        <f>SUM(EL4:EL44)</f>
        <v>153045784993</v>
      </c>
      <c r="EN45" s="70">
        <f>ROUND(EL45/INDEX(被保険者数!O:O,MATCH(A45,被保険者数!A:A,0),1),0)</f>
        <v>1036418</v>
      </c>
      <c r="EO45" s="1">
        <f t="shared" si="46"/>
        <v>15</v>
      </c>
      <c r="EP45" s="70">
        <f t="shared" si="47"/>
        <v>86572321520</v>
      </c>
      <c r="EQ45" s="70">
        <f t="shared" si="48"/>
        <v>40353047660</v>
      </c>
      <c r="ER45" s="70">
        <f t="shared" si="49"/>
        <v>26120415813</v>
      </c>
      <c r="ES45" s="70">
        <f>ROUND(EP45/INDEX(被保険者数!O:O,MATCH(A45,被保険者数!A:A,0),1),0)</f>
        <v>586263</v>
      </c>
      <c r="ET45" s="70">
        <f t="shared" si="54"/>
        <v>20</v>
      </c>
      <c r="EU45" s="70">
        <f>ROUND(EQ45/INDEX(被保険者数!O:O,MATCH(A45,被保険者数!A:A,0),1),0)</f>
        <v>273269</v>
      </c>
      <c r="EV45" s="1">
        <f t="shared" si="55"/>
        <v>10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EN46" s="18"/>
      <c r="EO46" s="18"/>
      <c r="EP46" s="18">
        <f t="shared" ref="EP46:ER46" si="60">SUM(EP4:EP44)</f>
        <v>86572321520</v>
      </c>
      <c r="EQ46" s="18">
        <f t="shared" si="60"/>
        <v>40353047660</v>
      </c>
      <c r="ER46" s="18">
        <f t="shared" si="60"/>
        <v>26120415813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EN47" s="71"/>
      <c r="EO47" s="71"/>
      <c r="EP47" s="71" t="str">
        <f t="shared" ref="EP47:ER47" si="61">IF(OR(EP46="",EP45=EP46),"","×")</f>
        <v/>
      </c>
      <c r="EQ47" s="71" t="str">
        <f t="shared" si="61"/>
        <v/>
      </c>
      <c r="ER47" s="71" t="str">
        <f t="shared" si="61"/>
        <v/>
      </c>
      <c r="ES47" s="71"/>
      <c r="ET47" s="71"/>
      <c r="EU47" s="71"/>
      <c r="EV47" s="71"/>
    </row>
  </sheetData>
  <sheetProtection sheet="1" insertColumns="0" insertRows="0" insertHyperlinks="0" deleteColumns="0" deleteRows="0" sort="0" autoFilter="0" pivotTables="0"/>
  <mergeCells count="35"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</mergeCells>
  <phoneticPr fontId="4"/>
  <conditionalFormatting sqref="EN47:EV47">
    <cfRule type="cellIs" dxfId="3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verticalDpi="0" r:id="rId1"/>
  <headerFooter alignWithMargins="0">
    <oddHeader>&amp;L&amp;A&amp;C&amp;16令和４年度分&amp;R&amp;D</oddHeader>
    <oddFooter>&amp;C&amp;P／&amp;N</oddFooter>
  </headerFooter>
  <colBreaks count="6" manualBreakCount="6">
    <brk id="19" max="44" man="1"/>
    <brk id="43" max="44" man="1"/>
    <brk id="61" max="44" man="1"/>
    <brk id="73" max="44" man="1"/>
    <brk id="121" max="44" man="1"/>
    <brk id="142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V47"/>
  <sheetViews>
    <sheetView zoomScale="70" zoomScaleNormal="70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34" hidden="1" customWidth="1"/>
    <col min="87" max="88" width="10.375" style="134" hidden="1" customWidth="1"/>
    <col min="89" max="89" width="5" style="134" hidden="1" customWidth="1"/>
    <col min="90" max="90" width="10.125" style="134" hidden="1" customWidth="1"/>
    <col min="91" max="91" width="10" style="134" hidden="1" customWidth="1"/>
    <col min="92" max="92" width="5" style="134" hidden="1" customWidth="1"/>
    <col min="93" max="94" width="6.625" style="134" hidden="1" customWidth="1"/>
    <col min="95" max="95" width="5" style="134" hidden="1" customWidth="1"/>
    <col min="96" max="96" width="10.125" style="134" hidden="1" customWidth="1"/>
    <col min="97" max="97" width="10" style="134" hidden="1" customWidth="1"/>
    <col min="98" max="98" width="5" style="134" hidden="1" customWidth="1"/>
    <col min="99" max="100" width="6.625" style="134" hidden="1" customWidth="1"/>
    <col min="101" max="101" width="5" style="134" hidden="1" customWidth="1"/>
    <col min="102" max="102" width="10.125" style="134" hidden="1" customWidth="1"/>
    <col min="103" max="103" width="10" style="134" hidden="1" customWidth="1"/>
    <col min="104" max="104" width="6.5" style="134" hidden="1" customWidth="1"/>
    <col min="105" max="106" width="10.375" style="134" hidden="1" customWidth="1"/>
    <col min="107" max="107" width="5" style="134" hidden="1" customWidth="1"/>
    <col min="108" max="108" width="10.125" style="134" hidden="1" customWidth="1"/>
    <col min="109" max="109" width="10" style="134" hidden="1" customWidth="1"/>
    <col min="110" max="110" width="8.5" style="134" hidden="1" customWidth="1"/>
    <col min="111" max="112" width="13.75" style="134" hidden="1" customWidth="1"/>
    <col min="113" max="113" width="11.75" style="134" hidden="1" customWidth="1"/>
    <col min="114" max="114" width="12.75" style="134" hidden="1" customWidth="1"/>
    <col min="115" max="115" width="10.375" style="134" hidden="1" customWidth="1"/>
    <col min="116" max="116" width="6.5" style="134" hidden="1" customWidth="1"/>
    <col min="117" max="117" width="6.625" style="134" hidden="1" customWidth="1"/>
    <col min="118" max="118" width="10" style="134" hidden="1" customWidth="1"/>
    <col min="119" max="120" width="8.25" style="134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 t="s">
        <v>1</v>
      </c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8" t="s">
        <v>2</v>
      </c>
      <c r="AM1" s="228"/>
      <c r="AN1" s="228"/>
      <c r="AO1" s="228"/>
      <c r="AP1" s="228"/>
      <c r="AQ1" s="228"/>
      <c r="AR1" s="227" t="s">
        <v>3</v>
      </c>
      <c r="AS1" s="227"/>
      <c r="AT1" s="227"/>
      <c r="AU1" s="227"/>
      <c r="AV1" s="227"/>
      <c r="AW1" s="227"/>
      <c r="AX1" s="228" t="s">
        <v>4</v>
      </c>
      <c r="AY1" s="228"/>
      <c r="AZ1" s="228"/>
      <c r="BA1" s="228"/>
      <c r="BB1" s="228"/>
      <c r="BC1" s="228"/>
      <c r="BD1" s="227" t="s">
        <v>5</v>
      </c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 t="s">
        <v>6</v>
      </c>
      <c r="BW1" s="227"/>
      <c r="BX1" s="227"/>
      <c r="BY1" s="227"/>
      <c r="BZ1" s="227"/>
      <c r="CA1" s="227"/>
      <c r="CB1" s="228" t="s">
        <v>7</v>
      </c>
      <c r="CC1" s="228"/>
      <c r="CD1" s="228"/>
      <c r="CE1" s="228"/>
      <c r="CF1" s="228"/>
      <c r="CG1" s="228"/>
      <c r="CH1" s="229" t="s">
        <v>8</v>
      </c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1"/>
      <c r="CT1" s="226" t="s">
        <v>9</v>
      </c>
      <c r="CU1" s="226"/>
      <c r="CV1" s="226"/>
      <c r="CW1" s="226"/>
      <c r="CX1" s="226"/>
      <c r="CY1" s="226"/>
      <c r="CZ1" s="226" t="s">
        <v>10</v>
      </c>
      <c r="DA1" s="226"/>
      <c r="DB1" s="226"/>
      <c r="DC1" s="226"/>
      <c r="DD1" s="226"/>
      <c r="DE1" s="226"/>
      <c r="DF1" s="226" t="s">
        <v>11</v>
      </c>
      <c r="DG1" s="226"/>
      <c r="DH1" s="226"/>
      <c r="DI1" s="226"/>
      <c r="DJ1" s="226"/>
      <c r="DK1" s="226"/>
      <c r="DL1" s="226" t="s">
        <v>12</v>
      </c>
      <c r="DM1" s="226"/>
      <c r="DN1" s="226"/>
      <c r="DO1" s="226"/>
      <c r="DP1" s="226"/>
      <c r="DR1" s="224" t="s">
        <v>68</v>
      </c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0" t="s">
        <v>69</v>
      </c>
      <c r="EI1" s="221"/>
      <c r="EK1" s="220" t="s">
        <v>70</v>
      </c>
      <c r="EL1" s="221"/>
    </row>
    <row r="2" spans="1:152" s="1" customFormat="1" ht="24" customHeight="1" x14ac:dyDescent="0.2">
      <c r="B2" s="227" t="s">
        <v>13</v>
      </c>
      <c r="C2" s="227"/>
      <c r="D2" s="227"/>
      <c r="E2" s="227"/>
      <c r="F2" s="227"/>
      <c r="G2" s="227"/>
      <c r="H2" s="227" t="s">
        <v>14</v>
      </c>
      <c r="I2" s="227"/>
      <c r="J2" s="227"/>
      <c r="K2" s="227"/>
      <c r="L2" s="227"/>
      <c r="M2" s="227"/>
      <c r="N2" s="228" t="s">
        <v>15</v>
      </c>
      <c r="O2" s="228"/>
      <c r="P2" s="228"/>
      <c r="Q2" s="228"/>
      <c r="R2" s="228"/>
      <c r="S2" s="228"/>
      <c r="T2" s="227" t="s">
        <v>13</v>
      </c>
      <c r="U2" s="227"/>
      <c r="V2" s="227"/>
      <c r="W2" s="227"/>
      <c r="X2" s="227"/>
      <c r="Y2" s="227"/>
      <c r="Z2" s="227" t="s">
        <v>14</v>
      </c>
      <c r="AA2" s="227"/>
      <c r="AB2" s="227"/>
      <c r="AC2" s="227"/>
      <c r="AD2" s="227"/>
      <c r="AE2" s="227"/>
      <c r="AF2" s="228" t="s">
        <v>15</v>
      </c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7"/>
      <c r="AS2" s="227"/>
      <c r="AT2" s="227"/>
      <c r="AU2" s="227"/>
      <c r="AV2" s="227"/>
      <c r="AW2" s="227"/>
      <c r="AX2" s="228"/>
      <c r="AY2" s="228"/>
      <c r="AZ2" s="228"/>
      <c r="BA2" s="228"/>
      <c r="BB2" s="228"/>
      <c r="BC2" s="228"/>
      <c r="BD2" s="227" t="s">
        <v>0</v>
      </c>
      <c r="BE2" s="227"/>
      <c r="BF2" s="227"/>
      <c r="BG2" s="227"/>
      <c r="BH2" s="227"/>
      <c r="BI2" s="227"/>
      <c r="BJ2" s="227" t="s">
        <v>1</v>
      </c>
      <c r="BK2" s="227"/>
      <c r="BL2" s="227"/>
      <c r="BM2" s="227"/>
      <c r="BN2" s="227"/>
      <c r="BO2" s="227"/>
      <c r="BP2" s="228" t="s">
        <v>15</v>
      </c>
      <c r="BQ2" s="228"/>
      <c r="BR2" s="228"/>
      <c r="BS2" s="228"/>
      <c r="BT2" s="228"/>
      <c r="BU2" s="228"/>
      <c r="BV2" s="227"/>
      <c r="BW2" s="227"/>
      <c r="BX2" s="227"/>
      <c r="BY2" s="227"/>
      <c r="BZ2" s="227"/>
      <c r="CA2" s="227"/>
      <c r="CB2" s="228"/>
      <c r="CC2" s="228"/>
      <c r="CD2" s="228"/>
      <c r="CE2" s="228"/>
      <c r="CF2" s="228"/>
      <c r="CG2" s="228"/>
      <c r="CH2" s="229" t="s">
        <v>16</v>
      </c>
      <c r="CI2" s="230"/>
      <c r="CJ2" s="230"/>
      <c r="CK2" s="230"/>
      <c r="CL2" s="230"/>
      <c r="CM2" s="231"/>
      <c r="CN2" s="229" t="s">
        <v>17</v>
      </c>
      <c r="CO2" s="230"/>
      <c r="CP2" s="230"/>
      <c r="CQ2" s="230"/>
      <c r="CR2" s="230"/>
      <c r="CS2" s="231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R2" s="222" t="s">
        <v>16</v>
      </c>
      <c r="DS2" s="222"/>
      <c r="DT2" s="222" t="s">
        <v>74</v>
      </c>
      <c r="DU2" s="222"/>
      <c r="DV2" s="223" t="s">
        <v>73</v>
      </c>
      <c r="DW2" s="223"/>
      <c r="DX2" s="222" t="s">
        <v>72</v>
      </c>
      <c r="DY2" s="222"/>
      <c r="DZ2" s="222" t="s">
        <v>71</v>
      </c>
      <c r="EA2" s="222"/>
      <c r="EB2" s="222" t="s">
        <v>78</v>
      </c>
      <c r="EC2" s="222"/>
      <c r="ED2" s="222" t="s">
        <v>75</v>
      </c>
      <c r="EE2" s="222"/>
      <c r="EF2" s="222" t="s">
        <v>79</v>
      </c>
      <c r="EG2" s="222"/>
      <c r="EH2" s="221"/>
      <c r="EI2" s="221"/>
      <c r="EK2" s="221"/>
      <c r="EL2" s="221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124" t="s">
        <v>19</v>
      </c>
      <c r="CI3" s="125" t="s">
        <v>20</v>
      </c>
      <c r="CJ3" s="126" t="s">
        <v>21</v>
      </c>
      <c r="CK3" s="125" t="s">
        <v>22</v>
      </c>
      <c r="CL3" s="126" t="s">
        <v>77</v>
      </c>
      <c r="CM3" s="126" t="s">
        <v>76</v>
      </c>
      <c r="CN3" s="125" t="s">
        <v>19</v>
      </c>
      <c r="CO3" s="125" t="s">
        <v>20</v>
      </c>
      <c r="CP3" s="126" t="s">
        <v>21</v>
      </c>
      <c r="CQ3" s="125" t="s">
        <v>22</v>
      </c>
      <c r="CR3" s="126" t="s">
        <v>77</v>
      </c>
      <c r="CS3" s="126" t="s">
        <v>76</v>
      </c>
      <c r="CT3" s="125" t="s">
        <v>19</v>
      </c>
      <c r="CU3" s="125" t="s">
        <v>20</v>
      </c>
      <c r="CV3" s="126" t="s">
        <v>21</v>
      </c>
      <c r="CW3" s="125" t="s">
        <v>22</v>
      </c>
      <c r="CX3" s="126" t="s">
        <v>77</v>
      </c>
      <c r="CY3" s="126" t="s">
        <v>76</v>
      </c>
      <c r="CZ3" s="127" t="s">
        <v>19</v>
      </c>
      <c r="DA3" s="125" t="s">
        <v>20</v>
      </c>
      <c r="DB3" s="126" t="s">
        <v>21</v>
      </c>
      <c r="DC3" s="125" t="s">
        <v>22</v>
      </c>
      <c r="DD3" s="126" t="s">
        <v>77</v>
      </c>
      <c r="DE3" s="126" t="s">
        <v>76</v>
      </c>
      <c r="DF3" s="125" t="s">
        <v>19</v>
      </c>
      <c r="DG3" s="125" t="s">
        <v>20</v>
      </c>
      <c r="DH3" s="126" t="s">
        <v>21</v>
      </c>
      <c r="DI3" s="125" t="s">
        <v>22</v>
      </c>
      <c r="DJ3" s="126" t="s">
        <v>77</v>
      </c>
      <c r="DK3" s="126" t="s">
        <v>76</v>
      </c>
      <c r="DL3" s="125" t="s">
        <v>13</v>
      </c>
      <c r="DM3" s="125" t="s">
        <v>14</v>
      </c>
      <c r="DN3" s="126" t="s">
        <v>25</v>
      </c>
      <c r="DO3" s="126" t="s">
        <v>23</v>
      </c>
      <c r="DP3" s="126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8" t="s">
        <v>148</v>
      </c>
      <c r="EO3" s="68" t="s">
        <v>149</v>
      </c>
      <c r="EP3" s="68" t="s">
        <v>150</v>
      </c>
      <c r="EQ3" s="68" t="s">
        <v>151</v>
      </c>
      <c r="ER3" s="69" t="s">
        <v>152</v>
      </c>
      <c r="ES3" s="68" t="s">
        <v>153</v>
      </c>
      <c r="ET3" s="68"/>
      <c r="EU3" s="68" t="s">
        <v>154</v>
      </c>
    </row>
    <row r="4" spans="1:152" s="1" customFormat="1" ht="15.95" customHeight="1" x14ac:dyDescent="0.15">
      <c r="A4" s="2" t="s">
        <v>26</v>
      </c>
      <c r="B4" s="6">
        <v>25616</v>
      </c>
      <c r="C4" s="7">
        <v>17648757400</v>
      </c>
      <c r="D4" s="7">
        <v>15883941571</v>
      </c>
      <c r="E4" s="7">
        <v>969009363</v>
      </c>
      <c r="F4" s="7">
        <v>656912803</v>
      </c>
      <c r="G4" s="7">
        <v>138700413</v>
      </c>
      <c r="H4" s="7">
        <v>412517</v>
      </c>
      <c r="I4" s="7">
        <v>7560047280</v>
      </c>
      <c r="J4" s="7">
        <v>6804048086</v>
      </c>
      <c r="K4" s="7">
        <v>136664592</v>
      </c>
      <c r="L4" s="7">
        <v>532459300</v>
      </c>
      <c r="M4" s="7">
        <v>86756351</v>
      </c>
      <c r="N4" s="7">
        <f t="shared" ref="N4:N44" si="0">B4+H4</f>
        <v>438133</v>
      </c>
      <c r="O4" s="7">
        <f t="shared" ref="O4:O44" si="1">C4+I4</f>
        <v>25208804680</v>
      </c>
      <c r="P4" s="7">
        <f t="shared" ref="P4:P44" si="2">D4+J4</f>
        <v>22687989657</v>
      </c>
      <c r="Q4" s="7">
        <f t="shared" ref="Q4:Q44" si="3">E4+K4</f>
        <v>1105673955</v>
      </c>
      <c r="R4" s="7">
        <f t="shared" ref="R4:R44" si="4">F4+L4</f>
        <v>1189372103</v>
      </c>
      <c r="S4" s="7">
        <f t="shared" ref="S4:S44" si="5">G4+M4</f>
        <v>225456764</v>
      </c>
      <c r="T4" s="6">
        <v>72</v>
      </c>
      <c r="U4" s="7">
        <v>14963450</v>
      </c>
      <c r="V4" s="7">
        <v>13467081</v>
      </c>
      <c r="W4" s="7">
        <v>330929</v>
      </c>
      <c r="X4" s="7">
        <v>1151980</v>
      </c>
      <c r="Y4" s="7">
        <v>13460</v>
      </c>
      <c r="Z4" s="7">
        <v>50961</v>
      </c>
      <c r="AA4" s="7">
        <v>739743450</v>
      </c>
      <c r="AB4" s="7">
        <v>665769105</v>
      </c>
      <c r="AC4" s="7">
        <v>274945</v>
      </c>
      <c r="AD4" s="7">
        <v>73497814</v>
      </c>
      <c r="AE4" s="7">
        <v>201586</v>
      </c>
      <c r="AF4" s="7">
        <f t="shared" ref="AF4:AF44" si="6">T4+Z4</f>
        <v>51033</v>
      </c>
      <c r="AG4" s="7">
        <f t="shared" ref="AG4:AG44" si="7">U4+AA4</f>
        <v>754706900</v>
      </c>
      <c r="AH4" s="7">
        <f t="shared" ref="AH4:AH44" si="8">V4+AB4</f>
        <v>679236186</v>
      </c>
      <c r="AI4" s="7">
        <f t="shared" ref="AI4:AI44" si="9">W4+AC4</f>
        <v>605874</v>
      </c>
      <c r="AJ4" s="7">
        <f t="shared" ref="AJ4:AJ44" si="10">X4+AD4</f>
        <v>74649794</v>
      </c>
      <c r="AK4" s="7">
        <f t="shared" ref="AK4:AK44" si="11">Y4+AE4</f>
        <v>215046</v>
      </c>
      <c r="AL4" s="6">
        <f t="shared" ref="AL4:AL44" si="12">AF4+N4</f>
        <v>489166</v>
      </c>
      <c r="AM4" s="7">
        <f t="shared" ref="AM4:AM44" si="13">AG4+O4</f>
        <v>25963511580</v>
      </c>
      <c r="AN4" s="7">
        <f t="shared" ref="AN4:AN44" si="14">AH4+P4</f>
        <v>23367225843</v>
      </c>
      <c r="AO4" s="7">
        <f t="shared" ref="AO4:AO44" si="15">AI4+Q4</f>
        <v>1106279829</v>
      </c>
      <c r="AP4" s="7">
        <f t="shared" ref="AP4:AP44" si="16">AJ4+R4</f>
        <v>1264021897</v>
      </c>
      <c r="AQ4" s="7">
        <f t="shared" ref="AQ4:AQ44" si="17">AK4+S4</f>
        <v>225671810</v>
      </c>
      <c r="AR4" s="7">
        <v>313044</v>
      </c>
      <c r="AS4" s="7">
        <v>3990854030</v>
      </c>
      <c r="AT4" s="7">
        <v>3591780845</v>
      </c>
      <c r="AU4" s="7">
        <v>29681309</v>
      </c>
      <c r="AV4" s="7">
        <v>347476194</v>
      </c>
      <c r="AW4" s="7">
        <v>21915682</v>
      </c>
      <c r="AX4" s="7">
        <f t="shared" ref="AX4:AX44" si="18">AL4+AR4</f>
        <v>802210</v>
      </c>
      <c r="AY4" s="7">
        <f t="shared" ref="AY4:AY44" si="19">AM4+AS4</f>
        <v>29954365610</v>
      </c>
      <c r="AZ4" s="7">
        <f t="shared" ref="AZ4:AZ44" si="20">AN4+AT4</f>
        <v>26959006688</v>
      </c>
      <c r="BA4" s="7">
        <f t="shared" ref="BA4:BA44" si="21">AO4+AU4</f>
        <v>1135961138</v>
      </c>
      <c r="BB4" s="7">
        <f t="shared" ref="BB4:BB44" si="22">AP4+AV4</f>
        <v>1611498091</v>
      </c>
      <c r="BC4" s="7">
        <f t="shared" ref="BC4:BC44" si="23">AQ4+AW4</f>
        <v>247587492</v>
      </c>
      <c r="BD4" s="6">
        <v>24831</v>
      </c>
      <c r="BE4" s="7">
        <v>824685134</v>
      </c>
      <c r="BF4" s="7">
        <v>461705554</v>
      </c>
      <c r="BG4" s="7">
        <v>0</v>
      </c>
      <c r="BH4" s="7">
        <v>350370670</v>
      </c>
      <c r="BI4" s="7">
        <v>12566910</v>
      </c>
      <c r="BJ4" s="7">
        <v>71</v>
      </c>
      <c r="BK4" s="7">
        <v>356612</v>
      </c>
      <c r="BL4" s="7">
        <v>186112</v>
      </c>
      <c r="BM4" s="7">
        <v>0</v>
      </c>
      <c r="BN4" s="7">
        <v>170500</v>
      </c>
      <c r="BO4" s="7">
        <v>0</v>
      </c>
      <c r="BP4" s="7">
        <f t="shared" ref="BP4:BP44" si="24">BD4+BJ4</f>
        <v>24902</v>
      </c>
      <c r="BQ4" s="7">
        <f t="shared" ref="BQ4:BQ44" si="25">BE4+BK4</f>
        <v>825041746</v>
      </c>
      <c r="BR4" s="7">
        <f t="shared" ref="BR4:BR44" si="26">BF4+BL4</f>
        <v>461891666</v>
      </c>
      <c r="BS4" s="7">
        <f t="shared" ref="BS4:BS44" si="27">BG4+BM4</f>
        <v>0</v>
      </c>
      <c r="BT4" s="7">
        <f t="shared" ref="BT4:BT44" si="28">BH4+BN4</f>
        <v>350541170</v>
      </c>
      <c r="BU4" s="7">
        <f t="shared" ref="BU4:BU44" si="29">BI4+BO4</f>
        <v>12566910</v>
      </c>
      <c r="BV4" s="6">
        <v>3151</v>
      </c>
      <c r="BW4" s="7">
        <v>478812340</v>
      </c>
      <c r="BX4" s="7">
        <v>430931097</v>
      </c>
      <c r="BY4" s="7">
        <v>17639884</v>
      </c>
      <c r="BZ4" s="7">
        <v>20665306</v>
      </c>
      <c r="CA4" s="7">
        <v>9823397</v>
      </c>
      <c r="CB4" s="7">
        <f t="shared" ref="CB4:CB44" si="30">AX4+BV4</f>
        <v>805361</v>
      </c>
      <c r="CC4" s="7">
        <f t="shared" ref="CC4:CC44" si="31">AY4+BQ4+BW4</f>
        <v>31258219696</v>
      </c>
      <c r="CD4" s="7">
        <f t="shared" ref="CD4:CD44" si="32">AZ4+BR4+BX4</f>
        <v>27851829451</v>
      </c>
      <c r="CE4" s="7">
        <f t="shared" ref="CE4:CE44" si="33">BA4+BS4+BY4</f>
        <v>1153601022</v>
      </c>
      <c r="CF4" s="7">
        <f t="shared" ref="CF4:CF44" si="34">BB4+BT4+BZ4</f>
        <v>1982704567</v>
      </c>
      <c r="CG4" s="7">
        <f t="shared" ref="CG4:CG44" si="35">BC4+BU4+CA4</f>
        <v>269977799</v>
      </c>
      <c r="CH4" s="128">
        <v>4105</v>
      </c>
      <c r="CI4" s="129">
        <v>25292819</v>
      </c>
      <c r="CJ4" s="129">
        <v>22763108</v>
      </c>
      <c r="CK4" s="129">
        <v>0</v>
      </c>
      <c r="CL4" s="129">
        <v>2529711</v>
      </c>
      <c r="CM4" s="129">
        <v>0</v>
      </c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30">
        <f>CH4+CN4+CT4</f>
        <v>4105</v>
      </c>
      <c r="DA4" s="129">
        <f t="shared" ref="DA4:DA44" si="36">CI4+CO4+CU4</f>
        <v>25292819</v>
      </c>
      <c r="DB4" s="129">
        <f t="shared" ref="DB4:DB44" si="37">CJ4+CP4+CV4</f>
        <v>22763108</v>
      </c>
      <c r="DC4" s="129">
        <f t="shared" ref="DC4:DC44" si="38">CK4+CQ4+CW4</f>
        <v>0</v>
      </c>
      <c r="DD4" s="129">
        <f t="shared" ref="DD4:DD44" si="39">CL4+CR4+CX4</f>
        <v>2529711</v>
      </c>
      <c r="DE4" s="129">
        <f t="shared" ref="DE4:DE44" si="40">CM4+CS4+CY4</f>
        <v>0</v>
      </c>
      <c r="DF4" s="129">
        <f t="shared" ref="DF4:DF44" si="41">CB4+CZ4</f>
        <v>809466</v>
      </c>
      <c r="DG4" s="129">
        <f t="shared" ref="DG4:DG44" si="42">CC4+DA4</f>
        <v>31283512515</v>
      </c>
      <c r="DH4" s="129">
        <f t="shared" ref="DH4:DH44" si="43">CD4+DB4</f>
        <v>27874592559</v>
      </c>
      <c r="DI4" s="129">
        <f t="shared" ref="DI4:DI44" si="44">CE4+DC4</f>
        <v>1153601022</v>
      </c>
      <c r="DJ4" s="129">
        <f t="shared" ref="DJ4:DJ44" si="45">CF4+DD4</f>
        <v>1985234278</v>
      </c>
      <c r="DK4" s="129">
        <f t="shared" ref="DK4:DK44" si="46">CG4+DE4</f>
        <v>269977799</v>
      </c>
      <c r="DL4" s="129">
        <v>18343</v>
      </c>
      <c r="DM4" s="129">
        <v>11006</v>
      </c>
      <c r="DN4" s="129">
        <v>29349</v>
      </c>
      <c r="DO4" s="129">
        <v>3937</v>
      </c>
      <c r="DP4" s="129">
        <v>1117</v>
      </c>
      <c r="DR4" s="16">
        <f>INDEX(現金給付!F:F,MATCH($A4,現金給付!$C:$C,0),1)</f>
        <v>4105</v>
      </c>
      <c r="DS4" s="16">
        <f>INDEX(現金給付!G:G,MATCH($A4,現金給付!$C:$C,0),1)</f>
        <v>22763108</v>
      </c>
      <c r="DT4" s="16">
        <f>INDEX(現金給付!N:N,MATCH($A4,現金給付!$C:$C,0),1)</f>
        <v>1351</v>
      </c>
      <c r="DU4" s="16">
        <f>INDEX(現金給付!O:O,MATCH($A4,現金給付!$C:$C,0),1)</f>
        <v>26987403</v>
      </c>
      <c r="DV4" s="16">
        <f>INDEX(現金給付!V:V,MATCH($A4,現金給付!$C:$C,0),1)</f>
        <v>2529</v>
      </c>
      <c r="DW4" s="16">
        <f>INDEX(現金給付!W:W,MATCH($A4,現金給付!$C:$C,0),1)</f>
        <v>72955292</v>
      </c>
      <c r="DX4" s="16">
        <f>INDEX(現金給付!AL:AL,MATCH($A4,現金給付!$C:$C,0),1)</f>
        <v>896</v>
      </c>
      <c r="DY4" s="16">
        <f>INDEX(現金給付!AM:AM,MATCH($A4,現金給付!$C:$C,0),1)</f>
        <v>26721399</v>
      </c>
      <c r="DZ4" s="16">
        <f>INDEX(現金給付!AT:AT,MATCH($A4,現金給付!$C:$C,0),1)</f>
        <v>35</v>
      </c>
      <c r="EA4" s="16">
        <f>INDEX(現金給付!AU:AU,MATCH($A4,現金給付!$C:$C,0),1)</f>
        <v>2148060</v>
      </c>
      <c r="EB4" s="16">
        <f>INDEX(現金給付!BB:BB,MATCH($A4,現金給付!$C:$C,0),1)</f>
        <v>0</v>
      </c>
      <c r="EC4" s="16">
        <f>INDEX(現金給付!BC:BC,MATCH($A4,現金給付!$C:$C,0),1)</f>
        <v>0</v>
      </c>
      <c r="ED4" s="16">
        <f>INDEX(現金給付!BR:BR,MATCH($A4,現金給付!$C:$C,0),1)</f>
        <v>0</v>
      </c>
      <c r="EE4" s="16">
        <f>INDEX(現金給付!BS:BS,MATCH($A4,現金給付!$C:$C,0),1)</f>
        <v>0</v>
      </c>
      <c r="EF4" s="16">
        <f>INDEX(現金給付!BX:BX,MATCH($A4,現金給付!$C:$C,0),1)</f>
        <v>0</v>
      </c>
      <c r="EG4" s="16">
        <f>INDEX(現金給付!BY:BY,MATCH($A4,現金給付!$C:$C,0),1)</f>
        <v>0</v>
      </c>
      <c r="EH4" s="16">
        <f t="shared" ref="EH4:EH45" si="47">SUM(DR4,DT4,DV4,DX4,DZ4,EB4,EF4,ED4)</f>
        <v>8916</v>
      </c>
      <c r="EI4" s="16">
        <f t="shared" ref="EI4:EI45" si="48">SUM(DS4,DU4,DW4,DY4,EA4,EC4,EG4,EE4)</f>
        <v>151575262</v>
      </c>
      <c r="EK4" s="7">
        <f>CB4+EH4</f>
        <v>814277</v>
      </c>
      <c r="EL4" s="7">
        <f>CC4+EI4</f>
        <v>31409794958</v>
      </c>
      <c r="EN4" s="70">
        <f>ROUND(EL4/INDEX(被保険者数!O:O,MATCH(A4,被保険者数!A:A,0),1),0)</f>
        <v>931627</v>
      </c>
      <c r="EO4" s="1">
        <f>RANK(EN4,$EN$4:$EN$45)</f>
        <v>14</v>
      </c>
      <c r="EP4" s="70">
        <f t="shared" ref="EP4:EP45" si="49">C4+U4</f>
        <v>17663720850</v>
      </c>
      <c r="EQ4" s="70">
        <f t="shared" ref="EQ4:EQ45" si="50">I4+AA4</f>
        <v>8299790730</v>
      </c>
      <c r="ER4" s="70">
        <f t="shared" ref="ER4:ER45" si="51">EL4-EP4-EQ4</f>
        <v>5446283378</v>
      </c>
      <c r="ES4" s="70">
        <f>ROUND(EP4/INDEX(被保険者数!O:O,MATCH(A4,被保険者数!A:A,0),1),0)</f>
        <v>523913</v>
      </c>
      <c r="ET4" s="70">
        <f>RANK(ES4,$ES$4:$ES$45)</f>
        <v>18</v>
      </c>
      <c r="EU4" s="70">
        <f>ROUND(EQ4/INDEX(被保険者数!O:O,MATCH(A4,被保険者数!A:A,0),1),0)</f>
        <v>246175</v>
      </c>
      <c r="EV4" s="1">
        <f>RANK(EU4,$EU$4:$EU$45)</f>
        <v>5</v>
      </c>
    </row>
    <row r="5" spans="1:152" s="1" customFormat="1" ht="15.95" customHeight="1" x14ac:dyDescent="0.15">
      <c r="A5" s="2" t="s">
        <v>27</v>
      </c>
      <c r="B5" s="6">
        <v>6420</v>
      </c>
      <c r="C5" s="7">
        <v>4303008780</v>
      </c>
      <c r="D5" s="7">
        <v>3872738495</v>
      </c>
      <c r="E5" s="7">
        <v>237302321</v>
      </c>
      <c r="F5" s="7">
        <v>162774663</v>
      </c>
      <c r="G5" s="7">
        <v>30121001</v>
      </c>
      <c r="H5" s="7">
        <v>95744</v>
      </c>
      <c r="I5" s="7">
        <v>1798655790</v>
      </c>
      <c r="J5" s="7">
        <v>1618790218</v>
      </c>
      <c r="K5" s="7">
        <v>38959311</v>
      </c>
      <c r="L5" s="7">
        <v>127287681</v>
      </c>
      <c r="M5" s="7">
        <v>13578994</v>
      </c>
      <c r="N5" s="7">
        <f t="shared" si="0"/>
        <v>102164</v>
      </c>
      <c r="O5" s="7">
        <f t="shared" si="1"/>
        <v>6101664570</v>
      </c>
      <c r="P5" s="7">
        <f t="shared" si="2"/>
        <v>5491528713</v>
      </c>
      <c r="Q5" s="7">
        <f t="shared" si="3"/>
        <v>276261632</v>
      </c>
      <c r="R5" s="7">
        <f t="shared" si="4"/>
        <v>290062344</v>
      </c>
      <c r="S5" s="7">
        <f t="shared" si="5"/>
        <v>43699995</v>
      </c>
      <c r="T5" s="6">
        <v>12</v>
      </c>
      <c r="U5" s="7">
        <v>4303730</v>
      </c>
      <c r="V5" s="7">
        <v>3873354</v>
      </c>
      <c r="W5" s="7">
        <v>125527</v>
      </c>
      <c r="X5" s="7">
        <v>299349</v>
      </c>
      <c r="Y5" s="7">
        <v>5500</v>
      </c>
      <c r="Z5" s="7">
        <v>12830</v>
      </c>
      <c r="AA5" s="7">
        <v>177950100</v>
      </c>
      <c r="AB5" s="7">
        <v>160155090</v>
      </c>
      <c r="AC5" s="7">
        <v>73752</v>
      </c>
      <c r="AD5" s="7">
        <v>17667605</v>
      </c>
      <c r="AE5" s="7">
        <v>53653</v>
      </c>
      <c r="AF5" s="7">
        <f t="shared" si="6"/>
        <v>12842</v>
      </c>
      <c r="AG5" s="7">
        <f t="shared" si="7"/>
        <v>182253830</v>
      </c>
      <c r="AH5" s="7">
        <f t="shared" si="8"/>
        <v>164028444</v>
      </c>
      <c r="AI5" s="7">
        <f t="shared" si="9"/>
        <v>199279</v>
      </c>
      <c r="AJ5" s="7">
        <f t="shared" si="10"/>
        <v>17966954</v>
      </c>
      <c r="AK5" s="7">
        <f t="shared" si="11"/>
        <v>59153</v>
      </c>
      <c r="AL5" s="6">
        <f t="shared" si="12"/>
        <v>115006</v>
      </c>
      <c r="AM5" s="7">
        <f t="shared" si="13"/>
        <v>6283918400</v>
      </c>
      <c r="AN5" s="7">
        <f t="shared" si="14"/>
        <v>5655557157</v>
      </c>
      <c r="AO5" s="7">
        <f t="shared" si="15"/>
        <v>276460911</v>
      </c>
      <c r="AP5" s="7">
        <f t="shared" si="16"/>
        <v>308029298</v>
      </c>
      <c r="AQ5" s="7">
        <f t="shared" si="17"/>
        <v>43759148</v>
      </c>
      <c r="AR5" s="7">
        <v>67715</v>
      </c>
      <c r="AS5" s="7">
        <v>922869830</v>
      </c>
      <c r="AT5" s="7">
        <v>830582862</v>
      </c>
      <c r="AU5" s="7">
        <v>6807101</v>
      </c>
      <c r="AV5" s="7">
        <v>79547897</v>
      </c>
      <c r="AW5" s="7">
        <v>5931970</v>
      </c>
      <c r="AX5" s="7">
        <f t="shared" si="18"/>
        <v>182721</v>
      </c>
      <c r="AY5" s="7">
        <f t="shared" si="19"/>
        <v>7206788230</v>
      </c>
      <c r="AZ5" s="7">
        <f t="shared" si="20"/>
        <v>6486140019</v>
      </c>
      <c r="BA5" s="7">
        <f t="shared" si="21"/>
        <v>283268012</v>
      </c>
      <c r="BB5" s="7">
        <f t="shared" si="22"/>
        <v>387577195</v>
      </c>
      <c r="BC5" s="7">
        <f t="shared" si="23"/>
        <v>49691118</v>
      </c>
      <c r="BD5" s="6">
        <v>6224</v>
      </c>
      <c r="BE5" s="7">
        <v>210053100</v>
      </c>
      <c r="BF5" s="7">
        <v>117164890</v>
      </c>
      <c r="BG5" s="7">
        <v>0</v>
      </c>
      <c r="BH5" s="7">
        <v>90458980</v>
      </c>
      <c r="BI5" s="7">
        <v>2429230</v>
      </c>
      <c r="BJ5" s="7">
        <v>11</v>
      </c>
      <c r="BK5" s="7">
        <v>113729</v>
      </c>
      <c r="BL5" s="7">
        <v>49369</v>
      </c>
      <c r="BM5" s="7">
        <v>0</v>
      </c>
      <c r="BN5" s="7">
        <v>64360</v>
      </c>
      <c r="BO5" s="7">
        <v>0</v>
      </c>
      <c r="BP5" s="7">
        <f t="shared" si="24"/>
        <v>6235</v>
      </c>
      <c r="BQ5" s="7">
        <f t="shared" si="25"/>
        <v>210166829</v>
      </c>
      <c r="BR5" s="7">
        <f t="shared" si="26"/>
        <v>117214259</v>
      </c>
      <c r="BS5" s="7">
        <f t="shared" si="27"/>
        <v>0</v>
      </c>
      <c r="BT5" s="7">
        <f t="shared" si="28"/>
        <v>90523340</v>
      </c>
      <c r="BU5" s="7">
        <f t="shared" si="29"/>
        <v>2429230</v>
      </c>
      <c r="BV5" s="6">
        <v>642</v>
      </c>
      <c r="BW5" s="7">
        <v>86117570</v>
      </c>
      <c r="BX5" s="7">
        <v>77505812</v>
      </c>
      <c r="BY5" s="7">
        <v>2461180</v>
      </c>
      <c r="BZ5" s="7">
        <v>3529048</v>
      </c>
      <c r="CA5" s="7">
        <v>2743677</v>
      </c>
      <c r="CB5" s="7">
        <f t="shared" si="30"/>
        <v>183363</v>
      </c>
      <c r="CC5" s="7">
        <f t="shared" si="31"/>
        <v>7503072629</v>
      </c>
      <c r="CD5" s="7">
        <f t="shared" si="32"/>
        <v>6680860090</v>
      </c>
      <c r="CE5" s="7">
        <f t="shared" si="33"/>
        <v>285729192</v>
      </c>
      <c r="CF5" s="7">
        <f t="shared" si="34"/>
        <v>481629583</v>
      </c>
      <c r="CG5" s="7">
        <f t="shared" si="35"/>
        <v>54864025</v>
      </c>
      <c r="CH5" s="128">
        <v>1287</v>
      </c>
      <c r="CI5" s="129">
        <v>8027787</v>
      </c>
      <c r="CJ5" s="129">
        <v>7224884</v>
      </c>
      <c r="CK5" s="129">
        <v>0</v>
      </c>
      <c r="CL5" s="129">
        <v>802903</v>
      </c>
      <c r="CM5" s="129">
        <v>0</v>
      </c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30">
        <f t="shared" ref="CZ5:CZ44" si="52">CH5+CN5+CT5</f>
        <v>1287</v>
      </c>
      <c r="DA5" s="129">
        <f t="shared" si="36"/>
        <v>8027787</v>
      </c>
      <c r="DB5" s="129">
        <f t="shared" si="37"/>
        <v>7224884</v>
      </c>
      <c r="DC5" s="129">
        <f t="shared" si="38"/>
        <v>0</v>
      </c>
      <c r="DD5" s="129">
        <f t="shared" si="39"/>
        <v>802903</v>
      </c>
      <c r="DE5" s="129">
        <f t="shared" si="40"/>
        <v>0</v>
      </c>
      <c r="DF5" s="129">
        <f t="shared" si="41"/>
        <v>184650</v>
      </c>
      <c r="DG5" s="129">
        <f t="shared" si="42"/>
        <v>7511100416</v>
      </c>
      <c r="DH5" s="129">
        <f t="shared" si="43"/>
        <v>6688084974</v>
      </c>
      <c r="DI5" s="129">
        <f t="shared" si="44"/>
        <v>285729192</v>
      </c>
      <c r="DJ5" s="129">
        <f t="shared" si="45"/>
        <v>482432486</v>
      </c>
      <c r="DK5" s="129">
        <f t="shared" si="46"/>
        <v>54864025</v>
      </c>
      <c r="DL5" s="129">
        <v>4612</v>
      </c>
      <c r="DM5" s="129">
        <v>2714</v>
      </c>
      <c r="DN5" s="129">
        <v>7326</v>
      </c>
      <c r="DO5" s="129">
        <v>1171</v>
      </c>
      <c r="DP5" s="129">
        <v>261</v>
      </c>
      <c r="DR5" s="16">
        <f>INDEX(現金給付!F:F,MATCH($A5,現金給付!$C:$C,0),1)</f>
        <v>1287</v>
      </c>
      <c r="DS5" s="16">
        <f>INDEX(現金給付!G:G,MATCH($A5,現金給付!$C:$C,0),1)</f>
        <v>7224884</v>
      </c>
      <c r="DT5" s="16">
        <f>INDEX(現金給付!N:N,MATCH($A5,現金給付!$C:$C,0),1)</f>
        <v>465</v>
      </c>
      <c r="DU5" s="16">
        <f>INDEX(現金給付!O:O,MATCH($A5,現金給付!$C:$C,0),1)</f>
        <v>7830365</v>
      </c>
      <c r="DV5" s="16">
        <f>INDEX(現金給付!V:V,MATCH($A5,現金給付!$C:$C,0),1)</f>
        <v>485</v>
      </c>
      <c r="DW5" s="16">
        <f>INDEX(現金給付!W:W,MATCH($A5,現金給付!$C:$C,0),1)</f>
        <v>10824448</v>
      </c>
      <c r="DX5" s="16">
        <f>INDEX(現金給付!AL:AL,MATCH($A5,現金給付!$C:$C,0),1)</f>
        <v>208</v>
      </c>
      <c r="DY5" s="16">
        <f>INDEX(現金給付!AM:AM,MATCH($A5,現金給付!$C:$C,0),1)</f>
        <v>6813245</v>
      </c>
      <c r="DZ5" s="16">
        <f>INDEX(現金給付!AT:AT,MATCH($A5,現金給付!$C:$C,0),1)</f>
        <v>8</v>
      </c>
      <c r="EA5" s="16">
        <f>INDEX(現金給付!AU:AU,MATCH($A5,現金給付!$C:$C,0),1)</f>
        <v>25209</v>
      </c>
      <c r="EB5" s="16">
        <f>INDEX(現金給付!BB:BB,MATCH($A5,現金給付!$C:$C,0),1)</f>
        <v>0</v>
      </c>
      <c r="EC5" s="16">
        <f>INDEX(現金給付!BC:BC,MATCH($A5,現金給付!$C:$C,0),1)</f>
        <v>0</v>
      </c>
      <c r="ED5" s="16">
        <f>INDEX(現金給付!BR:BR,MATCH($A5,現金給付!$C:$C,0),1)</f>
        <v>0</v>
      </c>
      <c r="EE5" s="16">
        <f>INDEX(現金給付!BS:BS,MATCH($A5,現金給付!$C:$C,0),1)</f>
        <v>0</v>
      </c>
      <c r="EF5" s="16">
        <f>INDEX(現金給付!BX:BX,MATCH($A5,現金給付!$C:$C,0),1)</f>
        <v>0</v>
      </c>
      <c r="EG5" s="16">
        <f>INDEX(現金給付!BY:BY,MATCH($A5,現金給付!$C:$C,0),1)</f>
        <v>0</v>
      </c>
      <c r="EH5" s="16">
        <f t="shared" si="47"/>
        <v>2453</v>
      </c>
      <c r="EI5" s="16">
        <f t="shared" si="48"/>
        <v>32718151</v>
      </c>
      <c r="EK5" s="7">
        <f t="shared" ref="EK5:EK44" si="53">CB5+EH5</f>
        <v>185816</v>
      </c>
      <c r="EL5" s="7">
        <f t="shared" ref="EL5:EL44" si="54">CC5+EI5</f>
        <v>7535790780</v>
      </c>
      <c r="EN5" s="70">
        <f>ROUND(EL5/INDEX(被保険者数!O:O,MATCH(A5,被保険者数!A:A,0),1),0)</f>
        <v>846433</v>
      </c>
      <c r="EO5" s="1">
        <f t="shared" ref="EO5:EO45" si="55">RANK(EN5,$EN$4:$EN$45)</f>
        <v>28</v>
      </c>
      <c r="EP5" s="70">
        <f t="shared" si="49"/>
        <v>4307312510</v>
      </c>
      <c r="EQ5" s="70">
        <f t="shared" si="50"/>
        <v>1976605890</v>
      </c>
      <c r="ER5" s="70">
        <f t="shared" si="51"/>
        <v>1251872380</v>
      </c>
      <c r="ES5" s="70">
        <f>ROUND(EP5/INDEX(被保険者数!O:O,MATCH(A5,被保険者数!A:A,0),1),0)</f>
        <v>483805</v>
      </c>
      <c r="ET5" s="70">
        <f t="shared" ref="ET5:ET45" si="56">RANK(ES5,$ES$4:$ES$45)</f>
        <v>28</v>
      </c>
      <c r="EU5" s="70">
        <f>ROUND(EQ5/INDEX(被保険者数!O:O,MATCH(A5,被保険者数!A:A,0),1),0)</f>
        <v>222016</v>
      </c>
      <c r="EV5" s="1">
        <f t="shared" ref="EV5:EV45" si="57">RANK(EU5,$EU$4:$EU$45)</f>
        <v>19</v>
      </c>
    </row>
    <row r="6" spans="1:152" s="1" customFormat="1" ht="15.95" customHeight="1" x14ac:dyDescent="0.15">
      <c r="A6" s="2" t="s">
        <v>28</v>
      </c>
      <c r="B6" s="6">
        <v>3482</v>
      </c>
      <c r="C6" s="7">
        <v>2119323840</v>
      </c>
      <c r="D6" s="7">
        <v>1907383286</v>
      </c>
      <c r="E6" s="7">
        <v>112687655</v>
      </c>
      <c r="F6" s="7">
        <v>82373825</v>
      </c>
      <c r="G6" s="7">
        <v>16864084</v>
      </c>
      <c r="H6" s="7">
        <v>59909</v>
      </c>
      <c r="I6" s="7">
        <v>1038305480</v>
      </c>
      <c r="J6" s="7">
        <v>934750157</v>
      </c>
      <c r="K6" s="7">
        <v>17944032</v>
      </c>
      <c r="L6" s="7">
        <v>81116545</v>
      </c>
      <c r="M6" s="7">
        <v>4494746</v>
      </c>
      <c r="N6" s="7">
        <f t="shared" si="0"/>
        <v>63391</v>
      </c>
      <c r="O6" s="7">
        <f t="shared" si="1"/>
        <v>3157629320</v>
      </c>
      <c r="P6" s="7">
        <f t="shared" si="2"/>
        <v>2842133443</v>
      </c>
      <c r="Q6" s="7">
        <f t="shared" si="3"/>
        <v>130631687</v>
      </c>
      <c r="R6" s="7">
        <f t="shared" si="4"/>
        <v>163490370</v>
      </c>
      <c r="S6" s="7">
        <f t="shared" si="5"/>
        <v>21358830</v>
      </c>
      <c r="T6" s="6">
        <v>4</v>
      </c>
      <c r="U6" s="7">
        <v>558960</v>
      </c>
      <c r="V6" s="7">
        <v>503062</v>
      </c>
      <c r="W6" s="7">
        <v>0</v>
      </c>
      <c r="X6" s="7">
        <v>52908</v>
      </c>
      <c r="Y6" s="7">
        <v>2990</v>
      </c>
      <c r="Z6" s="7">
        <v>5336</v>
      </c>
      <c r="AA6" s="7">
        <v>70768330</v>
      </c>
      <c r="AB6" s="7">
        <v>63691497</v>
      </c>
      <c r="AC6" s="7">
        <v>105018</v>
      </c>
      <c r="AD6" s="7">
        <v>6966532</v>
      </c>
      <c r="AE6" s="7">
        <v>5283</v>
      </c>
      <c r="AF6" s="7">
        <f t="shared" si="6"/>
        <v>5340</v>
      </c>
      <c r="AG6" s="7">
        <f t="shared" si="7"/>
        <v>71327290</v>
      </c>
      <c r="AH6" s="7">
        <f t="shared" si="8"/>
        <v>64194559</v>
      </c>
      <c r="AI6" s="7">
        <f t="shared" si="9"/>
        <v>105018</v>
      </c>
      <c r="AJ6" s="7">
        <f t="shared" si="10"/>
        <v>7019440</v>
      </c>
      <c r="AK6" s="7">
        <f t="shared" si="11"/>
        <v>8273</v>
      </c>
      <c r="AL6" s="6">
        <f t="shared" si="12"/>
        <v>68731</v>
      </c>
      <c r="AM6" s="7">
        <f t="shared" si="13"/>
        <v>3228956610</v>
      </c>
      <c r="AN6" s="7">
        <f t="shared" si="14"/>
        <v>2906328002</v>
      </c>
      <c r="AO6" s="7">
        <f t="shared" si="15"/>
        <v>130736705</v>
      </c>
      <c r="AP6" s="7">
        <f t="shared" si="16"/>
        <v>170509810</v>
      </c>
      <c r="AQ6" s="7">
        <f t="shared" si="17"/>
        <v>21367103</v>
      </c>
      <c r="AR6" s="7">
        <v>43656</v>
      </c>
      <c r="AS6" s="7">
        <v>545212920</v>
      </c>
      <c r="AT6" s="7">
        <v>490700581</v>
      </c>
      <c r="AU6" s="7">
        <v>2515617</v>
      </c>
      <c r="AV6" s="7">
        <v>49958436</v>
      </c>
      <c r="AW6" s="7">
        <v>2038286</v>
      </c>
      <c r="AX6" s="7">
        <f t="shared" si="18"/>
        <v>112387</v>
      </c>
      <c r="AY6" s="7">
        <f t="shared" si="19"/>
        <v>3774169530</v>
      </c>
      <c r="AZ6" s="7">
        <f t="shared" si="20"/>
        <v>3397028583</v>
      </c>
      <c r="BA6" s="7">
        <f t="shared" si="21"/>
        <v>133252322</v>
      </c>
      <c r="BB6" s="7">
        <f t="shared" si="22"/>
        <v>220468246</v>
      </c>
      <c r="BC6" s="7">
        <f t="shared" si="23"/>
        <v>23405389</v>
      </c>
      <c r="BD6" s="6">
        <v>3380</v>
      </c>
      <c r="BE6" s="7">
        <v>102732017</v>
      </c>
      <c r="BF6" s="7">
        <v>59830947</v>
      </c>
      <c r="BG6" s="7">
        <v>0</v>
      </c>
      <c r="BH6" s="7">
        <v>41371600</v>
      </c>
      <c r="BI6" s="7">
        <v>1529470</v>
      </c>
      <c r="BJ6" s="7">
        <v>4</v>
      </c>
      <c r="BK6" s="7">
        <v>13350</v>
      </c>
      <c r="BL6" s="7">
        <v>9360</v>
      </c>
      <c r="BM6" s="7">
        <v>0</v>
      </c>
      <c r="BN6" s="7">
        <v>3990</v>
      </c>
      <c r="BO6" s="7">
        <v>0</v>
      </c>
      <c r="BP6" s="7">
        <f t="shared" si="24"/>
        <v>3384</v>
      </c>
      <c r="BQ6" s="7">
        <f t="shared" si="25"/>
        <v>102745367</v>
      </c>
      <c r="BR6" s="7">
        <f t="shared" si="26"/>
        <v>59840307</v>
      </c>
      <c r="BS6" s="7">
        <f t="shared" si="27"/>
        <v>0</v>
      </c>
      <c r="BT6" s="7">
        <f t="shared" si="28"/>
        <v>41375590</v>
      </c>
      <c r="BU6" s="7">
        <f t="shared" si="29"/>
        <v>1529470</v>
      </c>
      <c r="BV6" s="6">
        <v>270</v>
      </c>
      <c r="BW6" s="7">
        <v>26811570</v>
      </c>
      <c r="BX6" s="7">
        <v>24130413</v>
      </c>
      <c r="BY6" s="7">
        <v>812877</v>
      </c>
      <c r="BZ6" s="7">
        <v>1020467</v>
      </c>
      <c r="CA6" s="7">
        <v>932492</v>
      </c>
      <c r="CB6" s="7">
        <f t="shared" si="30"/>
        <v>112657</v>
      </c>
      <c r="CC6" s="7">
        <f t="shared" si="31"/>
        <v>3903726467</v>
      </c>
      <c r="CD6" s="7">
        <f t="shared" si="32"/>
        <v>3480999303</v>
      </c>
      <c r="CE6" s="7">
        <f t="shared" si="33"/>
        <v>134065199</v>
      </c>
      <c r="CF6" s="7">
        <f t="shared" si="34"/>
        <v>262864303</v>
      </c>
      <c r="CG6" s="7">
        <f t="shared" si="35"/>
        <v>25867351</v>
      </c>
      <c r="CH6" s="128">
        <v>508</v>
      </c>
      <c r="CI6" s="129">
        <v>3343717</v>
      </c>
      <c r="CJ6" s="129">
        <v>3009303</v>
      </c>
      <c r="CK6" s="129">
        <v>0</v>
      </c>
      <c r="CL6" s="129">
        <v>334414</v>
      </c>
      <c r="CM6" s="129">
        <v>0</v>
      </c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30">
        <f t="shared" si="52"/>
        <v>508</v>
      </c>
      <c r="DA6" s="129">
        <f t="shared" si="36"/>
        <v>3343717</v>
      </c>
      <c r="DB6" s="129">
        <f t="shared" si="37"/>
        <v>3009303</v>
      </c>
      <c r="DC6" s="129">
        <f t="shared" si="38"/>
        <v>0</v>
      </c>
      <c r="DD6" s="129">
        <f t="shared" si="39"/>
        <v>334414</v>
      </c>
      <c r="DE6" s="129">
        <f t="shared" si="40"/>
        <v>0</v>
      </c>
      <c r="DF6" s="129">
        <f t="shared" si="41"/>
        <v>113165</v>
      </c>
      <c r="DG6" s="129">
        <f t="shared" si="42"/>
        <v>3907070184</v>
      </c>
      <c r="DH6" s="129">
        <f t="shared" si="43"/>
        <v>3484008606</v>
      </c>
      <c r="DI6" s="129">
        <f t="shared" si="44"/>
        <v>134065199</v>
      </c>
      <c r="DJ6" s="129">
        <f t="shared" si="45"/>
        <v>263198717</v>
      </c>
      <c r="DK6" s="129">
        <f t="shared" si="46"/>
        <v>25867351</v>
      </c>
      <c r="DL6" s="129">
        <v>2463</v>
      </c>
      <c r="DM6" s="129">
        <v>1220</v>
      </c>
      <c r="DN6" s="129">
        <v>3683</v>
      </c>
      <c r="DO6" s="129">
        <v>465</v>
      </c>
      <c r="DP6" s="129">
        <v>96</v>
      </c>
      <c r="DR6" s="16">
        <f>INDEX(現金給付!F:F,MATCH($A6,現金給付!$C:$C,0),1)</f>
        <v>508</v>
      </c>
      <c r="DS6" s="16">
        <f>INDEX(現金給付!G:G,MATCH($A6,現金給付!$C:$C,0),1)</f>
        <v>3009303</v>
      </c>
      <c r="DT6" s="16">
        <f>INDEX(現金給付!N:N,MATCH($A6,現金給付!$C:$C,0),1)</f>
        <v>207</v>
      </c>
      <c r="DU6" s="16">
        <f>INDEX(現金給付!O:O,MATCH($A6,現金給付!$C:$C,0),1)</f>
        <v>1762429</v>
      </c>
      <c r="DV6" s="16">
        <f>INDEX(現金給付!V:V,MATCH($A6,現金給付!$C:$C,0),1)</f>
        <v>661</v>
      </c>
      <c r="DW6" s="16">
        <f>INDEX(現金給付!W:W,MATCH($A6,現金給付!$C:$C,0),1)</f>
        <v>15199748</v>
      </c>
      <c r="DX6" s="16">
        <f>INDEX(現金給付!AL:AL,MATCH($A6,現金給付!$C:$C,0),1)</f>
        <v>122</v>
      </c>
      <c r="DY6" s="16">
        <f>INDEX(現金給付!AM:AM,MATCH($A6,現金給付!$C:$C,0),1)</f>
        <v>3934241</v>
      </c>
      <c r="DZ6" s="16">
        <f>INDEX(現金給付!AT:AT,MATCH($A6,現金給付!$C:$C,0),1)</f>
        <v>17</v>
      </c>
      <c r="EA6" s="16">
        <f>INDEX(現金給付!AU:AU,MATCH($A6,現金給付!$C:$C,0),1)</f>
        <v>231039</v>
      </c>
      <c r="EB6" s="16">
        <f>INDEX(現金給付!BB:BB,MATCH($A6,現金給付!$C:$C,0),1)</f>
        <v>0</v>
      </c>
      <c r="EC6" s="16">
        <f>INDEX(現金給付!BC:BC,MATCH($A6,現金給付!$C:$C,0),1)</f>
        <v>0</v>
      </c>
      <c r="ED6" s="16">
        <f>INDEX(現金給付!BR:BR,MATCH($A6,現金給付!$C:$C,0),1)</f>
        <v>0</v>
      </c>
      <c r="EE6" s="16">
        <f>INDEX(現金給付!BS:BS,MATCH($A6,現金給付!$C:$C,0),1)</f>
        <v>0</v>
      </c>
      <c r="EF6" s="16">
        <f>INDEX(現金給付!BX:BX,MATCH($A6,現金給付!$C:$C,0),1)</f>
        <v>0</v>
      </c>
      <c r="EG6" s="16">
        <f>INDEX(現金給付!BY:BY,MATCH($A6,現金給付!$C:$C,0),1)</f>
        <v>0</v>
      </c>
      <c r="EH6" s="16">
        <f t="shared" si="47"/>
        <v>1515</v>
      </c>
      <c r="EI6" s="16">
        <f t="shared" si="48"/>
        <v>24136760</v>
      </c>
      <c r="EK6" s="7">
        <f t="shared" si="53"/>
        <v>114172</v>
      </c>
      <c r="EL6" s="7">
        <f t="shared" si="54"/>
        <v>3927863227</v>
      </c>
      <c r="EN6" s="70">
        <f>ROUND(EL6/INDEX(被保険者数!O:O,MATCH(A6,被保険者数!A:A,0),1),0)</f>
        <v>854255</v>
      </c>
      <c r="EO6" s="1">
        <f t="shared" si="55"/>
        <v>27</v>
      </c>
      <c r="EP6" s="70">
        <f t="shared" si="49"/>
        <v>2119882800</v>
      </c>
      <c r="EQ6" s="70">
        <f t="shared" si="50"/>
        <v>1109073810</v>
      </c>
      <c r="ER6" s="70">
        <f t="shared" si="51"/>
        <v>698906617</v>
      </c>
      <c r="ES6" s="70">
        <f>ROUND(EP6/INDEX(被保険者数!O:O,MATCH(A6,被保険者数!A:A,0),1),0)</f>
        <v>461045</v>
      </c>
      <c r="ET6" s="70">
        <f t="shared" si="56"/>
        <v>31</v>
      </c>
      <c r="EU6" s="70">
        <f>ROUND(EQ6/INDEX(被保険者数!O:O,MATCH(A6,被保険者数!A:A,0),1),0)</f>
        <v>241208</v>
      </c>
      <c r="EV6" s="1">
        <f t="shared" si="57"/>
        <v>8</v>
      </c>
    </row>
    <row r="7" spans="1:152" s="1" customFormat="1" ht="15.95" customHeight="1" x14ac:dyDescent="0.15">
      <c r="A7" s="2" t="s">
        <v>29</v>
      </c>
      <c r="B7" s="6">
        <v>6943</v>
      </c>
      <c r="C7" s="7">
        <v>4787729710</v>
      </c>
      <c r="D7" s="7">
        <v>4308959958</v>
      </c>
      <c r="E7" s="7">
        <v>271326284</v>
      </c>
      <c r="F7" s="7">
        <v>173682026</v>
      </c>
      <c r="G7" s="7">
        <v>33760592</v>
      </c>
      <c r="H7" s="7">
        <v>123859</v>
      </c>
      <c r="I7" s="7">
        <v>2235137470</v>
      </c>
      <c r="J7" s="7">
        <v>2011623734</v>
      </c>
      <c r="K7" s="7">
        <v>41792173</v>
      </c>
      <c r="L7" s="7">
        <v>164392117</v>
      </c>
      <c r="M7" s="7">
        <v>17302574</v>
      </c>
      <c r="N7" s="7">
        <f t="shared" si="0"/>
        <v>130802</v>
      </c>
      <c r="O7" s="7">
        <f t="shared" si="1"/>
        <v>7022867180</v>
      </c>
      <c r="P7" s="7">
        <f t="shared" si="2"/>
        <v>6320583692</v>
      </c>
      <c r="Q7" s="7">
        <f t="shared" si="3"/>
        <v>313118457</v>
      </c>
      <c r="R7" s="7">
        <f t="shared" si="4"/>
        <v>338074143</v>
      </c>
      <c r="S7" s="7">
        <f t="shared" si="5"/>
        <v>51063166</v>
      </c>
      <c r="T7" s="6">
        <v>5</v>
      </c>
      <c r="U7" s="7">
        <v>701840</v>
      </c>
      <c r="V7" s="7">
        <v>631645</v>
      </c>
      <c r="W7" s="7">
        <v>0</v>
      </c>
      <c r="X7" s="7">
        <v>70195</v>
      </c>
      <c r="Y7" s="7">
        <v>0</v>
      </c>
      <c r="Z7" s="7">
        <v>15779</v>
      </c>
      <c r="AA7" s="7">
        <v>231594210</v>
      </c>
      <c r="AB7" s="7">
        <v>208434789</v>
      </c>
      <c r="AC7" s="7">
        <v>217058</v>
      </c>
      <c r="AD7" s="7">
        <v>22847159</v>
      </c>
      <c r="AE7" s="7">
        <v>95204</v>
      </c>
      <c r="AF7" s="7">
        <f t="shared" si="6"/>
        <v>15784</v>
      </c>
      <c r="AG7" s="7">
        <f t="shared" si="7"/>
        <v>232296050</v>
      </c>
      <c r="AH7" s="7">
        <f t="shared" si="8"/>
        <v>209066434</v>
      </c>
      <c r="AI7" s="7">
        <f t="shared" si="9"/>
        <v>217058</v>
      </c>
      <c r="AJ7" s="7">
        <f t="shared" si="10"/>
        <v>22917354</v>
      </c>
      <c r="AK7" s="7">
        <f t="shared" si="11"/>
        <v>95204</v>
      </c>
      <c r="AL7" s="6">
        <f t="shared" si="12"/>
        <v>146586</v>
      </c>
      <c r="AM7" s="7">
        <f t="shared" si="13"/>
        <v>7255163230</v>
      </c>
      <c r="AN7" s="7">
        <f t="shared" si="14"/>
        <v>6529650126</v>
      </c>
      <c r="AO7" s="7">
        <f t="shared" si="15"/>
        <v>313335515</v>
      </c>
      <c r="AP7" s="7">
        <f t="shared" si="16"/>
        <v>360991497</v>
      </c>
      <c r="AQ7" s="7">
        <f t="shared" si="17"/>
        <v>51158370</v>
      </c>
      <c r="AR7" s="7">
        <v>92195</v>
      </c>
      <c r="AS7" s="7">
        <v>1218167100</v>
      </c>
      <c r="AT7" s="7">
        <v>1096350370</v>
      </c>
      <c r="AU7" s="7">
        <v>11286294</v>
      </c>
      <c r="AV7" s="7">
        <v>101581265</v>
      </c>
      <c r="AW7" s="7">
        <v>8949171</v>
      </c>
      <c r="AX7" s="7">
        <f t="shared" si="18"/>
        <v>238781</v>
      </c>
      <c r="AY7" s="7">
        <f t="shared" si="19"/>
        <v>8473330330</v>
      </c>
      <c r="AZ7" s="7">
        <f t="shared" si="20"/>
        <v>7626000496</v>
      </c>
      <c r="BA7" s="7">
        <f t="shared" si="21"/>
        <v>324621809</v>
      </c>
      <c r="BB7" s="7">
        <f t="shared" si="22"/>
        <v>462572762</v>
      </c>
      <c r="BC7" s="7">
        <f t="shared" si="23"/>
        <v>60107541</v>
      </c>
      <c r="BD7" s="6">
        <v>6704</v>
      </c>
      <c r="BE7" s="7">
        <v>226720694</v>
      </c>
      <c r="BF7" s="7">
        <v>128251724</v>
      </c>
      <c r="BG7" s="7">
        <v>0</v>
      </c>
      <c r="BH7" s="7">
        <v>95774990</v>
      </c>
      <c r="BI7" s="7">
        <v>2693980</v>
      </c>
      <c r="BJ7" s="7">
        <v>5</v>
      </c>
      <c r="BK7" s="7">
        <v>7590</v>
      </c>
      <c r="BL7" s="7">
        <v>5410</v>
      </c>
      <c r="BM7" s="7">
        <v>0</v>
      </c>
      <c r="BN7" s="7">
        <v>2180</v>
      </c>
      <c r="BO7" s="7">
        <v>0</v>
      </c>
      <c r="BP7" s="7">
        <f t="shared" si="24"/>
        <v>6709</v>
      </c>
      <c r="BQ7" s="7">
        <f t="shared" si="25"/>
        <v>226728284</v>
      </c>
      <c r="BR7" s="7">
        <f t="shared" si="26"/>
        <v>128257134</v>
      </c>
      <c r="BS7" s="7">
        <f t="shared" si="27"/>
        <v>0</v>
      </c>
      <c r="BT7" s="7">
        <f t="shared" si="28"/>
        <v>95777170</v>
      </c>
      <c r="BU7" s="7">
        <f t="shared" si="29"/>
        <v>2693980</v>
      </c>
      <c r="BV7" s="6">
        <v>1118</v>
      </c>
      <c r="BW7" s="7">
        <v>155489850</v>
      </c>
      <c r="BX7" s="7">
        <v>139940860</v>
      </c>
      <c r="BY7" s="7">
        <v>5033680</v>
      </c>
      <c r="BZ7" s="7">
        <v>5582112</v>
      </c>
      <c r="CA7" s="7">
        <v>5201553</v>
      </c>
      <c r="CB7" s="7">
        <f t="shared" si="30"/>
        <v>239899</v>
      </c>
      <c r="CC7" s="7">
        <f t="shared" si="31"/>
        <v>8855548464</v>
      </c>
      <c r="CD7" s="7">
        <f t="shared" si="32"/>
        <v>7894198490</v>
      </c>
      <c r="CE7" s="7">
        <f t="shared" si="33"/>
        <v>329655489</v>
      </c>
      <c r="CF7" s="7">
        <f t="shared" si="34"/>
        <v>563932044</v>
      </c>
      <c r="CG7" s="7">
        <f t="shared" si="35"/>
        <v>68003074</v>
      </c>
      <c r="CH7" s="128">
        <v>1209</v>
      </c>
      <c r="CI7" s="129">
        <v>8748426</v>
      </c>
      <c r="CJ7" s="129">
        <v>7873461</v>
      </c>
      <c r="CK7" s="129">
        <v>0</v>
      </c>
      <c r="CL7" s="129">
        <v>874965</v>
      </c>
      <c r="CM7" s="129">
        <v>0</v>
      </c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30">
        <f t="shared" si="52"/>
        <v>1209</v>
      </c>
      <c r="DA7" s="129">
        <f t="shared" si="36"/>
        <v>8748426</v>
      </c>
      <c r="DB7" s="129">
        <f t="shared" si="37"/>
        <v>7873461</v>
      </c>
      <c r="DC7" s="129">
        <f t="shared" si="38"/>
        <v>0</v>
      </c>
      <c r="DD7" s="129">
        <f t="shared" si="39"/>
        <v>874965</v>
      </c>
      <c r="DE7" s="129">
        <f t="shared" si="40"/>
        <v>0</v>
      </c>
      <c r="DF7" s="129">
        <f t="shared" si="41"/>
        <v>241108</v>
      </c>
      <c r="DG7" s="129">
        <f t="shared" si="42"/>
        <v>8864296890</v>
      </c>
      <c r="DH7" s="129">
        <f t="shared" si="43"/>
        <v>7902071951</v>
      </c>
      <c r="DI7" s="129">
        <f t="shared" si="44"/>
        <v>329655489</v>
      </c>
      <c r="DJ7" s="129">
        <f t="shared" si="45"/>
        <v>564807009</v>
      </c>
      <c r="DK7" s="129">
        <f t="shared" si="46"/>
        <v>68003074</v>
      </c>
      <c r="DL7" s="129">
        <v>4918</v>
      </c>
      <c r="DM7" s="129">
        <v>3235</v>
      </c>
      <c r="DN7" s="129">
        <v>8153</v>
      </c>
      <c r="DO7" s="129">
        <v>1111</v>
      </c>
      <c r="DP7" s="129">
        <v>259</v>
      </c>
      <c r="DR7" s="16">
        <f>INDEX(現金給付!F:F,MATCH($A7,現金給付!$C:$C,0),1)</f>
        <v>1209</v>
      </c>
      <c r="DS7" s="16">
        <f>INDEX(現金給付!G:G,MATCH($A7,現金給付!$C:$C,0),1)</f>
        <v>7873461</v>
      </c>
      <c r="DT7" s="16">
        <f>INDEX(現金給付!N:N,MATCH($A7,現金給付!$C:$C,0),1)</f>
        <v>477</v>
      </c>
      <c r="DU7" s="16">
        <f>INDEX(現金給付!O:O,MATCH($A7,現金給付!$C:$C,0),1)</f>
        <v>9386385</v>
      </c>
      <c r="DV7" s="16">
        <f>INDEX(現金給付!V:V,MATCH($A7,現金給付!$C:$C,0),1)</f>
        <v>587</v>
      </c>
      <c r="DW7" s="16">
        <f>INDEX(現金給付!W:W,MATCH($A7,現金給付!$C:$C,0),1)</f>
        <v>12695137</v>
      </c>
      <c r="DX7" s="16">
        <f>INDEX(現金給付!AL:AL,MATCH($A7,現金給付!$C:$C,0),1)</f>
        <v>264</v>
      </c>
      <c r="DY7" s="16">
        <f>INDEX(現金給付!AM:AM,MATCH($A7,現金給付!$C:$C,0),1)</f>
        <v>9116125</v>
      </c>
      <c r="DZ7" s="16">
        <f>INDEX(現金給付!AT:AT,MATCH($A7,現金給付!$C:$C,0),1)</f>
        <v>5</v>
      </c>
      <c r="EA7" s="16">
        <f>INDEX(現金給付!AU:AU,MATCH($A7,現金給付!$C:$C,0),1)</f>
        <v>27666</v>
      </c>
      <c r="EB7" s="16">
        <f>INDEX(現金給付!BB:BB,MATCH($A7,現金給付!$C:$C,0),1)</f>
        <v>0</v>
      </c>
      <c r="EC7" s="16">
        <f>INDEX(現金給付!BC:BC,MATCH($A7,現金給付!$C:$C,0),1)</f>
        <v>0</v>
      </c>
      <c r="ED7" s="16">
        <f>INDEX(現金給付!BR:BR,MATCH($A7,現金給付!$C:$C,0),1)</f>
        <v>0</v>
      </c>
      <c r="EE7" s="16">
        <f>INDEX(現金給付!BS:BS,MATCH($A7,現金給付!$C:$C,0),1)</f>
        <v>0</v>
      </c>
      <c r="EF7" s="16">
        <f>INDEX(現金給付!BX:BX,MATCH($A7,現金給付!$C:$C,0),1)</f>
        <v>0</v>
      </c>
      <c r="EG7" s="16">
        <f>INDEX(現金給付!BY:BY,MATCH($A7,現金給付!$C:$C,0),1)</f>
        <v>0</v>
      </c>
      <c r="EH7" s="16">
        <f t="shared" si="47"/>
        <v>2542</v>
      </c>
      <c r="EI7" s="16">
        <f t="shared" si="48"/>
        <v>39098774</v>
      </c>
      <c r="EK7" s="7">
        <f t="shared" si="53"/>
        <v>242441</v>
      </c>
      <c r="EL7" s="7">
        <f t="shared" si="54"/>
        <v>8894647238</v>
      </c>
      <c r="EN7" s="70">
        <f>ROUND(EL7/INDEX(被保険者数!O:O,MATCH(A7,被保険者数!A:A,0),1),0)</f>
        <v>862386</v>
      </c>
      <c r="EO7" s="1">
        <f t="shared" si="55"/>
        <v>26</v>
      </c>
      <c r="EP7" s="70">
        <f t="shared" si="49"/>
        <v>4788431550</v>
      </c>
      <c r="EQ7" s="70">
        <f t="shared" si="50"/>
        <v>2466731680</v>
      </c>
      <c r="ER7" s="70">
        <f t="shared" si="51"/>
        <v>1639484008</v>
      </c>
      <c r="ES7" s="70">
        <f>ROUND(EP7/INDEX(被保険者数!O:O,MATCH(A7,被保険者数!A:A,0),1),0)</f>
        <v>464265</v>
      </c>
      <c r="ET7" s="70">
        <f t="shared" si="56"/>
        <v>30</v>
      </c>
      <c r="EU7" s="70">
        <f>ROUND(EQ7/INDEX(被保険者数!O:O,MATCH(A7,被保険者数!A:A,0),1),0)</f>
        <v>239163</v>
      </c>
      <c r="EV7" s="1">
        <f t="shared" si="57"/>
        <v>9</v>
      </c>
    </row>
    <row r="8" spans="1:152" s="1" customFormat="1" ht="15.95" customHeight="1" x14ac:dyDescent="0.15">
      <c r="A8" s="2" t="s">
        <v>30</v>
      </c>
      <c r="B8" s="6">
        <v>5707</v>
      </c>
      <c r="C8" s="7">
        <v>3649237430</v>
      </c>
      <c r="D8" s="7">
        <v>3284363774</v>
      </c>
      <c r="E8" s="7">
        <v>199790363</v>
      </c>
      <c r="F8" s="7">
        <v>127134481</v>
      </c>
      <c r="G8" s="7">
        <v>37790612</v>
      </c>
      <c r="H8" s="7">
        <v>75075</v>
      </c>
      <c r="I8" s="7">
        <v>1399295400</v>
      </c>
      <c r="J8" s="7">
        <v>1259365912</v>
      </c>
      <c r="K8" s="7">
        <v>34695657</v>
      </c>
      <c r="L8" s="7">
        <v>90532797</v>
      </c>
      <c r="M8" s="7">
        <v>14700120</v>
      </c>
      <c r="N8" s="7">
        <f t="shared" si="0"/>
        <v>80782</v>
      </c>
      <c r="O8" s="7">
        <f t="shared" si="1"/>
        <v>5048532830</v>
      </c>
      <c r="P8" s="7">
        <f t="shared" si="2"/>
        <v>4543729686</v>
      </c>
      <c r="Q8" s="7">
        <f t="shared" si="3"/>
        <v>234486020</v>
      </c>
      <c r="R8" s="7">
        <f t="shared" si="4"/>
        <v>217667278</v>
      </c>
      <c r="S8" s="7">
        <f t="shared" si="5"/>
        <v>52490732</v>
      </c>
      <c r="T8" s="6">
        <v>14</v>
      </c>
      <c r="U8" s="7">
        <v>2379680</v>
      </c>
      <c r="V8" s="7">
        <v>2141693</v>
      </c>
      <c r="W8" s="7">
        <v>10565</v>
      </c>
      <c r="X8" s="7">
        <v>227422</v>
      </c>
      <c r="Y8" s="7">
        <v>0</v>
      </c>
      <c r="Z8" s="7">
        <v>10095</v>
      </c>
      <c r="AA8" s="7">
        <v>134752570</v>
      </c>
      <c r="AB8" s="7">
        <v>121277313</v>
      </c>
      <c r="AC8" s="7">
        <v>28856</v>
      </c>
      <c r="AD8" s="7">
        <v>13439118</v>
      </c>
      <c r="AE8" s="7">
        <v>7283</v>
      </c>
      <c r="AF8" s="7">
        <f t="shared" si="6"/>
        <v>10109</v>
      </c>
      <c r="AG8" s="7">
        <f t="shared" si="7"/>
        <v>137132250</v>
      </c>
      <c r="AH8" s="7">
        <f t="shared" si="8"/>
        <v>123419006</v>
      </c>
      <c r="AI8" s="7">
        <f t="shared" si="9"/>
        <v>39421</v>
      </c>
      <c r="AJ8" s="7">
        <f t="shared" si="10"/>
        <v>13666540</v>
      </c>
      <c r="AK8" s="7">
        <f t="shared" si="11"/>
        <v>7283</v>
      </c>
      <c r="AL8" s="6">
        <f t="shared" si="12"/>
        <v>90891</v>
      </c>
      <c r="AM8" s="7">
        <f t="shared" si="13"/>
        <v>5185665080</v>
      </c>
      <c r="AN8" s="7">
        <f t="shared" si="14"/>
        <v>4667148692</v>
      </c>
      <c r="AO8" s="7">
        <f t="shared" si="15"/>
        <v>234525441</v>
      </c>
      <c r="AP8" s="7">
        <f t="shared" si="16"/>
        <v>231333818</v>
      </c>
      <c r="AQ8" s="7">
        <f t="shared" si="17"/>
        <v>52498015</v>
      </c>
      <c r="AR8" s="7">
        <v>58187</v>
      </c>
      <c r="AS8" s="7">
        <v>812518150</v>
      </c>
      <c r="AT8" s="7">
        <v>731266325</v>
      </c>
      <c r="AU8" s="7">
        <v>6922750</v>
      </c>
      <c r="AV8" s="7">
        <v>69817106</v>
      </c>
      <c r="AW8" s="7">
        <v>4511969</v>
      </c>
      <c r="AX8" s="7">
        <f t="shared" si="18"/>
        <v>149078</v>
      </c>
      <c r="AY8" s="7">
        <f t="shared" si="19"/>
        <v>5998183230</v>
      </c>
      <c r="AZ8" s="7">
        <f t="shared" si="20"/>
        <v>5398415017</v>
      </c>
      <c r="BA8" s="7">
        <f t="shared" si="21"/>
        <v>241448191</v>
      </c>
      <c r="BB8" s="7">
        <f t="shared" si="22"/>
        <v>301150924</v>
      </c>
      <c r="BC8" s="7">
        <f t="shared" si="23"/>
        <v>57009984</v>
      </c>
      <c r="BD8" s="6">
        <v>5554</v>
      </c>
      <c r="BE8" s="7">
        <v>202480936</v>
      </c>
      <c r="BF8" s="7">
        <v>118376926</v>
      </c>
      <c r="BG8" s="7">
        <v>0</v>
      </c>
      <c r="BH8" s="7">
        <v>80371090</v>
      </c>
      <c r="BI8" s="7">
        <v>3722840</v>
      </c>
      <c r="BJ8" s="7">
        <v>14</v>
      </c>
      <c r="BK8" s="7">
        <v>37980</v>
      </c>
      <c r="BL8" s="7">
        <v>19390</v>
      </c>
      <c r="BM8" s="7">
        <v>0</v>
      </c>
      <c r="BN8" s="7">
        <v>18590</v>
      </c>
      <c r="BO8" s="7">
        <v>0</v>
      </c>
      <c r="BP8" s="7">
        <f t="shared" si="24"/>
        <v>5568</v>
      </c>
      <c r="BQ8" s="7">
        <f t="shared" si="25"/>
        <v>202518916</v>
      </c>
      <c r="BR8" s="7">
        <f t="shared" si="26"/>
        <v>118396316</v>
      </c>
      <c r="BS8" s="7">
        <f t="shared" si="27"/>
        <v>0</v>
      </c>
      <c r="BT8" s="7">
        <f t="shared" si="28"/>
        <v>80389680</v>
      </c>
      <c r="BU8" s="7">
        <f t="shared" si="29"/>
        <v>3722840</v>
      </c>
      <c r="BV8" s="6">
        <v>357</v>
      </c>
      <c r="BW8" s="7">
        <v>42378820</v>
      </c>
      <c r="BX8" s="7">
        <v>38140938</v>
      </c>
      <c r="BY8" s="7">
        <v>1471544</v>
      </c>
      <c r="BZ8" s="7">
        <v>2131508</v>
      </c>
      <c r="CA8" s="7">
        <v>634830</v>
      </c>
      <c r="CB8" s="7">
        <f t="shared" si="30"/>
        <v>149435</v>
      </c>
      <c r="CC8" s="7">
        <f t="shared" si="31"/>
        <v>6243080966</v>
      </c>
      <c r="CD8" s="7">
        <f t="shared" si="32"/>
        <v>5554952271</v>
      </c>
      <c r="CE8" s="7">
        <f t="shared" si="33"/>
        <v>242919735</v>
      </c>
      <c r="CF8" s="7">
        <f t="shared" si="34"/>
        <v>383672112</v>
      </c>
      <c r="CG8" s="7">
        <f t="shared" si="35"/>
        <v>61367654</v>
      </c>
      <c r="CH8" s="128">
        <v>459</v>
      </c>
      <c r="CI8" s="129">
        <v>2844069</v>
      </c>
      <c r="CJ8" s="129">
        <v>2559600</v>
      </c>
      <c r="CK8" s="129">
        <v>0</v>
      </c>
      <c r="CL8" s="129">
        <v>284469</v>
      </c>
      <c r="CM8" s="129">
        <v>0</v>
      </c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30">
        <f t="shared" si="52"/>
        <v>459</v>
      </c>
      <c r="DA8" s="129">
        <f t="shared" si="36"/>
        <v>2844069</v>
      </c>
      <c r="DB8" s="129">
        <f t="shared" si="37"/>
        <v>2559600</v>
      </c>
      <c r="DC8" s="129">
        <f t="shared" si="38"/>
        <v>0</v>
      </c>
      <c r="DD8" s="129">
        <f t="shared" si="39"/>
        <v>284469</v>
      </c>
      <c r="DE8" s="129">
        <f t="shared" si="40"/>
        <v>0</v>
      </c>
      <c r="DF8" s="129">
        <f t="shared" si="41"/>
        <v>149894</v>
      </c>
      <c r="DG8" s="129">
        <f t="shared" si="42"/>
        <v>6245925035</v>
      </c>
      <c r="DH8" s="129">
        <f t="shared" si="43"/>
        <v>5557511871</v>
      </c>
      <c r="DI8" s="129">
        <f t="shared" si="44"/>
        <v>242919735</v>
      </c>
      <c r="DJ8" s="129">
        <f t="shared" si="45"/>
        <v>383956581</v>
      </c>
      <c r="DK8" s="129">
        <f t="shared" si="46"/>
        <v>61367654</v>
      </c>
      <c r="DL8" s="129">
        <v>4279</v>
      </c>
      <c r="DM8" s="129">
        <v>2064</v>
      </c>
      <c r="DN8" s="129">
        <v>6343</v>
      </c>
      <c r="DO8" s="129">
        <v>777</v>
      </c>
      <c r="DP8" s="129">
        <v>211</v>
      </c>
      <c r="DR8" s="16">
        <f>INDEX(現金給付!F:F,MATCH($A8,現金給付!$C:$C,0),1)</f>
        <v>459</v>
      </c>
      <c r="DS8" s="16">
        <f>INDEX(現金給付!G:G,MATCH($A8,現金給付!$C:$C,0),1)</f>
        <v>2559600</v>
      </c>
      <c r="DT8" s="16">
        <f>INDEX(現金給付!N:N,MATCH($A8,現金給付!$C:$C,0),1)</f>
        <v>236</v>
      </c>
      <c r="DU8" s="16">
        <f>INDEX(現金給付!O:O,MATCH($A8,現金給付!$C:$C,0),1)</f>
        <v>3698613</v>
      </c>
      <c r="DV8" s="16">
        <f>INDEX(現金給付!V:V,MATCH($A8,現金給付!$C:$C,0),1)</f>
        <v>137</v>
      </c>
      <c r="DW8" s="16">
        <f>INDEX(現金給付!W:W,MATCH($A8,現金給付!$C:$C,0),1)</f>
        <v>1806948</v>
      </c>
      <c r="DX8" s="16">
        <f>INDEX(現金給付!AL:AL,MATCH($A8,現金給付!$C:$C,0),1)</f>
        <v>172</v>
      </c>
      <c r="DY8" s="16">
        <f>INDEX(現金給付!AM:AM,MATCH($A8,現金給付!$C:$C,0),1)</f>
        <v>5475418</v>
      </c>
      <c r="DZ8" s="16">
        <f>INDEX(現金給付!AT:AT,MATCH($A8,現金給付!$C:$C,0),1)</f>
        <v>5</v>
      </c>
      <c r="EA8" s="16">
        <f>INDEX(現金給付!AU:AU,MATCH($A8,現金給付!$C:$C,0),1)</f>
        <v>29655</v>
      </c>
      <c r="EB8" s="16">
        <f>INDEX(現金給付!BB:BB,MATCH($A8,現金給付!$C:$C,0),1)</f>
        <v>0</v>
      </c>
      <c r="EC8" s="16">
        <f>INDEX(現金給付!BC:BC,MATCH($A8,現金給付!$C:$C,0),1)</f>
        <v>0</v>
      </c>
      <c r="ED8" s="16">
        <f>INDEX(現金給付!BR:BR,MATCH($A8,現金給付!$C:$C,0),1)</f>
        <v>1</v>
      </c>
      <c r="EE8" s="16">
        <f>INDEX(現金給付!BS:BS,MATCH($A8,現金給付!$C:$C,0),1)</f>
        <v>120880</v>
      </c>
      <c r="EF8" s="16">
        <f>INDEX(現金給付!BX:BX,MATCH($A8,現金給付!$C:$C,0),1)</f>
        <v>0</v>
      </c>
      <c r="EG8" s="16">
        <f>INDEX(現金給付!BY:BY,MATCH($A8,現金給付!$C:$C,0),1)</f>
        <v>0</v>
      </c>
      <c r="EH8" s="16">
        <f t="shared" si="47"/>
        <v>1010</v>
      </c>
      <c r="EI8" s="16">
        <f t="shared" si="48"/>
        <v>13691114</v>
      </c>
      <c r="EK8" s="7">
        <f t="shared" si="53"/>
        <v>150445</v>
      </c>
      <c r="EL8" s="7">
        <f t="shared" si="54"/>
        <v>6256772080</v>
      </c>
      <c r="EN8" s="70">
        <f>ROUND(EL8/INDEX(被保険者数!O:O,MATCH(A8,被保険者数!A:A,0),1),0)</f>
        <v>1006559</v>
      </c>
      <c r="EO8" s="1">
        <f t="shared" si="55"/>
        <v>7</v>
      </c>
      <c r="EP8" s="70">
        <f t="shared" si="49"/>
        <v>3651617110</v>
      </c>
      <c r="EQ8" s="70">
        <f t="shared" si="50"/>
        <v>1534047970</v>
      </c>
      <c r="ER8" s="70">
        <f t="shared" si="51"/>
        <v>1071107000</v>
      </c>
      <c r="ES8" s="70">
        <f>ROUND(EP8/INDEX(被保険者数!O:O,MATCH(A8,被保険者数!A:A,0),1),0)</f>
        <v>587454</v>
      </c>
      <c r="ET8" s="70">
        <f t="shared" si="56"/>
        <v>10</v>
      </c>
      <c r="EU8" s="70">
        <f>ROUND(EQ8/INDEX(被保険者数!O:O,MATCH(A8,被保険者数!A:A,0),1),0)</f>
        <v>246790</v>
      </c>
      <c r="EV8" s="1">
        <f t="shared" si="57"/>
        <v>4</v>
      </c>
    </row>
    <row r="9" spans="1:152" s="1" customFormat="1" ht="15.95" customHeight="1" x14ac:dyDescent="0.15">
      <c r="A9" s="2" t="s">
        <v>31</v>
      </c>
      <c r="B9" s="6">
        <v>6222</v>
      </c>
      <c r="C9" s="7">
        <v>4067051580</v>
      </c>
      <c r="D9" s="7">
        <v>3660351760</v>
      </c>
      <c r="E9" s="7">
        <v>233032758</v>
      </c>
      <c r="F9" s="7">
        <v>142436356</v>
      </c>
      <c r="G9" s="7">
        <v>31197456</v>
      </c>
      <c r="H9" s="7">
        <v>68162</v>
      </c>
      <c r="I9" s="7">
        <v>1251781830</v>
      </c>
      <c r="J9" s="7">
        <v>1126604717</v>
      </c>
      <c r="K9" s="7">
        <v>25590903</v>
      </c>
      <c r="L9" s="7">
        <v>87331218</v>
      </c>
      <c r="M9" s="7">
        <v>12245172</v>
      </c>
      <c r="N9" s="7">
        <f t="shared" si="0"/>
        <v>74384</v>
      </c>
      <c r="O9" s="7">
        <f t="shared" si="1"/>
        <v>5318833410</v>
      </c>
      <c r="P9" s="7">
        <f t="shared" si="2"/>
        <v>4786956477</v>
      </c>
      <c r="Q9" s="7">
        <f t="shared" si="3"/>
        <v>258623661</v>
      </c>
      <c r="R9" s="7">
        <f t="shared" si="4"/>
        <v>229767574</v>
      </c>
      <c r="S9" s="7">
        <f t="shared" si="5"/>
        <v>43442628</v>
      </c>
      <c r="T9" s="6">
        <v>13</v>
      </c>
      <c r="U9" s="7">
        <v>4655600</v>
      </c>
      <c r="V9" s="7">
        <v>4190042</v>
      </c>
      <c r="W9" s="7">
        <v>210995</v>
      </c>
      <c r="X9" s="7">
        <v>254563</v>
      </c>
      <c r="Y9" s="7">
        <v>0</v>
      </c>
      <c r="Z9" s="7">
        <v>5885</v>
      </c>
      <c r="AA9" s="7">
        <v>87994100</v>
      </c>
      <c r="AB9" s="7">
        <v>79194690</v>
      </c>
      <c r="AC9" s="7">
        <v>40025</v>
      </c>
      <c r="AD9" s="7">
        <v>8759385</v>
      </c>
      <c r="AE9" s="7">
        <v>0</v>
      </c>
      <c r="AF9" s="7">
        <f t="shared" si="6"/>
        <v>5898</v>
      </c>
      <c r="AG9" s="7">
        <f t="shared" si="7"/>
        <v>92649700</v>
      </c>
      <c r="AH9" s="7">
        <f t="shared" si="8"/>
        <v>83384732</v>
      </c>
      <c r="AI9" s="7">
        <f t="shared" si="9"/>
        <v>251020</v>
      </c>
      <c r="AJ9" s="7">
        <f t="shared" si="10"/>
        <v>9013948</v>
      </c>
      <c r="AK9" s="7">
        <f t="shared" si="11"/>
        <v>0</v>
      </c>
      <c r="AL9" s="6">
        <f t="shared" si="12"/>
        <v>80282</v>
      </c>
      <c r="AM9" s="7">
        <f t="shared" si="13"/>
        <v>5411483110</v>
      </c>
      <c r="AN9" s="7">
        <f t="shared" si="14"/>
        <v>4870341209</v>
      </c>
      <c r="AO9" s="7">
        <f t="shared" si="15"/>
        <v>258874681</v>
      </c>
      <c r="AP9" s="7">
        <f t="shared" si="16"/>
        <v>238781522</v>
      </c>
      <c r="AQ9" s="7">
        <f t="shared" si="17"/>
        <v>43442628</v>
      </c>
      <c r="AR9" s="7">
        <v>49287</v>
      </c>
      <c r="AS9" s="7">
        <v>635976110</v>
      </c>
      <c r="AT9" s="7">
        <v>572378523</v>
      </c>
      <c r="AU9" s="7">
        <v>4572204</v>
      </c>
      <c r="AV9" s="7">
        <v>55445891</v>
      </c>
      <c r="AW9" s="7">
        <v>3579492</v>
      </c>
      <c r="AX9" s="7">
        <f t="shared" si="18"/>
        <v>129569</v>
      </c>
      <c r="AY9" s="7">
        <f t="shared" si="19"/>
        <v>6047459220</v>
      </c>
      <c r="AZ9" s="7">
        <f t="shared" si="20"/>
        <v>5442719732</v>
      </c>
      <c r="BA9" s="7">
        <f t="shared" si="21"/>
        <v>263446885</v>
      </c>
      <c r="BB9" s="7">
        <f t="shared" si="22"/>
        <v>294227413</v>
      </c>
      <c r="BC9" s="7">
        <f t="shared" si="23"/>
        <v>47022120</v>
      </c>
      <c r="BD9" s="6">
        <v>6033</v>
      </c>
      <c r="BE9" s="7">
        <v>228652323</v>
      </c>
      <c r="BF9" s="7">
        <v>147371523</v>
      </c>
      <c r="BG9" s="7">
        <v>0</v>
      </c>
      <c r="BH9" s="7">
        <v>79196600</v>
      </c>
      <c r="BI9" s="7">
        <v>2070260</v>
      </c>
      <c r="BJ9" s="7">
        <v>13</v>
      </c>
      <c r="BK9" s="7">
        <v>161166</v>
      </c>
      <c r="BL9" s="7">
        <v>91546</v>
      </c>
      <c r="BM9" s="7">
        <v>0</v>
      </c>
      <c r="BN9" s="7">
        <v>69620</v>
      </c>
      <c r="BO9" s="7">
        <v>0</v>
      </c>
      <c r="BP9" s="7">
        <f t="shared" si="24"/>
        <v>6046</v>
      </c>
      <c r="BQ9" s="7">
        <f t="shared" si="25"/>
        <v>228813489</v>
      </c>
      <c r="BR9" s="7">
        <f t="shared" si="26"/>
        <v>147463069</v>
      </c>
      <c r="BS9" s="7">
        <f t="shared" si="27"/>
        <v>0</v>
      </c>
      <c r="BT9" s="7">
        <f t="shared" si="28"/>
        <v>79266220</v>
      </c>
      <c r="BU9" s="7">
        <f t="shared" si="29"/>
        <v>2070260</v>
      </c>
      <c r="BV9" s="6">
        <v>521</v>
      </c>
      <c r="BW9" s="7">
        <v>54435040</v>
      </c>
      <c r="BX9" s="7">
        <v>48991536</v>
      </c>
      <c r="BY9" s="7">
        <v>1180229</v>
      </c>
      <c r="BZ9" s="7">
        <v>2607972</v>
      </c>
      <c r="CA9" s="7">
        <v>1688901</v>
      </c>
      <c r="CB9" s="7">
        <f t="shared" si="30"/>
        <v>130090</v>
      </c>
      <c r="CC9" s="7">
        <f t="shared" si="31"/>
        <v>6330707749</v>
      </c>
      <c r="CD9" s="7">
        <f t="shared" si="32"/>
        <v>5639174337</v>
      </c>
      <c r="CE9" s="7">
        <f t="shared" si="33"/>
        <v>264627114</v>
      </c>
      <c r="CF9" s="7">
        <f t="shared" si="34"/>
        <v>376101605</v>
      </c>
      <c r="CG9" s="7">
        <f t="shared" si="35"/>
        <v>50781281</v>
      </c>
      <c r="CH9" s="128">
        <v>672</v>
      </c>
      <c r="CI9" s="129">
        <v>4301652</v>
      </c>
      <c r="CJ9" s="129">
        <v>3871446</v>
      </c>
      <c r="CK9" s="129">
        <v>0</v>
      </c>
      <c r="CL9" s="129">
        <v>430206</v>
      </c>
      <c r="CM9" s="129">
        <v>0</v>
      </c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30">
        <f t="shared" si="52"/>
        <v>672</v>
      </c>
      <c r="DA9" s="129">
        <f t="shared" si="36"/>
        <v>4301652</v>
      </c>
      <c r="DB9" s="129">
        <f t="shared" si="37"/>
        <v>3871446</v>
      </c>
      <c r="DC9" s="129">
        <f t="shared" si="38"/>
        <v>0</v>
      </c>
      <c r="DD9" s="129">
        <f t="shared" si="39"/>
        <v>430206</v>
      </c>
      <c r="DE9" s="129">
        <f t="shared" si="40"/>
        <v>0</v>
      </c>
      <c r="DF9" s="129">
        <f t="shared" si="41"/>
        <v>130762</v>
      </c>
      <c r="DG9" s="129">
        <f t="shared" si="42"/>
        <v>6335009401</v>
      </c>
      <c r="DH9" s="129">
        <f t="shared" si="43"/>
        <v>5643045783</v>
      </c>
      <c r="DI9" s="129">
        <f t="shared" si="44"/>
        <v>264627114</v>
      </c>
      <c r="DJ9" s="129">
        <f t="shared" si="45"/>
        <v>376531811</v>
      </c>
      <c r="DK9" s="129">
        <f t="shared" si="46"/>
        <v>50781281</v>
      </c>
      <c r="DL9" s="129">
        <v>4730</v>
      </c>
      <c r="DM9" s="129">
        <v>1914</v>
      </c>
      <c r="DN9" s="129">
        <v>6644</v>
      </c>
      <c r="DO9" s="129">
        <v>822</v>
      </c>
      <c r="DP9" s="129">
        <v>188</v>
      </c>
      <c r="DR9" s="16">
        <f>INDEX(現金給付!F:F,MATCH($A9,現金給付!$C:$C,0),1)</f>
        <v>672</v>
      </c>
      <c r="DS9" s="16">
        <f>INDEX(現金給付!G:G,MATCH($A9,現金給付!$C:$C,0),1)</f>
        <v>3871446</v>
      </c>
      <c r="DT9" s="16">
        <f>INDEX(現金給付!N:N,MATCH($A9,現金給付!$C:$C,0),1)</f>
        <v>49</v>
      </c>
      <c r="DU9" s="16">
        <f>INDEX(現金給付!O:O,MATCH($A9,現金給付!$C:$C,0),1)</f>
        <v>1368601</v>
      </c>
      <c r="DV9" s="16">
        <f>INDEX(現金給付!V:V,MATCH($A9,現金給付!$C:$C,0),1)</f>
        <v>149</v>
      </c>
      <c r="DW9" s="16">
        <f>INDEX(現金給付!W:W,MATCH($A9,現金給付!$C:$C,0),1)</f>
        <v>3932659</v>
      </c>
      <c r="DX9" s="16">
        <f>INDEX(現金給付!AL:AL,MATCH($A9,現金給付!$C:$C,0),1)</f>
        <v>124</v>
      </c>
      <c r="DY9" s="16">
        <f>INDEX(現金給付!AM:AM,MATCH($A9,現金給付!$C:$C,0),1)</f>
        <v>3765922</v>
      </c>
      <c r="DZ9" s="16">
        <f>INDEX(現金給付!AT:AT,MATCH($A9,現金給付!$C:$C,0),1)</f>
        <v>2</v>
      </c>
      <c r="EA9" s="16">
        <f>INDEX(現金給付!AU:AU,MATCH($A9,現金給付!$C:$C,0),1)</f>
        <v>7812</v>
      </c>
      <c r="EB9" s="16">
        <f>INDEX(現金給付!BB:BB,MATCH($A9,現金給付!$C:$C,0),1)</f>
        <v>0</v>
      </c>
      <c r="EC9" s="16">
        <f>INDEX(現金給付!BC:BC,MATCH($A9,現金給付!$C:$C,0),1)</f>
        <v>0</v>
      </c>
      <c r="ED9" s="16">
        <f>INDEX(現金給付!BR:BR,MATCH($A9,現金給付!$C:$C,0),1)</f>
        <v>0</v>
      </c>
      <c r="EE9" s="16">
        <f>INDEX(現金給付!BS:BS,MATCH($A9,現金給付!$C:$C,0),1)</f>
        <v>0</v>
      </c>
      <c r="EF9" s="16">
        <f>INDEX(現金給付!BX:BX,MATCH($A9,現金給付!$C:$C,0),1)</f>
        <v>0</v>
      </c>
      <c r="EG9" s="16">
        <f>INDEX(現金給付!BY:BY,MATCH($A9,現金給付!$C:$C,0),1)</f>
        <v>0</v>
      </c>
      <c r="EH9" s="16">
        <f t="shared" si="47"/>
        <v>996</v>
      </c>
      <c r="EI9" s="16">
        <f t="shared" si="48"/>
        <v>12946440</v>
      </c>
      <c r="EK9" s="7">
        <f t="shared" si="53"/>
        <v>131086</v>
      </c>
      <c r="EL9" s="7">
        <f t="shared" si="54"/>
        <v>6343654189</v>
      </c>
      <c r="EN9" s="70">
        <f>ROUND(EL9/INDEX(被保険者数!O:O,MATCH(A9,被保険者数!A:A,0),1),0)</f>
        <v>1111167</v>
      </c>
      <c r="EO9" s="1">
        <f t="shared" si="55"/>
        <v>3</v>
      </c>
      <c r="EP9" s="70">
        <f t="shared" si="49"/>
        <v>4071707180</v>
      </c>
      <c r="EQ9" s="70">
        <f t="shared" si="50"/>
        <v>1339775930</v>
      </c>
      <c r="ER9" s="70">
        <f t="shared" si="51"/>
        <v>932171079</v>
      </c>
      <c r="ES9" s="70">
        <f>ROUND(EP9/INDEX(被保険者数!O:O,MATCH(A9,被保険者数!A:A,0),1),0)</f>
        <v>713208</v>
      </c>
      <c r="ET9" s="70">
        <f t="shared" si="56"/>
        <v>4</v>
      </c>
      <c r="EU9" s="70">
        <f>ROUND(EQ9/INDEX(被保険者数!O:O,MATCH(A9,被保険者数!A:A,0),1),0)</f>
        <v>234678</v>
      </c>
      <c r="EV9" s="1">
        <f t="shared" si="57"/>
        <v>12</v>
      </c>
    </row>
    <row r="10" spans="1:152" s="1" customFormat="1" ht="15.95" customHeight="1" x14ac:dyDescent="0.15">
      <c r="A10" s="2" t="s">
        <v>32</v>
      </c>
      <c r="B10" s="6">
        <v>9932</v>
      </c>
      <c r="C10" s="7">
        <v>6567730560</v>
      </c>
      <c r="D10" s="7">
        <v>5910966122</v>
      </c>
      <c r="E10" s="7">
        <v>371407937</v>
      </c>
      <c r="F10" s="7">
        <v>239875479</v>
      </c>
      <c r="G10" s="7">
        <v>45385762</v>
      </c>
      <c r="H10" s="7">
        <v>130131</v>
      </c>
      <c r="I10" s="7">
        <v>2561559540</v>
      </c>
      <c r="J10" s="7">
        <v>2305397486</v>
      </c>
      <c r="K10" s="7">
        <v>69137949</v>
      </c>
      <c r="L10" s="7">
        <v>161074727</v>
      </c>
      <c r="M10" s="7">
        <v>25878201</v>
      </c>
      <c r="N10" s="7">
        <f t="shared" si="0"/>
        <v>140063</v>
      </c>
      <c r="O10" s="7">
        <f t="shared" si="1"/>
        <v>9129290100</v>
      </c>
      <c r="P10" s="7">
        <f t="shared" si="2"/>
        <v>8216363608</v>
      </c>
      <c r="Q10" s="7">
        <f t="shared" si="3"/>
        <v>440545886</v>
      </c>
      <c r="R10" s="7">
        <f t="shared" si="4"/>
        <v>400950206</v>
      </c>
      <c r="S10" s="7">
        <f t="shared" si="5"/>
        <v>71263963</v>
      </c>
      <c r="T10" s="6">
        <v>14</v>
      </c>
      <c r="U10" s="7">
        <v>5432650</v>
      </c>
      <c r="V10" s="7">
        <v>4887919</v>
      </c>
      <c r="W10" s="7">
        <v>175910</v>
      </c>
      <c r="X10" s="7">
        <v>366571</v>
      </c>
      <c r="Y10" s="7">
        <v>2250</v>
      </c>
      <c r="Z10" s="7">
        <v>17720</v>
      </c>
      <c r="AA10" s="7">
        <v>254760530</v>
      </c>
      <c r="AB10" s="7">
        <v>229284480</v>
      </c>
      <c r="AC10" s="7">
        <v>192289</v>
      </c>
      <c r="AD10" s="7">
        <v>25253036</v>
      </c>
      <c r="AE10" s="7">
        <v>30725</v>
      </c>
      <c r="AF10" s="7">
        <f t="shared" si="6"/>
        <v>17734</v>
      </c>
      <c r="AG10" s="7">
        <f t="shared" si="7"/>
        <v>260193180</v>
      </c>
      <c r="AH10" s="7">
        <f t="shared" si="8"/>
        <v>234172399</v>
      </c>
      <c r="AI10" s="7">
        <f t="shared" si="9"/>
        <v>368199</v>
      </c>
      <c r="AJ10" s="7">
        <f t="shared" si="10"/>
        <v>25619607</v>
      </c>
      <c r="AK10" s="7">
        <f t="shared" si="11"/>
        <v>32975</v>
      </c>
      <c r="AL10" s="6">
        <f t="shared" si="12"/>
        <v>157797</v>
      </c>
      <c r="AM10" s="7">
        <f t="shared" si="13"/>
        <v>9389483280</v>
      </c>
      <c r="AN10" s="7">
        <f t="shared" si="14"/>
        <v>8450536007</v>
      </c>
      <c r="AO10" s="7">
        <f t="shared" si="15"/>
        <v>440914085</v>
      </c>
      <c r="AP10" s="7">
        <f t="shared" si="16"/>
        <v>426569813</v>
      </c>
      <c r="AQ10" s="7">
        <f t="shared" si="17"/>
        <v>71296938</v>
      </c>
      <c r="AR10" s="7">
        <v>101362</v>
      </c>
      <c r="AS10" s="7">
        <v>1296547560</v>
      </c>
      <c r="AT10" s="7">
        <v>1166892733</v>
      </c>
      <c r="AU10" s="7">
        <v>8828427</v>
      </c>
      <c r="AV10" s="7">
        <v>110823776</v>
      </c>
      <c r="AW10" s="7">
        <v>10002624</v>
      </c>
      <c r="AX10" s="7">
        <f t="shared" si="18"/>
        <v>259159</v>
      </c>
      <c r="AY10" s="7">
        <f t="shared" si="19"/>
        <v>10686030840</v>
      </c>
      <c r="AZ10" s="7">
        <f t="shared" si="20"/>
        <v>9617428740</v>
      </c>
      <c r="BA10" s="7">
        <f t="shared" si="21"/>
        <v>449742512</v>
      </c>
      <c r="BB10" s="7">
        <f t="shared" si="22"/>
        <v>537393589</v>
      </c>
      <c r="BC10" s="7">
        <f t="shared" si="23"/>
        <v>81299562</v>
      </c>
      <c r="BD10" s="6">
        <v>9602</v>
      </c>
      <c r="BE10" s="7">
        <v>344336834</v>
      </c>
      <c r="BF10" s="7">
        <v>199730674</v>
      </c>
      <c r="BG10" s="7">
        <v>0</v>
      </c>
      <c r="BH10" s="7">
        <v>140563990</v>
      </c>
      <c r="BI10" s="7">
        <v>4042170</v>
      </c>
      <c r="BJ10" s="7">
        <v>14</v>
      </c>
      <c r="BK10" s="7">
        <v>173681</v>
      </c>
      <c r="BL10" s="7">
        <v>82831</v>
      </c>
      <c r="BM10" s="7">
        <v>0</v>
      </c>
      <c r="BN10" s="7">
        <v>90850</v>
      </c>
      <c r="BO10" s="7">
        <v>0</v>
      </c>
      <c r="BP10" s="7">
        <f t="shared" si="24"/>
        <v>9616</v>
      </c>
      <c r="BQ10" s="7">
        <f t="shared" si="25"/>
        <v>344510515</v>
      </c>
      <c r="BR10" s="7">
        <f t="shared" si="26"/>
        <v>199813505</v>
      </c>
      <c r="BS10" s="7">
        <f t="shared" si="27"/>
        <v>0</v>
      </c>
      <c r="BT10" s="7">
        <f t="shared" si="28"/>
        <v>140654840</v>
      </c>
      <c r="BU10" s="7">
        <f t="shared" si="29"/>
        <v>4042170</v>
      </c>
      <c r="BV10" s="6">
        <v>758</v>
      </c>
      <c r="BW10" s="7">
        <v>86961650</v>
      </c>
      <c r="BX10" s="7">
        <v>78265485</v>
      </c>
      <c r="BY10" s="7">
        <v>2272747</v>
      </c>
      <c r="BZ10" s="7">
        <v>3565481</v>
      </c>
      <c r="CA10" s="7">
        <v>2962510</v>
      </c>
      <c r="CB10" s="7">
        <f t="shared" si="30"/>
        <v>259917</v>
      </c>
      <c r="CC10" s="7">
        <f t="shared" si="31"/>
        <v>11117503005</v>
      </c>
      <c r="CD10" s="7">
        <f t="shared" si="32"/>
        <v>9895507730</v>
      </c>
      <c r="CE10" s="7">
        <f t="shared" si="33"/>
        <v>452015259</v>
      </c>
      <c r="CF10" s="7">
        <f t="shared" si="34"/>
        <v>681613910</v>
      </c>
      <c r="CG10" s="7">
        <f t="shared" si="35"/>
        <v>88304242</v>
      </c>
      <c r="CH10" s="128">
        <v>1429</v>
      </c>
      <c r="CI10" s="129">
        <v>8098650</v>
      </c>
      <c r="CJ10" s="129">
        <v>7288617</v>
      </c>
      <c r="CK10" s="129">
        <v>0</v>
      </c>
      <c r="CL10" s="129">
        <v>810033</v>
      </c>
      <c r="CM10" s="129">
        <v>0</v>
      </c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30">
        <f t="shared" si="52"/>
        <v>1429</v>
      </c>
      <c r="DA10" s="129">
        <f t="shared" si="36"/>
        <v>8098650</v>
      </c>
      <c r="DB10" s="129">
        <f t="shared" si="37"/>
        <v>7288617</v>
      </c>
      <c r="DC10" s="129">
        <f t="shared" si="38"/>
        <v>0</v>
      </c>
      <c r="DD10" s="129">
        <f t="shared" si="39"/>
        <v>810033</v>
      </c>
      <c r="DE10" s="129">
        <f t="shared" si="40"/>
        <v>0</v>
      </c>
      <c r="DF10" s="129">
        <f t="shared" si="41"/>
        <v>261346</v>
      </c>
      <c r="DG10" s="129">
        <f t="shared" si="42"/>
        <v>11125601655</v>
      </c>
      <c r="DH10" s="129">
        <f t="shared" si="43"/>
        <v>9902796347</v>
      </c>
      <c r="DI10" s="129">
        <f t="shared" si="44"/>
        <v>452015259</v>
      </c>
      <c r="DJ10" s="129">
        <f t="shared" si="45"/>
        <v>682423943</v>
      </c>
      <c r="DK10" s="129">
        <f t="shared" si="46"/>
        <v>88304242</v>
      </c>
      <c r="DL10" s="129">
        <v>7417</v>
      </c>
      <c r="DM10" s="129">
        <v>4233</v>
      </c>
      <c r="DN10" s="129">
        <v>11650</v>
      </c>
      <c r="DO10" s="129">
        <v>2023</v>
      </c>
      <c r="DP10" s="129">
        <v>364</v>
      </c>
      <c r="DR10" s="16">
        <f>INDEX(現金給付!F:F,MATCH($A10,現金給付!$C:$C,0),1)</f>
        <v>1429</v>
      </c>
      <c r="DS10" s="16">
        <f>INDEX(現金給付!G:G,MATCH($A10,現金給付!$C:$C,0),1)</f>
        <v>7288617</v>
      </c>
      <c r="DT10" s="16">
        <f>INDEX(現金給付!N:N,MATCH($A10,現金給付!$C:$C,0),1)</f>
        <v>236</v>
      </c>
      <c r="DU10" s="16">
        <f>INDEX(現金給付!O:O,MATCH($A10,現金給付!$C:$C,0),1)</f>
        <v>4052088</v>
      </c>
      <c r="DV10" s="16">
        <f>INDEX(現金給付!V:V,MATCH($A10,現金給付!$C:$C,0),1)</f>
        <v>579</v>
      </c>
      <c r="DW10" s="16">
        <f>INDEX(現金給付!W:W,MATCH($A10,現金給付!$C:$C,0),1)</f>
        <v>13933404</v>
      </c>
      <c r="DX10" s="16">
        <f>INDEX(現金給付!AL:AL,MATCH($A10,現金給付!$C:$C,0),1)</f>
        <v>404</v>
      </c>
      <c r="DY10" s="16">
        <f>INDEX(現金給付!AM:AM,MATCH($A10,現金給付!$C:$C,0),1)</f>
        <v>13338487</v>
      </c>
      <c r="DZ10" s="16">
        <f>INDEX(現金給付!AT:AT,MATCH($A10,現金給付!$C:$C,0),1)</f>
        <v>11</v>
      </c>
      <c r="EA10" s="16">
        <f>INDEX(現金給付!AU:AU,MATCH($A10,現金給付!$C:$C,0),1)</f>
        <v>154368</v>
      </c>
      <c r="EB10" s="16">
        <f>INDEX(現金給付!BB:BB,MATCH($A10,現金給付!$C:$C,0),1)</f>
        <v>0</v>
      </c>
      <c r="EC10" s="16">
        <f>INDEX(現金給付!BC:BC,MATCH($A10,現金給付!$C:$C,0),1)</f>
        <v>0</v>
      </c>
      <c r="ED10" s="16">
        <f>INDEX(現金給付!BR:BR,MATCH($A10,現金給付!$C:$C,0),1)</f>
        <v>0</v>
      </c>
      <c r="EE10" s="16">
        <f>INDEX(現金給付!BS:BS,MATCH($A10,現金給付!$C:$C,0),1)</f>
        <v>0</v>
      </c>
      <c r="EF10" s="16">
        <f>INDEX(現金給付!BX:BX,MATCH($A10,現金給付!$C:$C,0),1)</f>
        <v>0</v>
      </c>
      <c r="EG10" s="16">
        <f>INDEX(現金給付!BY:BY,MATCH($A10,現金給付!$C:$C,0),1)</f>
        <v>0</v>
      </c>
      <c r="EH10" s="16">
        <f t="shared" si="47"/>
        <v>2659</v>
      </c>
      <c r="EI10" s="16">
        <f t="shared" si="48"/>
        <v>38766964</v>
      </c>
      <c r="EK10" s="7">
        <f t="shared" si="53"/>
        <v>262576</v>
      </c>
      <c r="EL10" s="7">
        <f t="shared" si="54"/>
        <v>11156269969</v>
      </c>
      <c r="EN10" s="70">
        <f>ROUND(EL10/INDEX(被保険者数!O:O,MATCH(A10,被保険者数!A:A,0),1),0)</f>
        <v>869410</v>
      </c>
      <c r="EO10" s="1">
        <f t="shared" si="55"/>
        <v>25</v>
      </c>
      <c r="EP10" s="70">
        <f t="shared" si="49"/>
        <v>6573163210</v>
      </c>
      <c r="EQ10" s="70">
        <f t="shared" si="50"/>
        <v>2816320070</v>
      </c>
      <c r="ER10" s="70">
        <f t="shared" si="51"/>
        <v>1766786689</v>
      </c>
      <c r="ES10" s="70">
        <f>ROUND(EP10/INDEX(被保険者数!O:O,MATCH(A10,被保険者数!A:A,0),1),0)</f>
        <v>512248</v>
      </c>
      <c r="ET10" s="70">
        <f t="shared" si="56"/>
        <v>25</v>
      </c>
      <c r="EU10" s="70">
        <f>ROUND(EQ10/INDEX(被保険者数!O:O,MATCH(A10,被保険者数!A:A,0),1),0)</f>
        <v>219476</v>
      </c>
      <c r="EV10" s="1">
        <f t="shared" si="57"/>
        <v>20</v>
      </c>
    </row>
    <row r="11" spans="1:152" s="1" customFormat="1" ht="15.95" customHeight="1" x14ac:dyDescent="0.15">
      <c r="A11" s="2" t="s">
        <v>33</v>
      </c>
      <c r="B11" s="6">
        <v>4185</v>
      </c>
      <c r="C11" s="7">
        <v>2807519290</v>
      </c>
      <c r="D11" s="7">
        <v>2526768213</v>
      </c>
      <c r="E11" s="7">
        <v>160954650</v>
      </c>
      <c r="F11" s="7">
        <v>104928487</v>
      </c>
      <c r="G11" s="7">
        <v>14846480</v>
      </c>
      <c r="H11" s="7">
        <v>68451</v>
      </c>
      <c r="I11" s="7">
        <v>1247928240</v>
      </c>
      <c r="J11" s="7">
        <v>1123207199</v>
      </c>
      <c r="K11" s="7">
        <v>27094700</v>
      </c>
      <c r="L11" s="7">
        <v>86898668</v>
      </c>
      <c r="M11" s="7">
        <v>10682216</v>
      </c>
      <c r="N11" s="7">
        <f t="shared" si="0"/>
        <v>72636</v>
      </c>
      <c r="O11" s="7">
        <f t="shared" si="1"/>
        <v>4055447530</v>
      </c>
      <c r="P11" s="7">
        <f t="shared" si="2"/>
        <v>3649975412</v>
      </c>
      <c r="Q11" s="7">
        <f t="shared" si="3"/>
        <v>188049350</v>
      </c>
      <c r="R11" s="7">
        <f t="shared" si="4"/>
        <v>191827155</v>
      </c>
      <c r="S11" s="7">
        <f t="shared" si="5"/>
        <v>25528696</v>
      </c>
      <c r="T11" s="6">
        <v>19</v>
      </c>
      <c r="U11" s="7">
        <v>8137620</v>
      </c>
      <c r="V11" s="7">
        <v>7323861</v>
      </c>
      <c r="W11" s="7">
        <v>424464</v>
      </c>
      <c r="X11" s="7">
        <v>389295</v>
      </c>
      <c r="Y11" s="7">
        <v>0</v>
      </c>
      <c r="Z11" s="7">
        <v>7334</v>
      </c>
      <c r="AA11" s="7">
        <v>109930710</v>
      </c>
      <c r="AB11" s="7">
        <v>98951000</v>
      </c>
      <c r="AC11" s="7">
        <v>89597</v>
      </c>
      <c r="AD11" s="7">
        <v>10846583</v>
      </c>
      <c r="AE11" s="7">
        <v>43530</v>
      </c>
      <c r="AF11" s="7">
        <f t="shared" si="6"/>
        <v>7353</v>
      </c>
      <c r="AG11" s="7">
        <f t="shared" si="7"/>
        <v>118068330</v>
      </c>
      <c r="AH11" s="7">
        <f t="shared" si="8"/>
        <v>106274861</v>
      </c>
      <c r="AI11" s="7">
        <f t="shared" si="9"/>
        <v>514061</v>
      </c>
      <c r="AJ11" s="7">
        <f t="shared" si="10"/>
        <v>11235878</v>
      </c>
      <c r="AK11" s="7">
        <f t="shared" si="11"/>
        <v>43530</v>
      </c>
      <c r="AL11" s="6">
        <f t="shared" si="12"/>
        <v>79989</v>
      </c>
      <c r="AM11" s="7">
        <f t="shared" si="13"/>
        <v>4173515860</v>
      </c>
      <c r="AN11" s="7">
        <f t="shared" si="14"/>
        <v>3756250273</v>
      </c>
      <c r="AO11" s="7">
        <f t="shared" si="15"/>
        <v>188563411</v>
      </c>
      <c r="AP11" s="7">
        <f t="shared" si="16"/>
        <v>203063033</v>
      </c>
      <c r="AQ11" s="7">
        <f t="shared" si="17"/>
        <v>25572226</v>
      </c>
      <c r="AR11" s="7">
        <v>49544</v>
      </c>
      <c r="AS11" s="7">
        <v>688730580</v>
      </c>
      <c r="AT11" s="7">
        <v>619903660</v>
      </c>
      <c r="AU11" s="7">
        <v>9805316</v>
      </c>
      <c r="AV11" s="7">
        <v>55272421</v>
      </c>
      <c r="AW11" s="7">
        <v>3749183</v>
      </c>
      <c r="AX11" s="7">
        <f t="shared" si="18"/>
        <v>129533</v>
      </c>
      <c r="AY11" s="7">
        <f t="shared" si="19"/>
        <v>4862246440</v>
      </c>
      <c r="AZ11" s="7">
        <f t="shared" si="20"/>
        <v>4376153933</v>
      </c>
      <c r="BA11" s="7">
        <f t="shared" si="21"/>
        <v>198368727</v>
      </c>
      <c r="BB11" s="7">
        <f t="shared" si="22"/>
        <v>258335454</v>
      </c>
      <c r="BC11" s="7">
        <f t="shared" si="23"/>
        <v>29321409</v>
      </c>
      <c r="BD11" s="6">
        <v>4008</v>
      </c>
      <c r="BE11" s="7">
        <v>131540115</v>
      </c>
      <c r="BF11" s="7">
        <v>77593875</v>
      </c>
      <c r="BG11" s="7">
        <v>0</v>
      </c>
      <c r="BH11" s="7">
        <v>52635220</v>
      </c>
      <c r="BI11" s="7">
        <v>1311020</v>
      </c>
      <c r="BJ11" s="7">
        <v>19</v>
      </c>
      <c r="BK11" s="7">
        <v>201177</v>
      </c>
      <c r="BL11" s="7">
        <v>90907</v>
      </c>
      <c r="BM11" s="7">
        <v>0</v>
      </c>
      <c r="BN11" s="7">
        <v>110270</v>
      </c>
      <c r="BO11" s="7">
        <v>0</v>
      </c>
      <c r="BP11" s="7">
        <f t="shared" si="24"/>
        <v>4027</v>
      </c>
      <c r="BQ11" s="7">
        <f t="shared" si="25"/>
        <v>131741292</v>
      </c>
      <c r="BR11" s="7">
        <f t="shared" si="26"/>
        <v>77684782</v>
      </c>
      <c r="BS11" s="7">
        <f t="shared" si="27"/>
        <v>0</v>
      </c>
      <c r="BT11" s="7">
        <f t="shared" si="28"/>
        <v>52745490</v>
      </c>
      <c r="BU11" s="7">
        <f t="shared" si="29"/>
        <v>1311020</v>
      </c>
      <c r="BV11" s="6">
        <v>499</v>
      </c>
      <c r="BW11" s="7">
        <v>64635550</v>
      </c>
      <c r="BX11" s="7">
        <v>58171995</v>
      </c>
      <c r="BY11" s="7">
        <v>2091094</v>
      </c>
      <c r="BZ11" s="7">
        <v>2490699</v>
      </c>
      <c r="CA11" s="7">
        <v>1899164</v>
      </c>
      <c r="CB11" s="7">
        <f t="shared" si="30"/>
        <v>130032</v>
      </c>
      <c r="CC11" s="7">
        <f t="shared" si="31"/>
        <v>5058623282</v>
      </c>
      <c r="CD11" s="7">
        <f t="shared" si="32"/>
        <v>4512010710</v>
      </c>
      <c r="CE11" s="7">
        <f t="shared" si="33"/>
        <v>200459821</v>
      </c>
      <c r="CF11" s="7">
        <f t="shared" si="34"/>
        <v>313571643</v>
      </c>
      <c r="CG11" s="7">
        <f t="shared" si="35"/>
        <v>32531593</v>
      </c>
      <c r="CH11" s="128">
        <v>727</v>
      </c>
      <c r="CI11" s="129">
        <v>4076975</v>
      </c>
      <c r="CJ11" s="129">
        <v>3669207</v>
      </c>
      <c r="CK11" s="129">
        <v>0</v>
      </c>
      <c r="CL11" s="129">
        <v>407768</v>
      </c>
      <c r="CM11" s="129">
        <v>0</v>
      </c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30">
        <f t="shared" si="52"/>
        <v>727</v>
      </c>
      <c r="DA11" s="129">
        <f t="shared" si="36"/>
        <v>4076975</v>
      </c>
      <c r="DB11" s="129">
        <f t="shared" si="37"/>
        <v>3669207</v>
      </c>
      <c r="DC11" s="129">
        <f t="shared" si="38"/>
        <v>0</v>
      </c>
      <c r="DD11" s="129">
        <f t="shared" si="39"/>
        <v>407768</v>
      </c>
      <c r="DE11" s="129">
        <f t="shared" si="40"/>
        <v>0</v>
      </c>
      <c r="DF11" s="129">
        <f t="shared" si="41"/>
        <v>130759</v>
      </c>
      <c r="DG11" s="129">
        <f t="shared" si="42"/>
        <v>5062700257</v>
      </c>
      <c r="DH11" s="129">
        <f t="shared" si="43"/>
        <v>4515679917</v>
      </c>
      <c r="DI11" s="129">
        <f t="shared" si="44"/>
        <v>200459821</v>
      </c>
      <c r="DJ11" s="129">
        <f t="shared" si="45"/>
        <v>313979411</v>
      </c>
      <c r="DK11" s="129">
        <f t="shared" si="46"/>
        <v>32531593</v>
      </c>
      <c r="DL11" s="129">
        <v>3085</v>
      </c>
      <c r="DM11" s="129">
        <v>2072</v>
      </c>
      <c r="DN11" s="129">
        <v>5157</v>
      </c>
      <c r="DO11" s="129">
        <v>888</v>
      </c>
      <c r="DP11" s="129">
        <v>182</v>
      </c>
      <c r="DR11" s="16">
        <f>INDEX(現金給付!F:F,MATCH($A11,現金給付!$C:$C,0),1)</f>
        <v>727</v>
      </c>
      <c r="DS11" s="16">
        <f>INDEX(現金給付!G:G,MATCH($A11,現金給付!$C:$C,0),1)</f>
        <v>3669207</v>
      </c>
      <c r="DT11" s="16">
        <f>INDEX(現金給付!N:N,MATCH($A11,現金給付!$C:$C,0),1)</f>
        <v>206</v>
      </c>
      <c r="DU11" s="16">
        <f>INDEX(現金給付!O:O,MATCH($A11,現金給付!$C:$C,0),1)</f>
        <v>3214238</v>
      </c>
      <c r="DV11" s="16">
        <f>INDEX(現金給付!V:V,MATCH($A11,現金給付!$C:$C,0),1)</f>
        <v>318</v>
      </c>
      <c r="DW11" s="16">
        <f>INDEX(現金給付!W:W,MATCH($A11,現金給付!$C:$C,0),1)</f>
        <v>9425531</v>
      </c>
      <c r="DX11" s="16">
        <f>INDEX(現金給付!AL:AL,MATCH($A11,現金給付!$C:$C,0),1)</f>
        <v>123</v>
      </c>
      <c r="DY11" s="16">
        <f>INDEX(現金給付!AM:AM,MATCH($A11,現金給付!$C:$C,0),1)</f>
        <v>3386693</v>
      </c>
      <c r="DZ11" s="16">
        <f>INDEX(現金給付!AT:AT,MATCH($A11,現金給付!$C:$C,0),1)</f>
        <v>6</v>
      </c>
      <c r="EA11" s="16">
        <f>INDEX(現金給付!AU:AU,MATCH($A11,現金給付!$C:$C,0),1)</f>
        <v>60309</v>
      </c>
      <c r="EB11" s="16">
        <f>INDEX(現金給付!BB:BB,MATCH($A11,現金給付!$C:$C,0),1)</f>
        <v>3</v>
      </c>
      <c r="EC11" s="16">
        <f>INDEX(現金給付!BC:BC,MATCH($A11,現金給付!$C:$C,0),1)</f>
        <v>54054</v>
      </c>
      <c r="ED11" s="16">
        <f>INDEX(現金給付!BR:BR,MATCH($A11,現金給付!$C:$C,0),1)</f>
        <v>0</v>
      </c>
      <c r="EE11" s="16">
        <f>INDEX(現金給付!BS:BS,MATCH($A11,現金給付!$C:$C,0),1)</f>
        <v>0</v>
      </c>
      <c r="EF11" s="16">
        <f>INDEX(現金給付!BX:BX,MATCH($A11,現金給付!$C:$C,0),1)</f>
        <v>0</v>
      </c>
      <c r="EG11" s="16">
        <f>INDEX(現金給付!BY:BY,MATCH($A11,現金給付!$C:$C,0),1)</f>
        <v>0</v>
      </c>
      <c r="EH11" s="16">
        <f t="shared" si="47"/>
        <v>1383</v>
      </c>
      <c r="EI11" s="16">
        <f t="shared" si="48"/>
        <v>19810032</v>
      </c>
      <c r="EK11" s="7">
        <f t="shared" si="53"/>
        <v>131415</v>
      </c>
      <c r="EL11" s="7">
        <f t="shared" si="54"/>
        <v>5078433314</v>
      </c>
      <c r="EN11" s="70">
        <f>ROUND(EL11/INDEX(被保険者数!O:O,MATCH(A11,被保険者数!A:A,0),1),0)</f>
        <v>914045</v>
      </c>
      <c r="EO11" s="1">
        <f t="shared" si="55"/>
        <v>16</v>
      </c>
      <c r="EP11" s="70">
        <f t="shared" si="49"/>
        <v>2815656910</v>
      </c>
      <c r="EQ11" s="70">
        <f t="shared" si="50"/>
        <v>1357858950</v>
      </c>
      <c r="ER11" s="70">
        <f t="shared" si="51"/>
        <v>904917454</v>
      </c>
      <c r="ES11" s="70">
        <f>ROUND(EP11/INDEX(被保険者数!O:O,MATCH(A11,被保険者数!A:A,0),1),0)</f>
        <v>506778</v>
      </c>
      <c r="ET11" s="70">
        <f t="shared" si="56"/>
        <v>26</v>
      </c>
      <c r="EU11" s="70">
        <f>ROUND(EQ11/INDEX(被保険者数!O:O,MATCH(A11,被保険者数!A:A,0),1),0)</f>
        <v>244395</v>
      </c>
      <c r="EV11" s="1">
        <f t="shared" si="57"/>
        <v>6</v>
      </c>
    </row>
    <row r="12" spans="1:152" s="1" customFormat="1" ht="15.95" customHeight="1" x14ac:dyDescent="0.15">
      <c r="A12" s="2" t="s">
        <v>34</v>
      </c>
      <c r="B12" s="6">
        <v>10125</v>
      </c>
      <c r="C12" s="7">
        <v>6518822840</v>
      </c>
      <c r="D12" s="7">
        <v>5866956230</v>
      </c>
      <c r="E12" s="7">
        <v>355931926</v>
      </c>
      <c r="F12" s="7">
        <v>243147500</v>
      </c>
      <c r="G12" s="7">
        <v>52705544</v>
      </c>
      <c r="H12" s="7">
        <v>131809</v>
      </c>
      <c r="I12" s="7">
        <v>2451006730</v>
      </c>
      <c r="J12" s="7">
        <v>2205906167</v>
      </c>
      <c r="K12" s="7">
        <v>55751826</v>
      </c>
      <c r="L12" s="7">
        <v>165727492</v>
      </c>
      <c r="M12" s="7">
        <v>23577667</v>
      </c>
      <c r="N12" s="7">
        <f t="shared" si="0"/>
        <v>141934</v>
      </c>
      <c r="O12" s="7">
        <f t="shared" si="1"/>
        <v>8969829570</v>
      </c>
      <c r="P12" s="7">
        <f t="shared" si="2"/>
        <v>8072862397</v>
      </c>
      <c r="Q12" s="7">
        <f t="shared" si="3"/>
        <v>411683752</v>
      </c>
      <c r="R12" s="7">
        <f t="shared" si="4"/>
        <v>408874992</v>
      </c>
      <c r="S12" s="7">
        <f t="shared" si="5"/>
        <v>76283211</v>
      </c>
      <c r="T12" s="6">
        <v>13</v>
      </c>
      <c r="U12" s="7">
        <v>4601320</v>
      </c>
      <c r="V12" s="7">
        <v>4141190</v>
      </c>
      <c r="W12" s="7">
        <v>175763</v>
      </c>
      <c r="X12" s="7">
        <v>282667</v>
      </c>
      <c r="Y12" s="7">
        <v>1700</v>
      </c>
      <c r="Z12" s="7">
        <v>16010</v>
      </c>
      <c r="AA12" s="7">
        <v>226734020</v>
      </c>
      <c r="AB12" s="7">
        <v>204060618</v>
      </c>
      <c r="AC12" s="7">
        <v>199885</v>
      </c>
      <c r="AD12" s="7">
        <v>22437324</v>
      </c>
      <c r="AE12" s="7">
        <v>36193</v>
      </c>
      <c r="AF12" s="7">
        <f t="shared" si="6"/>
        <v>16023</v>
      </c>
      <c r="AG12" s="7">
        <f t="shared" si="7"/>
        <v>231335340</v>
      </c>
      <c r="AH12" s="7">
        <f t="shared" si="8"/>
        <v>208201808</v>
      </c>
      <c r="AI12" s="7">
        <f t="shared" si="9"/>
        <v>375648</v>
      </c>
      <c r="AJ12" s="7">
        <f t="shared" si="10"/>
        <v>22719991</v>
      </c>
      <c r="AK12" s="7">
        <f t="shared" si="11"/>
        <v>37893</v>
      </c>
      <c r="AL12" s="6">
        <f t="shared" si="12"/>
        <v>157957</v>
      </c>
      <c r="AM12" s="7">
        <f t="shared" si="13"/>
        <v>9201164910</v>
      </c>
      <c r="AN12" s="7">
        <f t="shared" si="14"/>
        <v>8281064205</v>
      </c>
      <c r="AO12" s="7">
        <f t="shared" si="15"/>
        <v>412059400</v>
      </c>
      <c r="AP12" s="7">
        <f t="shared" si="16"/>
        <v>431594983</v>
      </c>
      <c r="AQ12" s="7">
        <f t="shared" si="17"/>
        <v>76321104</v>
      </c>
      <c r="AR12" s="7">
        <v>97302</v>
      </c>
      <c r="AS12" s="7">
        <v>1375699910</v>
      </c>
      <c r="AT12" s="7">
        <v>1238129957</v>
      </c>
      <c r="AU12" s="7">
        <v>13195179</v>
      </c>
      <c r="AV12" s="7">
        <v>117919288</v>
      </c>
      <c r="AW12" s="7">
        <v>6455486</v>
      </c>
      <c r="AX12" s="7">
        <f t="shared" si="18"/>
        <v>255259</v>
      </c>
      <c r="AY12" s="7">
        <f t="shared" si="19"/>
        <v>10576864820</v>
      </c>
      <c r="AZ12" s="7">
        <f t="shared" si="20"/>
        <v>9519194162</v>
      </c>
      <c r="BA12" s="7">
        <f t="shared" si="21"/>
        <v>425254579</v>
      </c>
      <c r="BB12" s="7">
        <f t="shared" si="22"/>
        <v>549514271</v>
      </c>
      <c r="BC12" s="7">
        <f t="shared" si="23"/>
        <v>82776590</v>
      </c>
      <c r="BD12" s="6">
        <v>9709</v>
      </c>
      <c r="BE12" s="7">
        <v>338438082</v>
      </c>
      <c r="BF12" s="7">
        <v>195504122</v>
      </c>
      <c r="BG12" s="7">
        <v>0</v>
      </c>
      <c r="BH12" s="7">
        <v>138473770</v>
      </c>
      <c r="BI12" s="7">
        <v>4457670</v>
      </c>
      <c r="BJ12" s="7">
        <v>13</v>
      </c>
      <c r="BK12" s="7">
        <v>114194</v>
      </c>
      <c r="BL12" s="7">
        <v>65414</v>
      </c>
      <c r="BM12" s="7">
        <v>0</v>
      </c>
      <c r="BN12" s="7">
        <v>48780</v>
      </c>
      <c r="BO12" s="7">
        <v>0</v>
      </c>
      <c r="BP12" s="7">
        <f t="shared" si="24"/>
        <v>9722</v>
      </c>
      <c r="BQ12" s="7">
        <f t="shared" si="25"/>
        <v>338552276</v>
      </c>
      <c r="BR12" s="7">
        <f t="shared" si="26"/>
        <v>195569536</v>
      </c>
      <c r="BS12" s="7">
        <f t="shared" si="27"/>
        <v>0</v>
      </c>
      <c r="BT12" s="7">
        <f t="shared" si="28"/>
        <v>138522550</v>
      </c>
      <c r="BU12" s="7">
        <f t="shared" si="29"/>
        <v>4457670</v>
      </c>
      <c r="BV12" s="6">
        <v>723</v>
      </c>
      <c r="BW12" s="7">
        <v>78655760</v>
      </c>
      <c r="BX12" s="7">
        <v>70790186</v>
      </c>
      <c r="BY12" s="7">
        <v>1509219</v>
      </c>
      <c r="BZ12" s="7">
        <v>3759545</v>
      </c>
      <c r="CA12" s="7">
        <v>2714859</v>
      </c>
      <c r="CB12" s="7">
        <f t="shared" si="30"/>
        <v>255982</v>
      </c>
      <c r="CC12" s="7">
        <f t="shared" si="31"/>
        <v>10994072856</v>
      </c>
      <c r="CD12" s="7">
        <f t="shared" si="32"/>
        <v>9785553884</v>
      </c>
      <c r="CE12" s="7">
        <f t="shared" si="33"/>
        <v>426763798</v>
      </c>
      <c r="CF12" s="7">
        <f t="shared" si="34"/>
        <v>691796366</v>
      </c>
      <c r="CG12" s="7">
        <f t="shared" si="35"/>
        <v>89949119</v>
      </c>
      <c r="CH12" s="128">
        <v>1865</v>
      </c>
      <c r="CI12" s="129">
        <v>14382280</v>
      </c>
      <c r="CJ12" s="129">
        <v>12943755</v>
      </c>
      <c r="CK12" s="129">
        <v>0</v>
      </c>
      <c r="CL12" s="129">
        <v>1438525</v>
      </c>
      <c r="CM12" s="129">
        <v>0</v>
      </c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30">
        <f t="shared" si="52"/>
        <v>1865</v>
      </c>
      <c r="DA12" s="129">
        <f t="shared" si="36"/>
        <v>14382280</v>
      </c>
      <c r="DB12" s="129">
        <f t="shared" si="37"/>
        <v>12943755</v>
      </c>
      <c r="DC12" s="129">
        <f t="shared" si="38"/>
        <v>0</v>
      </c>
      <c r="DD12" s="129">
        <f t="shared" si="39"/>
        <v>1438525</v>
      </c>
      <c r="DE12" s="129">
        <f t="shared" si="40"/>
        <v>0</v>
      </c>
      <c r="DF12" s="129">
        <f t="shared" si="41"/>
        <v>257847</v>
      </c>
      <c r="DG12" s="129">
        <f t="shared" si="42"/>
        <v>11008455136</v>
      </c>
      <c r="DH12" s="129">
        <f t="shared" si="43"/>
        <v>9798497639</v>
      </c>
      <c r="DI12" s="129">
        <f t="shared" si="44"/>
        <v>426763798</v>
      </c>
      <c r="DJ12" s="129">
        <f t="shared" si="45"/>
        <v>693234891</v>
      </c>
      <c r="DK12" s="129">
        <f t="shared" si="46"/>
        <v>89949119</v>
      </c>
      <c r="DL12" s="129">
        <v>7334</v>
      </c>
      <c r="DM12" s="129">
        <v>3974</v>
      </c>
      <c r="DN12" s="129">
        <v>11308</v>
      </c>
      <c r="DO12" s="129">
        <v>1775</v>
      </c>
      <c r="DP12" s="129">
        <v>229</v>
      </c>
      <c r="DR12" s="16">
        <f>INDEX(現金給付!F:F,MATCH($A12,現金給付!$C:$C,0),1)</f>
        <v>1865</v>
      </c>
      <c r="DS12" s="16">
        <f>INDEX(現金給付!G:G,MATCH($A12,現金給付!$C:$C,0),1)</f>
        <v>12943755</v>
      </c>
      <c r="DT12" s="16">
        <f>INDEX(現金給付!N:N,MATCH($A12,現金給付!$C:$C,0),1)</f>
        <v>187</v>
      </c>
      <c r="DU12" s="16">
        <f>INDEX(現金給付!O:O,MATCH($A12,現金給付!$C:$C,0),1)</f>
        <v>5223154</v>
      </c>
      <c r="DV12" s="16">
        <f>INDEX(現金給付!V:V,MATCH($A12,現金給付!$C:$C,0),1)</f>
        <v>366</v>
      </c>
      <c r="DW12" s="16">
        <f>INDEX(現金給付!W:W,MATCH($A12,現金給付!$C:$C,0),1)</f>
        <v>9524983</v>
      </c>
      <c r="DX12" s="16">
        <f>INDEX(現金給付!AL:AL,MATCH($A12,現金給付!$C:$C,0),1)</f>
        <v>297</v>
      </c>
      <c r="DY12" s="16">
        <f>INDEX(現金給付!AM:AM,MATCH($A12,現金給付!$C:$C,0),1)</f>
        <v>9809173</v>
      </c>
      <c r="DZ12" s="16">
        <f>INDEX(現金給付!AT:AT,MATCH($A12,現金給付!$C:$C,0),1)</f>
        <v>2</v>
      </c>
      <c r="EA12" s="16">
        <f>INDEX(現金給付!AU:AU,MATCH($A12,現金給付!$C:$C,0),1)</f>
        <v>8208</v>
      </c>
      <c r="EB12" s="16">
        <f>INDEX(現金給付!BB:BB,MATCH($A12,現金給付!$C:$C,0),1)</f>
        <v>0</v>
      </c>
      <c r="EC12" s="16">
        <f>INDEX(現金給付!BC:BC,MATCH($A12,現金給付!$C:$C,0),1)</f>
        <v>0</v>
      </c>
      <c r="ED12" s="16">
        <f>INDEX(現金給付!BR:BR,MATCH($A12,現金給付!$C:$C,0),1)</f>
        <v>0</v>
      </c>
      <c r="EE12" s="16">
        <f>INDEX(現金給付!BS:BS,MATCH($A12,現金給付!$C:$C,0),1)</f>
        <v>0</v>
      </c>
      <c r="EF12" s="16">
        <f>INDEX(現金給付!BX:BX,MATCH($A12,現金給付!$C:$C,0),1)</f>
        <v>0</v>
      </c>
      <c r="EG12" s="16">
        <f>INDEX(現金給付!BY:BY,MATCH($A12,現金給付!$C:$C,0),1)</f>
        <v>0</v>
      </c>
      <c r="EH12" s="16">
        <f t="shared" si="47"/>
        <v>2717</v>
      </c>
      <c r="EI12" s="16">
        <f t="shared" si="48"/>
        <v>37509273</v>
      </c>
      <c r="EK12" s="7">
        <f t="shared" si="53"/>
        <v>258699</v>
      </c>
      <c r="EL12" s="7">
        <f t="shared" si="54"/>
        <v>11031582129</v>
      </c>
      <c r="EN12" s="70">
        <f>ROUND(EL12/INDEX(被保険者数!O:O,MATCH(A12,被保険者数!A:A,0),1),0)</f>
        <v>887782</v>
      </c>
      <c r="EO12" s="1">
        <f t="shared" si="55"/>
        <v>22</v>
      </c>
      <c r="EP12" s="70">
        <f t="shared" si="49"/>
        <v>6523424160</v>
      </c>
      <c r="EQ12" s="70">
        <f t="shared" si="50"/>
        <v>2677740750</v>
      </c>
      <c r="ER12" s="70">
        <f t="shared" si="51"/>
        <v>1830417219</v>
      </c>
      <c r="ES12" s="70">
        <f>ROUND(EP12/INDEX(被保険者数!O:O,MATCH(A12,被保険者数!A:A,0),1),0)</f>
        <v>524982</v>
      </c>
      <c r="ET12" s="70">
        <f t="shared" si="56"/>
        <v>17</v>
      </c>
      <c r="EU12" s="70">
        <f>ROUND(EQ12/INDEX(被保険者数!O:O,MATCH(A12,被保険者数!A:A,0),1),0)</f>
        <v>215495</v>
      </c>
      <c r="EV12" s="1">
        <f t="shared" si="57"/>
        <v>24</v>
      </c>
    </row>
    <row r="13" spans="1:152" s="1" customFormat="1" ht="15.95" customHeight="1" x14ac:dyDescent="0.15">
      <c r="A13" s="2" t="s">
        <v>35</v>
      </c>
      <c r="B13" s="6">
        <v>5100</v>
      </c>
      <c r="C13" s="7">
        <v>2803214930</v>
      </c>
      <c r="D13" s="7">
        <v>2522895441</v>
      </c>
      <c r="E13" s="7">
        <v>158482019</v>
      </c>
      <c r="F13" s="7">
        <v>101972059</v>
      </c>
      <c r="G13" s="7">
        <v>19865411</v>
      </c>
      <c r="H13" s="7">
        <v>83813</v>
      </c>
      <c r="I13" s="7">
        <v>1558467180</v>
      </c>
      <c r="J13" s="7">
        <v>1402622785</v>
      </c>
      <c r="K13" s="7">
        <v>22825691</v>
      </c>
      <c r="L13" s="7">
        <v>125993930</v>
      </c>
      <c r="M13" s="7">
        <v>7024774</v>
      </c>
      <c r="N13" s="7">
        <f t="shared" si="0"/>
        <v>88913</v>
      </c>
      <c r="O13" s="7">
        <f t="shared" si="1"/>
        <v>4361682110</v>
      </c>
      <c r="P13" s="7">
        <f t="shared" si="2"/>
        <v>3925518226</v>
      </c>
      <c r="Q13" s="7">
        <f t="shared" si="3"/>
        <v>181307710</v>
      </c>
      <c r="R13" s="7">
        <f t="shared" si="4"/>
        <v>227965989</v>
      </c>
      <c r="S13" s="7">
        <f t="shared" si="5"/>
        <v>26890185</v>
      </c>
      <c r="T13" s="6">
        <v>13</v>
      </c>
      <c r="U13" s="7">
        <v>4097190</v>
      </c>
      <c r="V13" s="7">
        <v>3687466</v>
      </c>
      <c r="W13" s="7">
        <v>173752</v>
      </c>
      <c r="X13" s="7">
        <v>234272</v>
      </c>
      <c r="Y13" s="7">
        <v>1700</v>
      </c>
      <c r="Z13" s="7">
        <v>8254</v>
      </c>
      <c r="AA13" s="7">
        <v>118767250</v>
      </c>
      <c r="AB13" s="7">
        <v>106890525</v>
      </c>
      <c r="AC13" s="7">
        <v>206682</v>
      </c>
      <c r="AD13" s="7">
        <v>11659592</v>
      </c>
      <c r="AE13" s="7">
        <v>10451</v>
      </c>
      <c r="AF13" s="7">
        <f t="shared" si="6"/>
        <v>8267</v>
      </c>
      <c r="AG13" s="7">
        <f t="shared" si="7"/>
        <v>122864440</v>
      </c>
      <c r="AH13" s="7">
        <f t="shared" si="8"/>
        <v>110577991</v>
      </c>
      <c r="AI13" s="7">
        <f t="shared" si="9"/>
        <v>380434</v>
      </c>
      <c r="AJ13" s="7">
        <f t="shared" si="10"/>
        <v>11893864</v>
      </c>
      <c r="AK13" s="7">
        <f t="shared" si="11"/>
        <v>12151</v>
      </c>
      <c r="AL13" s="6">
        <f t="shared" si="12"/>
        <v>97180</v>
      </c>
      <c r="AM13" s="7">
        <f t="shared" si="13"/>
        <v>4484546550</v>
      </c>
      <c r="AN13" s="7">
        <f t="shared" si="14"/>
        <v>4036096217</v>
      </c>
      <c r="AO13" s="7">
        <f t="shared" si="15"/>
        <v>181688144</v>
      </c>
      <c r="AP13" s="7">
        <f t="shared" si="16"/>
        <v>239859853</v>
      </c>
      <c r="AQ13" s="7">
        <f t="shared" si="17"/>
        <v>26902336</v>
      </c>
      <c r="AR13" s="7">
        <v>39410</v>
      </c>
      <c r="AS13" s="7">
        <v>548064150</v>
      </c>
      <c r="AT13" s="7">
        <v>493257732</v>
      </c>
      <c r="AU13" s="7">
        <v>6491956</v>
      </c>
      <c r="AV13" s="7">
        <v>45314506</v>
      </c>
      <c r="AW13" s="7">
        <v>2999956</v>
      </c>
      <c r="AX13" s="7">
        <f t="shared" si="18"/>
        <v>136590</v>
      </c>
      <c r="AY13" s="7">
        <f t="shared" si="19"/>
        <v>5032610700</v>
      </c>
      <c r="AZ13" s="7">
        <f t="shared" si="20"/>
        <v>4529353949</v>
      </c>
      <c r="BA13" s="7">
        <f t="shared" si="21"/>
        <v>188180100</v>
      </c>
      <c r="BB13" s="7">
        <f t="shared" si="22"/>
        <v>285174359</v>
      </c>
      <c r="BC13" s="7">
        <f t="shared" si="23"/>
        <v>29902292</v>
      </c>
      <c r="BD13" s="6">
        <v>4901</v>
      </c>
      <c r="BE13" s="7">
        <v>169859767</v>
      </c>
      <c r="BF13" s="7">
        <v>107167007</v>
      </c>
      <c r="BG13" s="7">
        <v>0</v>
      </c>
      <c r="BH13" s="7">
        <v>60939650</v>
      </c>
      <c r="BI13" s="7">
        <v>1753110</v>
      </c>
      <c r="BJ13" s="7">
        <v>13</v>
      </c>
      <c r="BK13" s="7">
        <v>128314</v>
      </c>
      <c r="BL13" s="7">
        <v>100224</v>
      </c>
      <c r="BM13" s="7">
        <v>0</v>
      </c>
      <c r="BN13" s="7">
        <v>28090</v>
      </c>
      <c r="BO13" s="7">
        <v>0</v>
      </c>
      <c r="BP13" s="7">
        <f t="shared" si="24"/>
        <v>4914</v>
      </c>
      <c r="BQ13" s="7">
        <f t="shared" si="25"/>
        <v>169988081</v>
      </c>
      <c r="BR13" s="7">
        <f t="shared" si="26"/>
        <v>107267231</v>
      </c>
      <c r="BS13" s="7">
        <f t="shared" si="27"/>
        <v>0</v>
      </c>
      <c r="BT13" s="7">
        <f t="shared" si="28"/>
        <v>60967740</v>
      </c>
      <c r="BU13" s="7">
        <f t="shared" si="29"/>
        <v>1753110</v>
      </c>
      <c r="BV13" s="6">
        <v>604</v>
      </c>
      <c r="BW13" s="7">
        <v>70882500</v>
      </c>
      <c r="BX13" s="7">
        <v>63794250</v>
      </c>
      <c r="BY13" s="7">
        <v>2336773</v>
      </c>
      <c r="BZ13" s="7">
        <v>2568011</v>
      </c>
      <c r="CA13" s="7">
        <v>2219166</v>
      </c>
      <c r="CB13" s="7">
        <f t="shared" si="30"/>
        <v>137194</v>
      </c>
      <c r="CC13" s="7">
        <f t="shared" si="31"/>
        <v>5273481281</v>
      </c>
      <c r="CD13" s="7">
        <f t="shared" si="32"/>
        <v>4700415430</v>
      </c>
      <c r="CE13" s="7">
        <f t="shared" si="33"/>
        <v>190516873</v>
      </c>
      <c r="CF13" s="7">
        <f t="shared" si="34"/>
        <v>348710110</v>
      </c>
      <c r="CG13" s="7">
        <f t="shared" si="35"/>
        <v>33874568</v>
      </c>
      <c r="CH13" s="128">
        <v>512</v>
      </c>
      <c r="CI13" s="129">
        <v>2593112</v>
      </c>
      <c r="CJ13" s="129">
        <v>2333697</v>
      </c>
      <c r="CK13" s="129">
        <v>0</v>
      </c>
      <c r="CL13" s="129">
        <v>259415</v>
      </c>
      <c r="CM13" s="129">
        <v>0</v>
      </c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30">
        <f t="shared" si="52"/>
        <v>512</v>
      </c>
      <c r="DA13" s="129">
        <f t="shared" si="36"/>
        <v>2593112</v>
      </c>
      <c r="DB13" s="129">
        <f t="shared" si="37"/>
        <v>2333697</v>
      </c>
      <c r="DC13" s="129">
        <f t="shared" si="38"/>
        <v>0</v>
      </c>
      <c r="DD13" s="129">
        <f t="shared" si="39"/>
        <v>259415</v>
      </c>
      <c r="DE13" s="129">
        <f t="shared" si="40"/>
        <v>0</v>
      </c>
      <c r="DF13" s="129">
        <f t="shared" si="41"/>
        <v>137706</v>
      </c>
      <c r="DG13" s="129">
        <f t="shared" si="42"/>
        <v>5276074393</v>
      </c>
      <c r="DH13" s="129">
        <f t="shared" si="43"/>
        <v>4702749127</v>
      </c>
      <c r="DI13" s="129">
        <f t="shared" si="44"/>
        <v>190516873</v>
      </c>
      <c r="DJ13" s="129">
        <f t="shared" si="45"/>
        <v>348969525</v>
      </c>
      <c r="DK13" s="129">
        <f t="shared" si="46"/>
        <v>33874568</v>
      </c>
      <c r="DL13" s="129">
        <v>3745</v>
      </c>
      <c r="DM13" s="129">
        <v>2274</v>
      </c>
      <c r="DN13" s="129">
        <v>6019</v>
      </c>
      <c r="DO13" s="129">
        <v>578</v>
      </c>
      <c r="DP13" s="129">
        <v>41</v>
      </c>
      <c r="DR13" s="16">
        <f>INDEX(現金給付!F:F,MATCH($A13,現金給付!$C:$C,0),1)</f>
        <v>512</v>
      </c>
      <c r="DS13" s="16">
        <f>INDEX(現金給付!G:G,MATCH($A13,現金給付!$C:$C,0),1)</f>
        <v>2333697</v>
      </c>
      <c r="DT13" s="16">
        <f>INDEX(現金給付!N:N,MATCH($A13,現金給付!$C:$C,0),1)</f>
        <v>61</v>
      </c>
      <c r="DU13" s="16">
        <f>INDEX(現金給付!O:O,MATCH($A13,現金給付!$C:$C,0),1)</f>
        <v>442896</v>
      </c>
      <c r="DV13" s="16">
        <f>INDEX(現金給付!V:V,MATCH($A13,現金給付!$C:$C,0),1)</f>
        <v>71</v>
      </c>
      <c r="DW13" s="16">
        <f>INDEX(現金給付!W:W,MATCH($A13,現金給付!$C:$C,0),1)</f>
        <v>1051254</v>
      </c>
      <c r="DX13" s="16">
        <f>INDEX(現金給付!AL:AL,MATCH($A13,現金給付!$C:$C,0),1)</f>
        <v>164</v>
      </c>
      <c r="DY13" s="16">
        <f>INDEX(現金給付!AM:AM,MATCH($A13,現金給付!$C:$C,0),1)</f>
        <v>5127158</v>
      </c>
      <c r="DZ13" s="16">
        <f>INDEX(現金給付!AT:AT,MATCH($A13,現金給付!$C:$C,0),1)</f>
        <v>5</v>
      </c>
      <c r="EA13" s="16">
        <f>INDEX(現金給付!AU:AU,MATCH($A13,現金給付!$C:$C,0),1)</f>
        <v>26244</v>
      </c>
      <c r="EB13" s="16">
        <f>INDEX(現金給付!BB:BB,MATCH($A13,現金給付!$C:$C,0),1)</f>
        <v>0</v>
      </c>
      <c r="EC13" s="16">
        <f>INDEX(現金給付!BC:BC,MATCH($A13,現金給付!$C:$C,0),1)</f>
        <v>0</v>
      </c>
      <c r="ED13" s="16">
        <f>INDEX(現金給付!BR:BR,MATCH($A13,現金給付!$C:$C,0),1)</f>
        <v>0</v>
      </c>
      <c r="EE13" s="16">
        <f>INDEX(現金給付!BS:BS,MATCH($A13,現金給付!$C:$C,0),1)</f>
        <v>0</v>
      </c>
      <c r="EF13" s="16">
        <f>INDEX(現金給付!BX:BX,MATCH($A13,現金給付!$C:$C,0),1)</f>
        <v>0</v>
      </c>
      <c r="EG13" s="16">
        <f>INDEX(現金給付!BY:BY,MATCH($A13,現金給付!$C:$C,0),1)</f>
        <v>0</v>
      </c>
      <c r="EH13" s="16">
        <f t="shared" si="47"/>
        <v>813</v>
      </c>
      <c r="EI13" s="16">
        <f t="shared" si="48"/>
        <v>8981249</v>
      </c>
      <c r="EK13" s="7">
        <f t="shared" si="53"/>
        <v>138007</v>
      </c>
      <c r="EL13" s="7">
        <f t="shared" si="54"/>
        <v>5282462530</v>
      </c>
      <c r="EN13" s="70">
        <f>ROUND(EL13/INDEX(被保険者数!O:O,MATCH(A13,被保険者数!A:A,0),1),0)</f>
        <v>810194</v>
      </c>
      <c r="EO13" s="1">
        <f t="shared" si="55"/>
        <v>30</v>
      </c>
      <c r="EP13" s="70">
        <f t="shared" si="49"/>
        <v>2807312120</v>
      </c>
      <c r="EQ13" s="70">
        <f t="shared" si="50"/>
        <v>1677234430</v>
      </c>
      <c r="ER13" s="70">
        <f t="shared" si="51"/>
        <v>797915980</v>
      </c>
      <c r="ES13" s="70">
        <f>ROUND(EP13/INDEX(被保険者数!O:O,MATCH(A13,被保険者数!A:A,0),1),0)</f>
        <v>430569</v>
      </c>
      <c r="ET13" s="70">
        <f t="shared" si="56"/>
        <v>35</v>
      </c>
      <c r="EU13" s="70">
        <f>ROUND(EQ13/INDEX(被保険者数!O:O,MATCH(A13,被保険者数!A:A,0),1),0)</f>
        <v>257245</v>
      </c>
      <c r="EV13" s="1">
        <f t="shared" si="57"/>
        <v>2</v>
      </c>
    </row>
    <row r="14" spans="1:152" s="1" customFormat="1" ht="15.95" customHeight="1" x14ac:dyDescent="0.15">
      <c r="A14" s="2" t="s">
        <v>36</v>
      </c>
      <c r="B14" s="6">
        <v>4574</v>
      </c>
      <c r="C14" s="7">
        <v>2947413220</v>
      </c>
      <c r="D14" s="7">
        <v>2652705403</v>
      </c>
      <c r="E14" s="7">
        <v>161359568</v>
      </c>
      <c r="F14" s="7">
        <v>113300798</v>
      </c>
      <c r="G14" s="7">
        <v>20044501</v>
      </c>
      <c r="H14" s="7">
        <v>60625</v>
      </c>
      <c r="I14" s="7">
        <v>1137160870</v>
      </c>
      <c r="J14" s="7">
        <v>1023436440</v>
      </c>
      <c r="K14" s="7">
        <v>23560326</v>
      </c>
      <c r="L14" s="7">
        <v>81806571</v>
      </c>
      <c r="M14" s="7">
        <v>8336164</v>
      </c>
      <c r="N14" s="7">
        <f t="shared" si="0"/>
        <v>65199</v>
      </c>
      <c r="O14" s="7">
        <f t="shared" si="1"/>
        <v>4084574090</v>
      </c>
      <c r="P14" s="7">
        <f t="shared" si="2"/>
        <v>3676141843</v>
      </c>
      <c r="Q14" s="7">
        <f t="shared" si="3"/>
        <v>184919894</v>
      </c>
      <c r="R14" s="7">
        <f t="shared" si="4"/>
        <v>195107369</v>
      </c>
      <c r="S14" s="7">
        <f t="shared" si="5"/>
        <v>28380665</v>
      </c>
      <c r="T14" s="6">
        <v>8</v>
      </c>
      <c r="U14" s="7">
        <v>2680480</v>
      </c>
      <c r="V14" s="7">
        <v>2412433</v>
      </c>
      <c r="W14" s="7">
        <v>93235</v>
      </c>
      <c r="X14" s="7">
        <v>174812</v>
      </c>
      <c r="Y14" s="7">
        <v>0</v>
      </c>
      <c r="Z14" s="7">
        <v>6181</v>
      </c>
      <c r="AA14" s="7">
        <v>97241140</v>
      </c>
      <c r="AB14" s="7">
        <v>87517086</v>
      </c>
      <c r="AC14" s="7">
        <v>18316</v>
      </c>
      <c r="AD14" s="7">
        <v>9703041</v>
      </c>
      <c r="AE14" s="7">
        <v>2697</v>
      </c>
      <c r="AF14" s="7">
        <f t="shared" si="6"/>
        <v>6189</v>
      </c>
      <c r="AG14" s="7">
        <f t="shared" si="7"/>
        <v>99921620</v>
      </c>
      <c r="AH14" s="7">
        <f t="shared" si="8"/>
        <v>89929519</v>
      </c>
      <c r="AI14" s="7">
        <f t="shared" si="9"/>
        <v>111551</v>
      </c>
      <c r="AJ14" s="7">
        <f t="shared" si="10"/>
        <v>9877853</v>
      </c>
      <c r="AK14" s="7">
        <f t="shared" si="11"/>
        <v>2697</v>
      </c>
      <c r="AL14" s="6">
        <f t="shared" si="12"/>
        <v>71388</v>
      </c>
      <c r="AM14" s="7">
        <f t="shared" si="13"/>
        <v>4184495710</v>
      </c>
      <c r="AN14" s="7">
        <f t="shared" si="14"/>
        <v>3766071362</v>
      </c>
      <c r="AO14" s="7">
        <f t="shared" si="15"/>
        <v>185031445</v>
      </c>
      <c r="AP14" s="7">
        <f t="shared" si="16"/>
        <v>204985222</v>
      </c>
      <c r="AQ14" s="7">
        <f t="shared" si="17"/>
        <v>28383362</v>
      </c>
      <c r="AR14" s="7">
        <v>43942</v>
      </c>
      <c r="AS14" s="7">
        <v>632899010</v>
      </c>
      <c r="AT14" s="7">
        <v>569609088</v>
      </c>
      <c r="AU14" s="7">
        <v>5235643</v>
      </c>
      <c r="AV14" s="7">
        <v>55009715</v>
      </c>
      <c r="AW14" s="7">
        <v>3044564</v>
      </c>
      <c r="AX14" s="7">
        <f t="shared" si="18"/>
        <v>115330</v>
      </c>
      <c r="AY14" s="7">
        <f t="shared" si="19"/>
        <v>4817394720</v>
      </c>
      <c r="AZ14" s="7">
        <f t="shared" si="20"/>
        <v>4335680450</v>
      </c>
      <c r="BA14" s="7">
        <f t="shared" si="21"/>
        <v>190267088</v>
      </c>
      <c r="BB14" s="7">
        <f t="shared" si="22"/>
        <v>259994937</v>
      </c>
      <c r="BC14" s="7">
        <f t="shared" si="23"/>
        <v>31427926</v>
      </c>
      <c r="BD14" s="6">
        <v>4432</v>
      </c>
      <c r="BE14" s="7">
        <v>154216482</v>
      </c>
      <c r="BF14" s="7">
        <v>89075782</v>
      </c>
      <c r="BG14" s="7">
        <v>0</v>
      </c>
      <c r="BH14" s="7">
        <v>63606170</v>
      </c>
      <c r="BI14" s="7">
        <v>1534530</v>
      </c>
      <c r="BJ14" s="7">
        <v>8</v>
      </c>
      <c r="BK14" s="7">
        <v>132868</v>
      </c>
      <c r="BL14" s="7">
        <v>67298</v>
      </c>
      <c r="BM14" s="7">
        <v>0</v>
      </c>
      <c r="BN14" s="7">
        <v>65570</v>
      </c>
      <c r="BO14" s="7">
        <v>0</v>
      </c>
      <c r="BP14" s="7">
        <f t="shared" si="24"/>
        <v>4440</v>
      </c>
      <c r="BQ14" s="7">
        <f t="shared" si="25"/>
        <v>154349350</v>
      </c>
      <c r="BR14" s="7">
        <f t="shared" si="26"/>
        <v>89143080</v>
      </c>
      <c r="BS14" s="7">
        <f t="shared" si="27"/>
        <v>0</v>
      </c>
      <c r="BT14" s="7">
        <f t="shared" si="28"/>
        <v>63671740</v>
      </c>
      <c r="BU14" s="7">
        <f t="shared" si="29"/>
        <v>1534530</v>
      </c>
      <c r="BV14" s="6">
        <v>468</v>
      </c>
      <c r="BW14" s="7">
        <v>64895100</v>
      </c>
      <c r="BX14" s="7">
        <v>58405590</v>
      </c>
      <c r="BY14" s="7">
        <v>2314482</v>
      </c>
      <c r="BZ14" s="7">
        <v>2695556</v>
      </c>
      <c r="CA14" s="7">
        <v>1536427</v>
      </c>
      <c r="CB14" s="7">
        <f t="shared" si="30"/>
        <v>115798</v>
      </c>
      <c r="CC14" s="7">
        <f t="shared" si="31"/>
        <v>5036639170</v>
      </c>
      <c r="CD14" s="7">
        <f t="shared" si="32"/>
        <v>4483229120</v>
      </c>
      <c r="CE14" s="7">
        <f t="shared" si="33"/>
        <v>192581570</v>
      </c>
      <c r="CF14" s="7">
        <f t="shared" si="34"/>
        <v>326362233</v>
      </c>
      <c r="CG14" s="7">
        <f t="shared" si="35"/>
        <v>34498883</v>
      </c>
      <c r="CH14" s="128">
        <v>685</v>
      </c>
      <c r="CI14" s="129">
        <v>4026863</v>
      </c>
      <c r="CJ14" s="129">
        <v>3624118</v>
      </c>
      <c r="CK14" s="129">
        <v>0</v>
      </c>
      <c r="CL14" s="129">
        <v>402745</v>
      </c>
      <c r="CM14" s="129">
        <v>0</v>
      </c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30">
        <f t="shared" si="52"/>
        <v>685</v>
      </c>
      <c r="DA14" s="129">
        <f t="shared" si="36"/>
        <v>4026863</v>
      </c>
      <c r="DB14" s="129">
        <f t="shared" si="37"/>
        <v>3624118</v>
      </c>
      <c r="DC14" s="129">
        <f t="shared" si="38"/>
        <v>0</v>
      </c>
      <c r="DD14" s="129">
        <f t="shared" si="39"/>
        <v>402745</v>
      </c>
      <c r="DE14" s="129">
        <f t="shared" si="40"/>
        <v>0</v>
      </c>
      <c r="DF14" s="129">
        <f t="shared" si="41"/>
        <v>116483</v>
      </c>
      <c r="DG14" s="129">
        <f t="shared" si="42"/>
        <v>5040666033</v>
      </c>
      <c r="DH14" s="129">
        <f t="shared" si="43"/>
        <v>4486853238</v>
      </c>
      <c r="DI14" s="129">
        <f t="shared" si="44"/>
        <v>192581570</v>
      </c>
      <c r="DJ14" s="129">
        <f t="shared" si="45"/>
        <v>326764978</v>
      </c>
      <c r="DK14" s="129">
        <f t="shared" si="46"/>
        <v>34498883</v>
      </c>
      <c r="DL14" s="129">
        <v>3291</v>
      </c>
      <c r="DM14" s="129">
        <v>1653</v>
      </c>
      <c r="DN14" s="129">
        <v>4944</v>
      </c>
      <c r="DO14" s="129">
        <v>587</v>
      </c>
      <c r="DP14" s="129">
        <v>148</v>
      </c>
      <c r="DR14" s="16">
        <f>INDEX(現金給付!F:F,MATCH($A14,現金給付!$C:$C,0),1)</f>
        <v>685</v>
      </c>
      <c r="DS14" s="16">
        <f>INDEX(現金給付!G:G,MATCH($A14,現金給付!$C:$C,0),1)</f>
        <v>3624118</v>
      </c>
      <c r="DT14" s="16">
        <f>INDEX(現金給付!N:N,MATCH($A14,現金給付!$C:$C,0),1)</f>
        <v>91</v>
      </c>
      <c r="DU14" s="16">
        <f>INDEX(現金給付!O:O,MATCH($A14,現金給付!$C:$C,0),1)</f>
        <v>1828081</v>
      </c>
      <c r="DV14" s="16">
        <f>INDEX(現金給付!V:V,MATCH($A14,現金給付!$C:$C,0),1)</f>
        <v>128</v>
      </c>
      <c r="DW14" s="16">
        <f>INDEX(現金給付!W:W,MATCH($A14,現金給付!$C:$C,0),1)</f>
        <v>3706040</v>
      </c>
      <c r="DX14" s="16">
        <f>INDEX(現金給付!AL:AL,MATCH($A14,現金給付!$C:$C,0),1)</f>
        <v>159</v>
      </c>
      <c r="DY14" s="16">
        <f>INDEX(現金給付!AM:AM,MATCH($A14,現金給付!$C:$C,0),1)</f>
        <v>4427710</v>
      </c>
      <c r="DZ14" s="16">
        <f>INDEX(現金給付!AT:AT,MATCH($A14,現金給付!$C:$C,0),1)</f>
        <v>2</v>
      </c>
      <c r="EA14" s="16">
        <f>INDEX(現金給付!AU:AU,MATCH($A14,現金給付!$C:$C,0),1)</f>
        <v>31302</v>
      </c>
      <c r="EB14" s="16">
        <f>INDEX(現金給付!BB:BB,MATCH($A14,現金給付!$C:$C,0),1)</f>
        <v>0</v>
      </c>
      <c r="EC14" s="16">
        <f>INDEX(現金給付!BC:BC,MATCH($A14,現金給付!$C:$C,0),1)</f>
        <v>0</v>
      </c>
      <c r="ED14" s="16">
        <f>INDEX(現金給付!BR:BR,MATCH($A14,現金給付!$C:$C,0),1)</f>
        <v>0</v>
      </c>
      <c r="EE14" s="16">
        <f>INDEX(現金給付!BS:BS,MATCH($A14,現金給付!$C:$C,0),1)</f>
        <v>0</v>
      </c>
      <c r="EF14" s="16">
        <f>INDEX(現金給付!BX:BX,MATCH($A14,現金給付!$C:$C,0),1)</f>
        <v>0</v>
      </c>
      <c r="EG14" s="16">
        <f>INDEX(現金給付!BY:BY,MATCH($A14,現金給付!$C:$C,0),1)</f>
        <v>0</v>
      </c>
      <c r="EH14" s="16">
        <f t="shared" si="47"/>
        <v>1065</v>
      </c>
      <c r="EI14" s="16">
        <f t="shared" si="48"/>
        <v>13617251</v>
      </c>
      <c r="EK14" s="7">
        <f t="shared" si="53"/>
        <v>116863</v>
      </c>
      <c r="EL14" s="7">
        <f t="shared" si="54"/>
        <v>5050256421</v>
      </c>
      <c r="EN14" s="70">
        <f>ROUND(EL14/INDEX(被保険者数!O:O,MATCH(A14,被保険者数!A:A,0),1),0)</f>
        <v>938535</v>
      </c>
      <c r="EO14" s="1">
        <f t="shared" si="55"/>
        <v>12</v>
      </c>
      <c r="EP14" s="70">
        <f t="shared" si="49"/>
        <v>2950093700</v>
      </c>
      <c r="EQ14" s="70">
        <f t="shared" si="50"/>
        <v>1234402010</v>
      </c>
      <c r="ER14" s="70">
        <f t="shared" si="51"/>
        <v>865760711</v>
      </c>
      <c r="ES14" s="70">
        <f>ROUND(EP14/INDEX(被保険者数!O:O,MATCH(A14,被保険者数!A:A,0),1),0)</f>
        <v>548243</v>
      </c>
      <c r="ET14" s="70">
        <f t="shared" si="56"/>
        <v>15</v>
      </c>
      <c r="EU14" s="70">
        <f>ROUND(EQ14/INDEX(被保険者数!O:O,MATCH(A14,被保険者数!A:A,0),1),0)</f>
        <v>229400</v>
      </c>
      <c r="EV14" s="1">
        <f t="shared" si="57"/>
        <v>16</v>
      </c>
    </row>
    <row r="15" spans="1:152" s="1" customFormat="1" ht="15.95" customHeight="1" x14ac:dyDescent="0.15">
      <c r="A15" s="2" t="s">
        <v>60</v>
      </c>
      <c r="B15" s="6">
        <v>709</v>
      </c>
      <c r="C15" s="7">
        <v>432483870</v>
      </c>
      <c r="D15" s="7">
        <v>389235602</v>
      </c>
      <c r="E15" s="7">
        <v>22647862</v>
      </c>
      <c r="F15" s="7">
        <v>16102717</v>
      </c>
      <c r="G15" s="7">
        <v>4497689</v>
      </c>
      <c r="H15" s="7">
        <v>9537</v>
      </c>
      <c r="I15" s="7">
        <v>108000520</v>
      </c>
      <c r="J15" s="7">
        <v>97200468</v>
      </c>
      <c r="K15" s="7">
        <v>847834</v>
      </c>
      <c r="L15" s="7">
        <v>9565757</v>
      </c>
      <c r="M15" s="7">
        <v>386461</v>
      </c>
      <c r="N15" s="7">
        <f t="shared" si="0"/>
        <v>10246</v>
      </c>
      <c r="O15" s="7">
        <f t="shared" si="1"/>
        <v>540484390</v>
      </c>
      <c r="P15" s="7">
        <f t="shared" si="2"/>
        <v>486436070</v>
      </c>
      <c r="Q15" s="7">
        <f t="shared" si="3"/>
        <v>23495696</v>
      </c>
      <c r="R15" s="7">
        <f t="shared" si="4"/>
        <v>25668474</v>
      </c>
      <c r="S15" s="7">
        <f t="shared" si="5"/>
        <v>4884150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980</v>
      </c>
      <c r="AA15" s="7">
        <v>15083380</v>
      </c>
      <c r="AB15" s="7">
        <v>13575042</v>
      </c>
      <c r="AC15" s="7">
        <v>11452</v>
      </c>
      <c r="AD15" s="7">
        <v>1496886</v>
      </c>
      <c r="AE15" s="7">
        <v>0</v>
      </c>
      <c r="AF15" s="7">
        <f t="shared" si="6"/>
        <v>980</v>
      </c>
      <c r="AG15" s="7">
        <f t="shared" si="7"/>
        <v>15083380</v>
      </c>
      <c r="AH15" s="7">
        <f t="shared" si="8"/>
        <v>13575042</v>
      </c>
      <c r="AI15" s="7">
        <f t="shared" si="9"/>
        <v>11452</v>
      </c>
      <c r="AJ15" s="7">
        <f t="shared" si="10"/>
        <v>1496886</v>
      </c>
      <c r="AK15" s="7">
        <f t="shared" si="11"/>
        <v>0</v>
      </c>
      <c r="AL15" s="6">
        <f t="shared" si="12"/>
        <v>11226</v>
      </c>
      <c r="AM15" s="7">
        <f t="shared" si="13"/>
        <v>555567770</v>
      </c>
      <c r="AN15" s="7">
        <f t="shared" si="14"/>
        <v>500011112</v>
      </c>
      <c r="AO15" s="7">
        <f t="shared" si="15"/>
        <v>23507148</v>
      </c>
      <c r="AP15" s="7">
        <f t="shared" si="16"/>
        <v>27165360</v>
      </c>
      <c r="AQ15" s="7">
        <f t="shared" si="17"/>
        <v>4884150</v>
      </c>
      <c r="AR15" s="7">
        <v>7718</v>
      </c>
      <c r="AS15" s="7">
        <v>103614170</v>
      </c>
      <c r="AT15" s="7">
        <v>93252751</v>
      </c>
      <c r="AU15" s="7">
        <v>638940</v>
      </c>
      <c r="AV15" s="7">
        <v>9523983</v>
      </c>
      <c r="AW15" s="7">
        <v>198496</v>
      </c>
      <c r="AX15" s="7">
        <f t="shared" si="18"/>
        <v>18944</v>
      </c>
      <c r="AY15" s="7">
        <f t="shared" si="19"/>
        <v>659181940</v>
      </c>
      <c r="AZ15" s="7">
        <f t="shared" si="20"/>
        <v>593263863</v>
      </c>
      <c r="BA15" s="7">
        <f t="shared" si="21"/>
        <v>24146088</v>
      </c>
      <c r="BB15" s="7">
        <f t="shared" si="22"/>
        <v>36689343</v>
      </c>
      <c r="BC15" s="7">
        <f t="shared" si="23"/>
        <v>5082646</v>
      </c>
      <c r="BD15" s="6">
        <v>682</v>
      </c>
      <c r="BE15" s="7">
        <v>26715762</v>
      </c>
      <c r="BF15" s="7">
        <v>15672562</v>
      </c>
      <c r="BG15" s="7">
        <v>0</v>
      </c>
      <c r="BH15" s="7">
        <v>10738410</v>
      </c>
      <c r="BI15" s="7">
        <v>304790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24"/>
        <v>682</v>
      </c>
      <c r="BQ15" s="7">
        <f t="shared" si="25"/>
        <v>26715762</v>
      </c>
      <c r="BR15" s="7">
        <f t="shared" si="26"/>
        <v>15672562</v>
      </c>
      <c r="BS15" s="7">
        <f t="shared" si="27"/>
        <v>0</v>
      </c>
      <c r="BT15" s="7">
        <f t="shared" si="28"/>
        <v>10738410</v>
      </c>
      <c r="BU15" s="7">
        <f t="shared" si="29"/>
        <v>304790</v>
      </c>
      <c r="BV15" s="6">
        <v>25</v>
      </c>
      <c r="BW15" s="7">
        <v>4798650</v>
      </c>
      <c r="BX15" s="7">
        <v>4318785</v>
      </c>
      <c r="BY15" s="7">
        <v>304518</v>
      </c>
      <c r="BZ15" s="7">
        <v>165263</v>
      </c>
      <c r="CA15" s="7">
        <v>10084</v>
      </c>
      <c r="CB15" s="7">
        <f t="shared" si="30"/>
        <v>18969</v>
      </c>
      <c r="CC15" s="7">
        <f t="shared" si="31"/>
        <v>690696352</v>
      </c>
      <c r="CD15" s="7">
        <f t="shared" si="32"/>
        <v>613255210</v>
      </c>
      <c r="CE15" s="7">
        <f t="shared" si="33"/>
        <v>24450606</v>
      </c>
      <c r="CF15" s="7">
        <f t="shared" si="34"/>
        <v>47593016</v>
      </c>
      <c r="CG15" s="7">
        <f t="shared" si="35"/>
        <v>5397520</v>
      </c>
      <c r="CH15" s="128">
        <v>14</v>
      </c>
      <c r="CI15" s="129">
        <v>146819</v>
      </c>
      <c r="CJ15" s="129">
        <v>132131</v>
      </c>
      <c r="CK15" s="129">
        <v>0</v>
      </c>
      <c r="CL15" s="129">
        <v>14688</v>
      </c>
      <c r="CM15" s="129">
        <v>0</v>
      </c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30">
        <f t="shared" si="52"/>
        <v>14</v>
      </c>
      <c r="DA15" s="129">
        <f t="shared" si="36"/>
        <v>146819</v>
      </c>
      <c r="DB15" s="129">
        <f t="shared" si="37"/>
        <v>132131</v>
      </c>
      <c r="DC15" s="129">
        <f t="shared" si="38"/>
        <v>0</v>
      </c>
      <c r="DD15" s="129">
        <f t="shared" si="39"/>
        <v>14688</v>
      </c>
      <c r="DE15" s="129">
        <f t="shared" si="40"/>
        <v>0</v>
      </c>
      <c r="DF15" s="129">
        <f t="shared" si="41"/>
        <v>18983</v>
      </c>
      <c r="DG15" s="129">
        <f t="shared" si="42"/>
        <v>690843171</v>
      </c>
      <c r="DH15" s="129">
        <f t="shared" si="43"/>
        <v>613387341</v>
      </c>
      <c r="DI15" s="129">
        <f t="shared" si="44"/>
        <v>24450606</v>
      </c>
      <c r="DJ15" s="129">
        <f t="shared" si="45"/>
        <v>47607704</v>
      </c>
      <c r="DK15" s="129">
        <f t="shared" si="46"/>
        <v>5397520</v>
      </c>
      <c r="DL15" s="129">
        <v>535</v>
      </c>
      <c r="DM15" s="129">
        <v>118</v>
      </c>
      <c r="DN15" s="129">
        <v>653</v>
      </c>
      <c r="DO15" s="129">
        <v>16</v>
      </c>
      <c r="DP15" s="129">
        <v>15</v>
      </c>
      <c r="DR15" s="16">
        <f>INDEX(現金給付!F:F,MATCH($A15,現金給付!$C:$C,0),1)</f>
        <v>14</v>
      </c>
      <c r="DS15" s="16">
        <f>INDEX(現金給付!G:G,MATCH($A15,現金給付!$C:$C,0),1)</f>
        <v>132131</v>
      </c>
      <c r="DT15" s="16">
        <f>INDEX(現金給付!N:N,MATCH($A15,現金給付!$C:$C,0),1)</f>
        <v>23</v>
      </c>
      <c r="DU15" s="16">
        <f>INDEX(現金給付!O:O,MATCH($A15,現金給付!$C:$C,0),1)</f>
        <v>364594</v>
      </c>
      <c r="DV15" s="16">
        <f>INDEX(現金給付!V:V,MATCH($A15,現金給付!$C:$C,0),1)</f>
        <v>16</v>
      </c>
      <c r="DW15" s="16">
        <f>INDEX(現金給付!W:W,MATCH($A15,現金給付!$C:$C,0),1)</f>
        <v>217053</v>
      </c>
      <c r="DX15" s="16">
        <f>INDEX(現金給付!AL:AL,MATCH($A15,現金給付!$C:$C,0),1)</f>
        <v>13</v>
      </c>
      <c r="DY15" s="16">
        <f>INDEX(現金給付!AM:AM,MATCH($A15,現金給付!$C:$C,0),1)</f>
        <v>432349</v>
      </c>
      <c r="DZ15" s="16">
        <f>INDEX(現金給付!AT:AT,MATCH($A15,現金給付!$C:$C,0),1)</f>
        <v>0</v>
      </c>
      <c r="EA15" s="16">
        <f>INDEX(現金給付!AU:AU,MATCH($A15,現金給付!$C:$C,0),1)</f>
        <v>0</v>
      </c>
      <c r="EB15" s="16">
        <f>INDEX(現金給付!BB:BB,MATCH($A15,現金給付!$C:$C,0),1)</f>
        <v>0</v>
      </c>
      <c r="EC15" s="16">
        <f>INDEX(現金給付!BC:BC,MATCH($A15,現金給付!$C:$C,0),1)</f>
        <v>0</v>
      </c>
      <c r="ED15" s="16">
        <f>INDEX(現金給付!BR:BR,MATCH($A15,現金給付!$C:$C,0),1)</f>
        <v>0</v>
      </c>
      <c r="EE15" s="16">
        <f>INDEX(現金給付!BS:BS,MATCH($A15,現金給付!$C:$C,0),1)</f>
        <v>0</v>
      </c>
      <c r="EF15" s="16">
        <f>INDEX(現金給付!BX:BX,MATCH($A15,現金給付!$C:$C,0),1)</f>
        <v>0</v>
      </c>
      <c r="EG15" s="16">
        <f>INDEX(現金給付!BY:BY,MATCH($A15,現金給付!$C:$C,0),1)</f>
        <v>0</v>
      </c>
      <c r="EH15" s="16">
        <f t="shared" si="47"/>
        <v>66</v>
      </c>
      <c r="EI15" s="16">
        <f t="shared" si="48"/>
        <v>1146127</v>
      </c>
      <c r="EK15" s="7">
        <f t="shared" si="53"/>
        <v>19035</v>
      </c>
      <c r="EL15" s="7">
        <f t="shared" si="54"/>
        <v>691842479</v>
      </c>
      <c r="EN15" s="70">
        <f>ROUND(EL15/INDEX(被保険者数!O:O,MATCH(A15,被保険者数!A:A,0),1),0)</f>
        <v>906740</v>
      </c>
      <c r="EO15" s="1">
        <f t="shared" si="55"/>
        <v>17</v>
      </c>
      <c r="EP15" s="70">
        <f t="shared" si="49"/>
        <v>432483870</v>
      </c>
      <c r="EQ15" s="70">
        <f t="shared" si="50"/>
        <v>123083900</v>
      </c>
      <c r="ER15" s="70">
        <f t="shared" si="51"/>
        <v>136274709</v>
      </c>
      <c r="ES15" s="70">
        <f>ROUND(EP15/INDEX(被保険者数!O:O,MATCH(A15,被保険者数!A:A,0),1),0)</f>
        <v>566820</v>
      </c>
      <c r="ET15" s="70">
        <f t="shared" si="56"/>
        <v>13</v>
      </c>
      <c r="EU15" s="70">
        <f>ROUND(EQ15/INDEX(被保険者数!O:O,MATCH(A15,被保険者数!A:A,0),1),0)</f>
        <v>161316</v>
      </c>
      <c r="EV15" s="1">
        <f t="shared" si="57"/>
        <v>40</v>
      </c>
    </row>
    <row r="16" spans="1:152" s="1" customFormat="1" ht="15.95" customHeight="1" x14ac:dyDescent="0.15">
      <c r="A16" s="2" t="s">
        <v>37</v>
      </c>
      <c r="B16" s="6">
        <v>531</v>
      </c>
      <c r="C16" s="7">
        <v>321346440</v>
      </c>
      <c r="D16" s="7">
        <v>289212012</v>
      </c>
      <c r="E16" s="7">
        <v>17983109</v>
      </c>
      <c r="F16" s="7">
        <v>11070553</v>
      </c>
      <c r="G16" s="7">
        <v>3080766</v>
      </c>
      <c r="H16" s="7">
        <v>6758</v>
      </c>
      <c r="I16" s="7">
        <v>87737990</v>
      </c>
      <c r="J16" s="7">
        <v>78964186</v>
      </c>
      <c r="K16" s="7">
        <v>1277201</v>
      </c>
      <c r="L16" s="7">
        <v>6768420</v>
      </c>
      <c r="M16" s="7">
        <v>716703</v>
      </c>
      <c r="N16" s="7">
        <f t="shared" si="0"/>
        <v>7289</v>
      </c>
      <c r="O16" s="7">
        <f t="shared" si="1"/>
        <v>409084430</v>
      </c>
      <c r="P16" s="7">
        <f t="shared" si="2"/>
        <v>368176198</v>
      </c>
      <c r="Q16" s="7">
        <f t="shared" si="3"/>
        <v>19260310</v>
      </c>
      <c r="R16" s="7">
        <f t="shared" si="4"/>
        <v>17838973</v>
      </c>
      <c r="S16" s="7">
        <f t="shared" si="5"/>
        <v>3797469</v>
      </c>
      <c r="T16" s="6">
        <v>1</v>
      </c>
      <c r="U16" s="7">
        <v>143380</v>
      </c>
      <c r="V16" s="7">
        <v>129040</v>
      </c>
      <c r="W16" s="7">
        <v>0</v>
      </c>
      <c r="X16" s="7">
        <v>14340</v>
      </c>
      <c r="Y16" s="7">
        <v>0</v>
      </c>
      <c r="Z16" s="7">
        <v>875</v>
      </c>
      <c r="AA16" s="7">
        <v>14417400</v>
      </c>
      <c r="AB16" s="7">
        <v>12975660</v>
      </c>
      <c r="AC16" s="7">
        <v>7267</v>
      </c>
      <c r="AD16" s="7">
        <v>1434473</v>
      </c>
      <c r="AE16" s="7">
        <v>0</v>
      </c>
      <c r="AF16" s="7">
        <f t="shared" si="6"/>
        <v>876</v>
      </c>
      <c r="AG16" s="7">
        <f t="shared" si="7"/>
        <v>14560780</v>
      </c>
      <c r="AH16" s="7">
        <f t="shared" si="8"/>
        <v>13104700</v>
      </c>
      <c r="AI16" s="7">
        <f t="shared" si="9"/>
        <v>7267</v>
      </c>
      <c r="AJ16" s="7">
        <f t="shared" si="10"/>
        <v>1448813</v>
      </c>
      <c r="AK16" s="7">
        <f t="shared" si="11"/>
        <v>0</v>
      </c>
      <c r="AL16" s="6">
        <f t="shared" si="12"/>
        <v>8165</v>
      </c>
      <c r="AM16" s="7">
        <f t="shared" si="13"/>
        <v>423645210</v>
      </c>
      <c r="AN16" s="7">
        <f t="shared" si="14"/>
        <v>381280898</v>
      </c>
      <c r="AO16" s="7">
        <f t="shared" si="15"/>
        <v>19267577</v>
      </c>
      <c r="AP16" s="7">
        <f t="shared" si="16"/>
        <v>19287786</v>
      </c>
      <c r="AQ16" s="7">
        <f t="shared" si="17"/>
        <v>3797469</v>
      </c>
      <c r="AR16" s="7">
        <v>5658</v>
      </c>
      <c r="AS16" s="7">
        <v>70000700</v>
      </c>
      <c r="AT16" s="7">
        <v>63000630</v>
      </c>
      <c r="AU16" s="7">
        <v>92025</v>
      </c>
      <c r="AV16" s="7">
        <v>6765244</v>
      </c>
      <c r="AW16" s="7">
        <v>142801</v>
      </c>
      <c r="AX16" s="7">
        <f t="shared" si="18"/>
        <v>13823</v>
      </c>
      <c r="AY16" s="7">
        <f t="shared" si="19"/>
        <v>493645910</v>
      </c>
      <c r="AZ16" s="7">
        <f t="shared" si="20"/>
        <v>444281528</v>
      </c>
      <c r="BA16" s="7">
        <f t="shared" si="21"/>
        <v>19359602</v>
      </c>
      <c r="BB16" s="7">
        <f t="shared" si="22"/>
        <v>26053030</v>
      </c>
      <c r="BC16" s="7">
        <f t="shared" si="23"/>
        <v>3940270</v>
      </c>
      <c r="BD16" s="6">
        <v>521</v>
      </c>
      <c r="BE16" s="7">
        <v>20618205</v>
      </c>
      <c r="BF16" s="7">
        <v>13097395</v>
      </c>
      <c r="BG16" s="7">
        <v>0</v>
      </c>
      <c r="BH16" s="7">
        <v>7322290</v>
      </c>
      <c r="BI16" s="7">
        <v>198520</v>
      </c>
      <c r="BJ16" s="7">
        <v>1</v>
      </c>
      <c r="BK16" s="7">
        <v>2020</v>
      </c>
      <c r="BL16" s="7">
        <v>1720</v>
      </c>
      <c r="BM16" s="7">
        <v>0</v>
      </c>
      <c r="BN16" s="7">
        <v>300</v>
      </c>
      <c r="BO16" s="7">
        <v>0</v>
      </c>
      <c r="BP16" s="7">
        <f t="shared" si="24"/>
        <v>522</v>
      </c>
      <c r="BQ16" s="7">
        <f t="shared" si="25"/>
        <v>20620225</v>
      </c>
      <c r="BR16" s="7">
        <f t="shared" si="26"/>
        <v>13099115</v>
      </c>
      <c r="BS16" s="7">
        <f t="shared" si="27"/>
        <v>0</v>
      </c>
      <c r="BT16" s="7">
        <f t="shared" si="28"/>
        <v>7322590</v>
      </c>
      <c r="BU16" s="7">
        <f t="shared" si="29"/>
        <v>198520</v>
      </c>
      <c r="BV16" s="6">
        <v>11</v>
      </c>
      <c r="BW16" s="7">
        <v>1253590</v>
      </c>
      <c r="BX16" s="7">
        <v>1128231</v>
      </c>
      <c r="BY16" s="7">
        <v>57519</v>
      </c>
      <c r="BZ16" s="7">
        <v>67840</v>
      </c>
      <c r="CA16" s="7">
        <v>0</v>
      </c>
      <c r="CB16" s="7">
        <f t="shared" si="30"/>
        <v>13834</v>
      </c>
      <c r="CC16" s="7">
        <f t="shared" si="31"/>
        <v>515519725</v>
      </c>
      <c r="CD16" s="7">
        <f t="shared" si="32"/>
        <v>458508874</v>
      </c>
      <c r="CE16" s="7">
        <f t="shared" si="33"/>
        <v>19417121</v>
      </c>
      <c r="CF16" s="7">
        <f t="shared" si="34"/>
        <v>33443460</v>
      </c>
      <c r="CG16" s="7">
        <f t="shared" si="35"/>
        <v>4138790</v>
      </c>
      <c r="CH16" s="128">
        <v>15</v>
      </c>
      <c r="CI16" s="129">
        <v>128501</v>
      </c>
      <c r="CJ16" s="129">
        <v>115647</v>
      </c>
      <c r="CK16" s="129">
        <v>0</v>
      </c>
      <c r="CL16" s="129">
        <v>12854</v>
      </c>
      <c r="CM16" s="129">
        <v>0</v>
      </c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30">
        <f t="shared" si="52"/>
        <v>15</v>
      </c>
      <c r="DA16" s="129">
        <f t="shared" si="36"/>
        <v>128501</v>
      </c>
      <c r="DB16" s="129">
        <f t="shared" si="37"/>
        <v>115647</v>
      </c>
      <c r="DC16" s="129">
        <f t="shared" si="38"/>
        <v>0</v>
      </c>
      <c r="DD16" s="129">
        <f t="shared" si="39"/>
        <v>12854</v>
      </c>
      <c r="DE16" s="129">
        <f t="shared" si="40"/>
        <v>0</v>
      </c>
      <c r="DF16" s="129">
        <f t="shared" si="41"/>
        <v>13849</v>
      </c>
      <c r="DG16" s="129">
        <f t="shared" si="42"/>
        <v>515648226</v>
      </c>
      <c r="DH16" s="129">
        <f t="shared" si="43"/>
        <v>458624521</v>
      </c>
      <c r="DI16" s="129">
        <f t="shared" si="44"/>
        <v>19417121</v>
      </c>
      <c r="DJ16" s="129">
        <f t="shared" si="45"/>
        <v>33456314</v>
      </c>
      <c r="DK16" s="129">
        <f t="shared" si="46"/>
        <v>4138790</v>
      </c>
      <c r="DL16" s="129">
        <v>431</v>
      </c>
      <c r="DM16" s="129">
        <v>90</v>
      </c>
      <c r="DN16" s="129">
        <v>521</v>
      </c>
      <c r="DO16" s="129">
        <v>42</v>
      </c>
      <c r="DP16" s="129">
        <v>14</v>
      </c>
      <c r="DR16" s="16">
        <f>INDEX(現金給付!F:F,MATCH($A16,現金給付!$C:$C,0),1)</f>
        <v>15</v>
      </c>
      <c r="DS16" s="16">
        <f>INDEX(現金給付!G:G,MATCH($A16,現金給付!$C:$C,0),1)</f>
        <v>115647</v>
      </c>
      <c r="DT16" s="16">
        <f>INDEX(現金給付!N:N,MATCH($A16,現金給付!$C:$C,0),1)</f>
        <v>4</v>
      </c>
      <c r="DU16" s="16">
        <f>INDEX(現金給付!O:O,MATCH($A16,現金給付!$C:$C,0),1)</f>
        <v>79992</v>
      </c>
      <c r="DV16" s="16">
        <f>INDEX(現金給付!V:V,MATCH($A16,現金給付!$C:$C,0),1)</f>
        <v>0</v>
      </c>
      <c r="DW16" s="16">
        <f>INDEX(現金給付!W:W,MATCH($A16,現金給付!$C:$C,0),1)</f>
        <v>0</v>
      </c>
      <c r="DX16" s="16">
        <f>INDEX(現金給付!AL:AL,MATCH($A16,現金給付!$C:$C,0),1)</f>
        <v>11</v>
      </c>
      <c r="DY16" s="16">
        <f>INDEX(現金給付!AM:AM,MATCH($A16,現金給付!$C:$C,0),1)</f>
        <v>384983</v>
      </c>
      <c r="DZ16" s="16">
        <f>INDEX(現金給付!AT:AT,MATCH($A16,現金給付!$C:$C,0),1)</f>
        <v>0</v>
      </c>
      <c r="EA16" s="16">
        <f>INDEX(現金給付!AU:AU,MATCH($A16,現金給付!$C:$C,0),1)</f>
        <v>0</v>
      </c>
      <c r="EB16" s="16">
        <f>INDEX(現金給付!BB:BB,MATCH($A16,現金給付!$C:$C,0),1)</f>
        <v>0</v>
      </c>
      <c r="EC16" s="16">
        <f>INDEX(現金給付!BC:BC,MATCH($A16,現金給付!$C:$C,0),1)</f>
        <v>0</v>
      </c>
      <c r="ED16" s="16">
        <f>INDEX(現金給付!BR:BR,MATCH($A16,現金給付!$C:$C,0),1)</f>
        <v>0</v>
      </c>
      <c r="EE16" s="16">
        <f>INDEX(現金給付!BS:BS,MATCH($A16,現金給付!$C:$C,0),1)</f>
        <v>0</v>
      </c>
      <c r="EF16" s="16">
        <f>INDEX(現金給付!BX:BX,MATCH($A16,現金給付!$C:$C,0),1)</f>
        <v>0</v>
      </c>
      <c r="EG16" s="16">
        <f>INDEX(現金給付!BY:BY,MATCH($A16,現金給付!$C:$C,0),1)</f>
        <v>0</v>
      </c>
      <c r="EH16" s="16">
        <f t="shared" si="47"/>
        <v>30</v>
      </c>
      <c r="EI16" s="16">
        <f t="shared" si="48"/>
        <v>580622</v>
      </c>
      <c r="EK16" s="7">
        <f t="shared" si="53"/>
        <v>13864</v>
      </c>
      <c r="EL16" s="7">
        <f t="shared" si="54"/>
        <v>516100347</v>
      </c>
      <c r="EN16" s="70">
        <f>ROUND(EL16/INDEX(被保険者数!O:O,MATCH(A16,被保険者数!A:A,0),1),0)</f>
        <v>950461</v>
      </c>
      <c r="EO16" s="1">
        <f t="shared" si="55"/>
        <v>10</v>
      </c>
      <c r="EP16" s="70">
        <f t="shared" si="49"/>
        <v>321489820</v>
      </c>
      <c r="EQ16" s="70">
        <f t="shared" si="50"/>
        <v>102155390</v>
      </c>
      <c r="ER16" s="70">
        <f t="shared" si="51"/>
        <v>92455137</v>
      </c>
      <c r="ES16" s="70">
        <f>ROUND(EP16/INDEX(被保険者数!O:O,MATCH(A16,被保険者数!A:A,0),1),0)</f>
        <v>592062</v>
      </c>
      <c r="ET16" s="70">
        <f t="shared" si="56"/>
        <v>9</v>
      </c>
      <c r="EU16" s="70">
        <f>ROUND(EQ16/INDEX(被保険者数!O:O,MATCH(A16,被保険者数!A:A,0),1),0)</f>
        <v>188131</v>
      </c>
      <c r="EV16" s="1">
        <f t="shared" si="57"/>
        <v>36</v>
      </c>
    </row>
    <row r="17" spans="1:152" s="1" customFormat="1" ht="15.95" customHeight="1" x14ac:dyDescent="0.15">
      <c r="A17" s="2" t="s">
        <v>38</v>
      </c>
      <c r="B17" s="6">
        <v>162</v>
      </c>
      <c r="C17" s="7">
        <v>98837120</v>
      </c>
      <c r="D17" s="7">
        <v>88953427</v>
      </c>
      <c r="E17" s="7">
        <v>6016486</v>
      </c>
      <c r="F17" s="7">
        <v>2973487</v>
      </c>
      <c r="G17" s="7">
        <v>893720</v>
      </c>
      <c r="H17" s="7">
        <v>3729</v>
      </c>
      <c r="I17" s="7">
        <v>60245690</v>
      </c>
      <c r="J17" s="7">
        <v>54221129</v>
      </c>
      <c r="K17" s="7">
        <v>860880</v>
      </c>
      <c r="L17" s="7">
        <v>4887930</v>
      </c>
      <c r="M17" s="7">
        <v>275751</v>
      </c>
      <c r="N17" s="7">
        <f t="shared" si="0"/>
        <v>3891</v>
      </c>
      <c r="O17" s="7">
        <f t="shared" si="1"/>
        <v>159082810</v>
      </c>
      <c r="P17" s="7">
        <f t="shared" si="2"/>
        <v>143174556</v>
      </c>
      <c r="Q17" s="7">
        <f t="shared" si="3"/>
        <v>6877366</v>
      </c>
      <c r="R17" s="7">
        <f t="shared" si="4"/>
        <v>7861417</v>
      </c>
      <c r="S17" s="7">
        <f t="shared" si="5"/>
        <v>1169471</v>
      </c>
      <c r="T17" s="6">
        <v>1</v>
      </c>
      <c r="U17" s="7">
        <v>779010</v>
      </c>
      <c r="V17" s="7">
        <v>701109</v>
      </c>
      <c r="W17" s="7">
        <v>53301</v>
      </c>
      <c r="X17" s="7">
        <v>24600</v>
      </c>
      <c r="Y17" s="7">
        <v>0</v>
      </c>
      <c r="Z17" s="7">
        <v>211</v>
      </c>
      <c r="AA17" s="7">
        <v>3991750</v>
      </c>
      <c r="AB17" s="7">
        <v>3592575</v>
      </c>
      <c r="AC17" s="7">
        <v>0</v>
      </c>
      <c r="AD17" s="7">
        <v>399175</v>
      </c>
      <c r="AE17" s="7">
        <v>0</v>
      </c>
      <c r="AF17" s="7">
        <f t="shared" si="6"/>
        <v>212</v>
      </c>
      <c r="AG17" s="7">
        <f t="shared" si="7"/>
        <v>4770760</v>
      </c>
      <c r="AH17" s="7">
        <f t="shared" si="8"/>
        <v>4293684</v>
      </c>
      <c r="AI17" s="7">
        <f t="shared" si="9"/>
        <v>53301</v>
      </c>
      <c r="AJ17" s="7">
        <f t="shared" si="10"/>
        <v>423775</v>
      </c>
      <c r="AK17" s="7">
        <f t="shared" si="11"/>
        <v>0</v>
      </c>
      <c r="AL17" s="6">
        <f t="shared" si="12"/>
        <v>4103</v>
      </c>
      <c r="AM17" s="7">
        <f t="shared" si="13"/>
        <v>163853570</v>
      </c>
      <c r="AN17" s="7">
        <f t="shared" si="14"/>
        <v>147468240</v>
      </c>
      <c r="AO17" s="7">
        <f t="shared" si="15"/>
        <v>6930667</v>
      </c>
      <c r="AP17" s="7">
        <f t="shared" si="16"/>
        <v>8285192</v>
      </c>
      <c r="AQ17" s="7">
        <f t="shared" si="17"/>
        <v>1169471</v>
      </c>
      <c r="AR17" s="7">
        <v>1873</v>
      </c>
      <c r="AS17" s="7">
        <v>23842730</v>
      </c>
      <c r="AT17" s="7">
        <v>21458457</v>
      </c>
      <c r="AU17" s="7">
        <v>96413</v>
      </c>
      <c r="AV17" s="7">
        <v>2150798</v>
      </c>
      <c r="AW17" s="7">
        <v>137062</v>
      </c>
      <c r="AX17" s="7">
        <f t="shared" si="18"/>
        <v>5976</v>
      </c>
      <c r="AY17" s="7">
        <f t="shared" si="19"/>
        <v>187696300</v>
      </c>
      <c r="AZ17" s="7">
        <f t="shared" si="20"/>
        <v>168926697</v>
      </c>
      <c r="BA17" s="7">
        <f t="shared" si="21"/>
        <v>7027080</v>
      </c>
      <c r="BB17" s="7">
        <f t="shared" si="22"/>
        <v>10435990</v>
      </c>
      <c r="BC17" s="7">
        <f t="shared" si="23"/>
        <v>1306533</v>
      </c>
      <c r="BD17" s="6">
        <v>155</v>
      </c>
      <c r="BE17" s="7">
        <v>4589633</v>
      </c>
      <c r="BF17" s="7">
        <v>3116643</v>
      </c>
      <c r="BG17" s="7">
        <v>0</v>
      </c>
      <c r="BH17" s="7">
        <v>1385840</v>
      </c>
      <c r="BI17" s="7">
        <v>87150</v>
      </c>
      <c r="BJ17" s="7">
        <v>1</v>
      </c>
      <c r="BK17" s="7">
        <v>34122</v>
      </c>
      <c r="BL17" s="7">
        <v>24252</v>
      </c>
      <c r="BM17" s="7">
        <v>0</v>
      </c>
      <c r="BN17" s="7">
        <v>9870</v>
      </c>
      <c r="BO17" s="7">
        <v>0</v>
      </c>
      <c r="BP17" s="7">
        <f t="shared" si="24"/>
        <v>156</v>
      </c>
      <c r="BQ17" s="7">
        <f t="shared" si="25"/>
        <v>4623755</v>
      </c>
      <c r="BR17" s="7">
        <f t="shared" si="26"/>
        <v>3140895</v>
      </c>
      <c r="BS17" s="7">
        <f t="shared" si="27"/>
        <v>0</v>
      </c>
      <c r="BT17" s="7">
        <f t="shared" si="28"/>
        <v>1395710</v>
      </c>
      <c r="BU17" s="7">
        <f t="shared" si="29"/>
        <v>87150</v>
      </c>
      <c r="BV17" s="6">
        <v>3</v>
      </c>
      <c r="BW17" s="7">
        <v>265020</v>
      </c>
      <c r="BX17" s="7">
        <v>238518</v>
      </c>
      <c r="BY17" s="7">
        <v>1634</v>
      </c>
      <c r="BZ17" s="7">
        <v>24868</v>
      </c>
      <c r="CA17" s="7">
        <v>0</v>
      </c>
      <c r="CB17" s="7">
        <f t="shared" si="30"/>
        <v>5979</v>
      </c>
      <c r="CC17" s="7">
        <f t="shared" si="31"/>
        <v>192585075</v>
      </c>
      <c r="CD17" s="7">
        <f t="shared" si="32"/>
        <v>172306110</v>
      </c>
      <c r="CE17" s="7">
        <f t="shared" si="33"/>
        <v>7028714</v>
      </c>
      <c r="CF17" s="7">
        <f t="shared" si="34"/>
        <v>11856568</v>
      </c>
      <c r="CG17" s="7">
        <f t="shared" si="35"/>
        <v>1393683</v>
      </c>
      <c r="CH17" s="128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30">
        <f t="shared" si="52"/>
        <v>0</v>
      </c>
      <c r="DA17" s="129">
        <f t="shared" si="36"/>
        <v>0</v>
      </c>
      <c r="DB17" s="129">
        <f t="shared" si="37"/>
        <v>0</v>
      </c>
      <c r="DC17" s="129">
        <f t="shared" si="38"/>
        <v>0</v>
      </c>
      <c r="DD17" s="129">
        <f t="shared" si="39"/>
        <v>0</v>
      </c>
      <c r="DE17" s="129">
        <f t="shared" si="40"/>
        <v>0</v>
      </c>
      <c r="DF17" s="129">
        <f t="shared" si="41"/>
        <v>5979</v>
      </c>
      <c r="DG17" s="129">
        <f t="shared" si="42"/>
        <v>192585075</v>
      </c>
      <c r="DH17" s="129">
        <f t="shared" si="43"/>
        <v>172306110</v>
      </c>
      <c r="DI17" s="129">
        <f t="shared" si="44"/>
        <v>7028714</v>
      </c>
      <c r="DJ17" s="129">
        <f t="shared" si="45"/>
        <v>11856568</v>
      </c>
      <c r="DK17" s="129">
        <f t="shared" si="46"/>
        <v>1393683</v>
      </c>
      <c r="DL17" s="129">
        <v>120</v>
      </c>
      <c r="DM17" s="129">
        <v>95</v>
      </c>
      <c r="DN17" s="129">
        <v>215</v>
      </c>
      <c r="DO17" s="129">
        <v>30</v>
      </c>
      <c r="DP17" s="129">
        <v>2</v>
      </c>
      <c r="DR17" s="16">
        <f>INDEX(現金給付!F:F,MATCH($A17,現金給付!$C:$C,0),1)</f>
        <v>0</v>
      </c>
      <c r="DS17" s="16">
        <f>INDEX(現金給付!G:G,MATCH($A17,現金給付!$C:$C,0),1)</f>
        <v>0</v>
      </c>
      <c r="DT17" s="16">
        <f>INDEX(現金給付!N:N,MATCH($A17,現金給付!$C:$C,0),1)</f>
        <v>0</v>
      </c>
      <c r="DU17" s="16">
        <f>INDEX(現金給付!O:O,MATCH($A17,現金給付!$C:$C,0),1)</f>
        <v>0</v>
      </c>
      <c r="DV17" s="16">
        <f>INDEX(現金給付!V:V,MATCH($A17,現金給付!$C:$C,0),1)</f>
        <v>0</v>
      </c>
      <c r="DW17" s="16">
        <f>INDEX(現金給付!W:W,MATCH($A17,現金給付!$C:$C,0),1)</f>
        <v>0</v>
      </c>
      <c r="DX17" s="16">
        <f>INDEX(現金給付!AL:AL,MATCH($A17,現金給付!$C:$C,0),1)</f>
        <v>6</v>
      </c>
      <c r="DY17" s="16">
        <f>INDEX(現金給付!AM:AM,MATCH($A17,現金給付!$C:$C,0),1)</f>
        <v>187439</v>
      </c>
      <c r="DZ17" s="16">
        <f>INDEX(現金給付!AT:AT,MATCH($A17,現金給付!$C:$C,0),1)</f>
        <v>0</v>
      </c>
      <c r="EA17" s="16">
        <f>INDEX(現金給付!AU:AU,MATCH($A17,現金給付!$C:$C,0),1)</f>
        <v>0</v>
      </c>
      <c r="EB17" s="16">
        <f>INDEX(現金給付!BB:BB,MATCH($A17,現金給付!$C:$C,0),1)</f>
        <v>0</v>
      </c>
      <c r="EC17" s="16">
        <f>INDEX(現金給付!BC:BC,MATCH($A17,現金給付!$C:$C,0),1)</f>
        <v>0</v>
      </c>
      <c r="ED17" s="16">
        <f>INDEX(現金給付!BR:BR,MATCH($A17,現金給付!$C:$C,0),1)</f>
        <v>0</v>
      </c>
      <c r="EE17" s="16">
        <f>INDEX(現金給付!BS:BS,MATCH($A17,現金給付!$C:$C,0),1)</f>
        <v>0</v>
      </c>
      <c r="EF17" s="16">
        <f>INDEX(現金給付!BX:BX,MATCH($A17,現金給付!$C:$C,0),1)</f>
        <v>0</v>
      </c>
      <c r="EG17" s="16">
        <f>INDEX(現金給付!BY:BY,MATCH($A17,現金給付!$C:$C,0),1)</f>
        <v>0</v>
      </c>
      <c r="EH17" s="16">
        <f t="shared" si="47"/>
        <v>6</v>
      </c>
      <c r="EI17" s="16">
        <f t="shared" si="48"/>
        <v>187439</v>
      </c>
      <c r="EK17" s="7">
        <f t="shared" si="53"/>
        <v>5985</v>
      </c>
      <c r="EL17" s="7">
        <f t="shared" si="54"/>
        <v>192772514</v>
      </c>
      <c r="EN17" s="70">
        <f>ROUND(EL17/INDEX(被保険者数!O:O,MATCH(A17,被保険者数!A:A,0),1),0)</f>
        <v>771090</v>
      </c>
      <c r="EO17" s="1">
        <f t="shared" si="55"/>
        <v>35</v>
      </c>
      <c r="EP17" s="70">
        <f t="shared" si="49"/>
        <v>99616130</v>
      </c>
      <c r="EQ17" s="70">
        <f t="shared" si="50"/>
        <v>64237440</v>
      </c>
      <c r="ER17" s="70">
        <f t="shared" si="51"/>
        <v>28918944</v>
      </c>
      <c r="ES17" s="70">
        <f>ROUND(EP17/INDEX(被保険者数!O:O,MATCH(A17,被保険者数!A:A,0),1),0)</f>
        <v>398465</v>
      </c>
      <c r="ET17" s="70">
        <f t="shared" si="56"/>
        <v>38</v>
      </c>
      <c r="EU17" s="70">
        <f>ROUND(EQ17/INDEX(被保険者数!O:O,MATCH(A17,被保険者数!A:A,0),1),0)</f>
        <v>256950</v>
      </c>
      <c r="EV17" s="1">
        <f t="shared" si="57"/>
        <v>3</v>
      </c>
    </row>
    <row r="18" spans="1:152" s="1" customFormat="1" ht="15.95" customHeight="1" x14ac:dyDescent="0.15">
      <c r="A18" s="2" t="s">
        <v>39</v>
      </c>
      <c r="B18" s="6">
        <v>1291</v>
      </c>
      <c r="C18" s="7">
        <v>797595160</v>
      </c>
      <c r="D18" s="7">
        <v>717835792</v>
      </c>
      <c r="E18" s="7">
        <v>44589666</v>
      </c>
      <c r="F18" s="7">
        <v>26698218</v>
      </c>
      <c r="G18" s="7">
        <v>8471484</v>
      </c>
      <c r="H18" s="7">
        <v>16115</v>
      </c>
      <c r="I18" s="7">
        <v>279201090</v>
      </c>
      <c r="J18" s="7">
        <v>251280986</v>
      </c>
      <c r="K18" s="7">
        <v>5889391</v>
      </c>
      <c r="L18" s="7">
        <v>18427070</v>
      </c>
      <c r="M18" s="7">
        <v>3603643</v>
      </c>
      <c r="N18" s="7">
        <f t="shared" si="0"/>
        <v>17406</v>
      </c>
      <c r="O18" s="7">
        <f t="shared" si="1"/>
        <v>1076796250</v>
      </c>
      <c r="P18" s="7">
        <f t="shared" si="2"/>
        <v>969116778</v>
      </c>
      <c r="Q18" s="7">
        <f t="shared" si="3"/>
        <v>50479057</v>
      </c>
      <c r="R18" s="7">
        <f t="shared" si="4"/>
        <v>45125288</v>
      </c>
      <c r="S18" s="7">
        <f t="shared" si="5"/>
        <v>12075127</v>
      </c>
      <c r="T18" s="6">
        <v>1</v>
      </c>
      <c r="U18" s="7">
        <v>215750</v>
      </c>
      <c r="V18" s="7">
        <v>194175</v>
      </c>
      <c r="W18" s="7">
        <v>6575</v>
      </c>
      <c r="X18" s="7">
        <v>15000</v>
      </c>
      <c r="Y18" s="7">
        <v>0</v>
      </c>
      <c r="Z18" s="7">
        <v>1473</v>
      </c>
      <c r="AA18" s="7">
        <v>20757700</v>
      </c>
      <c r="AB18" s="7">
        <v>18681930</v>
      </c>
      <c r="AC18" s="7">
        <v>42842</v>
      </c>
      <c r="AD18" s="7">
        <v>2032928</v>
      </c>
      <c r="AE18" s="7">
        <v>0</v>
      </c>
      <c r="AF18" s="7">
        <f t="shared" si="6"/>
        <v>1474</v>
      </c>
      <c r="AG18" s="7">
        <f t="shared" si="7"/>
        <v>20973450</v>
      </c>
      <c r="AH18" s="7">
        <f t="shared" si="8"/>
        <v>18876105</v>
      </c>
      <c r="AI18" s="7">
        <f t="shared" si="9"/>
        <v>49417</v>
      </c>
      <c r="AJ18" s="7">
        <f t="shared" si="10"/>
        <v>2047928</v>
      </c>
      <c r="AK18" s="7">
        <f t="shared" si="11"/>
        <v>0</v>
      </c>
      <c r="AL18" s="6">
        <f t="shared" si="12"/>
        <v>18880</v>
      </c>
      <c r="AM18" s="7">
        <f t="shared" si="13"/>
        <v>1097769700</v>
      </c>
      <c r="AN18" s="7">
        <f t="shared" si="14"/>
        <v>987992883</v>
      </c>
      <c r="AO18" s="7">
        <f t="shared" si="15"/>
        <v>50528474</v>
      </c>
      <c r="AP18" s="7">
        <f t="shared" si="16"/>
        <v>47173216</v>
      </c>
      <c r="AQ18" s="7">
        <f t="shared" si="17"/>
        <v>12075127</v>
      </c>
      <c r="AR18" s="7">
        <v>10733</v>
      </c>
      <c r="AS18" s="7">
        <v>143920570</v>
      </c>
      <c r="AT18" s="7">
        <v>129528510</v>
      </c>
      <c r="AU18" s="7">
        <v>1190853</v>
      </c>
      <c r="AV18" s="7">
        <v>12614415</v>
      </c>
      <c r="AW18" s="7">
        <v>586792</v>
      </c>
      <c r="AX18" s="7">
        <f t="shared" si="18"/>
        <v>29613</v>
      </c>
      <c r="AY18" s="7">
        <f t="shared" si="19"/>
        <v>1241690270</v>
      </c>
      <c r="AZ18" s="7">
        <f t="shared" si="20"/>
        <v>1117521393</v>
      </c>
      <c r="BA18" s="7">
        <f t="shared" si="21"/>
        <v>51719327</v>
      </c>
      <c r="BB18" s="7">
        <f t="shared" si="22"/>
        <v>59787631</v>
      </c>
      <c r="BC18" s="7">
        <f t="shared" si="23"/>
        <v>12661919</v>
      </c>
      <c r="BD18" s="6">
        <v>1264</v>
      </c>
      <c r="BE18" s="7">
        <v>47667169</v>
      </c>
      <c r="BF18" s="7">
        <v>29616349</v>
      </c>
      <c r="BG18" s="7">
        <v>0</v>
      </c>
      <c r="BH18" s="7">
        <v>17450190</v>
      </c>
      <c r="BI18" s="7">
        <v>600630</v>
      </c>
      <c r="BJ18" s="7">
        <v>1</v>
      </c>
      <c r="BK18" s="7">
        <v>2660</v>
      </c>
      <c r="BL18" s="7">
        <v>2260</v>
      </c>
      <c r="BM18" s="7">
        <v>0</v>
      </c>
      <c r="BN18" s="7">
        <v>400</v>
      </c>
      <c r="BO18" s="7">
        <v>0</v>
      </c>
      <c r="BP18" s="7">
        <f t="shared" si="24"/>
        <v>1265</v>
      </c>
      <c r="BQ18" s="7">
        <f t="shared" si="25"/>
        <v>47669829</v>
      </c>
      <c r="BR18" s="7">
        <f t="shared" si="26"/>
        <v>29618609</v>
      </c>
      <c r="BS18" s="7">
        <f t="shared" si="27"/>
        <v>0</v>
      </c>
      <c r="BT18" s="7">
        <f t="shared" si="28"/>
        <v>17450590</v>
      </c>
      <c r="BU18" s="7">
        <f t="shared" si="29"/>
        <v>600630</v>
      </c>
      <c r="BV18" s="6">
        <v>64</v>
      </c>
      <c r="BW18" s="7">
        <v>5157060</v>
      </c>
      <c r="BX18" s="7">
        <v>4641354</v>
      </c>
      <c r="BY18" s="7">
        <v>90377</v>
      </c>
      <c r="BZ18" s="7">
        <v>367795</v>
      </c>
      <c r="CA18" s="7">
        <v>61964</v>
      </c>
      <c r="CB18" s="7">
        <f t="shared" si="30"/>
        <v>29677</v>
      </c>
      <c r="CC18" s="7">
        <f t="shared" si="31"/>
        <v>1294517159</v>
      </c>
      <c r="CD18" s="7">
        <f t="shared" si="32"/>
        <v>1151781356</v>
      </c>
      <c r="CE18" s="7">
        <f t="shared" si="33"/>
        <v>51809704</v>
      </c>
      <c r="CF18" s="7">
        <f t="shared" si="34"/>
        <v>77606016</v>
      </c>
      <c r="CG18" s="7">
        <f t="shared" si="35"/>
        <v>13324513</v>
      </c>
      <c r="CH18" s="128">
        <v>55</v>
      </c>
      <c r="CI18" s="129">
        <v>372493</v>
      </c>
      <c r="CJ18" s="129">
        <v>335236</v>
      </c>
      <c r="CK18" s="129">
        <v>0</v>
      </c>
      <c r="CL18" s="129">
        <v>37257</v>
      </c>
      <c r="CM18" s="129">
        <v>0</v>
      </c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30">
        <f t="shared" si="52"/>
        <v>55</v>
      </c>
      <c r="DA18" s="129">
        <f t="shared" si="36"/>
        <v>372493</v>
      </c>
      <c r="DB18" s="129">
        <f t="shared" si="37"/>
        <v>335236</v>
      </c>
      <c r="DC18" s="129">
        <f t="shared" si="38"/>
        <v>0</v>
      </c>
      <c r="DD18" s="129">
        <f t="shared" si="39"/>
        <v>37257</v>
      </c>
      <c r="DE18" s="129">
        <f t="shared" si="40"/>
        <v>0</v>
      </c>
      <c r="DF18" s="129">
        <f t="shared" si="41"/>
        <v>29732</v>
      </c>
      <c r="DG18" s="129">
        <f t="shared" si="42"/>
        <v>1294889652</v>
      </c>
      <c r="DH18" s="129">
        <f t="shared" si="43"/>
        <v>1152116592</v>
      </c>
      <c r="DI18" s="129">
        <f t="shared" si="44"/>
        <v>51809704</v>
      </c>
      <c r="DJ18" s="129">
        <f t="shared" si="45"/>
        <v>77643273</v>
      </c>
      <c r="DK18" s="129">
        <f t="shared" si="46"/>
        <v>13324513</v>
      </c>
      <c r="DL18" s="129">
        <v>979</v>
      </c>
      <c r="DM18" s="129">
        <v>454</v>
      </c>
      <c r="DN18" s="129">
        <v>1433</v>
      </c>
      <c r="DO18" s="129">
        <v>194</v>
      </c>
      <c r="DP18" s="129">
        <v>13</v>
      </c>
      <c r="DR18" s="16">
        <f>INDEX(現金給付!F:F,MATCH($A18,現金給付!$C:$C,0),1)</f>
        <v>55</v>
      </c>
      <c r="DS18" s="16">
        <f>INDEX(現金給付!G:G,MATCH($A18,現金給付!$C:$C,0),1)</f>
        <v>335236</v>
      </c>
      <c r="DT18" s="16">
        <f>INDEX(現金給付!N:N,MATCH($A18,現金給付!$C:$C,0),1)</f>
        <v>71</v>
      </c>
      <c r="DU18" s="16">
        <f>INDEX(現金給付!O:O,MATCH($A18,現金給付!$C:$C,0),1)</f>
        <v>824835</v>
      </c>
      <c r="DV18" s="16">
        <f>INDEX(現金給付!V:V,MATCH($A18,現金給付!$C:$C,0),1)</f>
        <v>38</v>
      </c>
      <c r="DW18" s="16">
        <f>INDEX(現金給付!W:W,MATCH($A18,現金給付!$C:$C,0),1)</f>
        <v>532836</v>
      </c>
      <c r="DX18" s="16">
        <f>INDEX(現金給付!AL:AL,MATCH($A18,現金給付!$C:$C,0),1)</f>
        <v>25</v>
      </c>
      <c r="DY18" s="16">
        <f>INDEX(現金給付!AM:AM,MATCH($A18,現金給付!$C:$C,0),1)</f>
        <v>740724</v>
      </c>
      <c r="DZ18" s="16">
        <f>INDEX(現金給付!AT:AT,MATCH($A18,現金給付!$C:$C,0),1)</f>
        <v>1</v>
      </c>
      <c r="EA18" s="16">
        <f>INDEX(現金給付!AU:AU,MATCH($A18,現金給付!$C:$C,0),1)</f>
        <v>7542</v>
      </c>
      <c r="EB18" s="16">
        <f>INDEX(現金給付!BB:BB,MATCH($A18,現金給付!$C:$C,0),1)</f>
        <v>0</v>
      </c>
      <c r="EC18" s="16">
        <f>INDEX(現金給付!BC:BC,MATCH($A18,現金給付!$C:$C,0),1)</f>
        <v>0</v>
      </c>
      <c r="ED18" s="16">
        <f>INDEX(現金給付!BR:BR,MATCH($A18,現金給付!$C:$C,0),1)</f>
        <v>0</v>
      </c>
      <c r="EE18" s="16">
        <f>INDEX(現金給付!BS:BS,MATCH($A18,現金給付!$C:$C,0),1)</f>
        <v>0</v>
      </c>
      <c r="EF18" s="16">
        <f>INDEX(現金給付!BX:BX,MATCH($A18,現金給付!$C:$C,0),1)</f>
        <v>0</v>
      </c>
      <c r="EG18" s="16">
        <f>INDEX(現金給付!BY:BY,MATCH($A18,現金給付!$C:$C,0),1)</f>
        <v>0</v>
      </c>
      <c r="EH18" s="16">
        <f t="shared" si="47"/>
        <v>190</v>
      </c>
      <c r="EI18" s="16">
        <f t="shared" si="48"/>
        <v>2441173</v>
      </c>
      <c r="EK18" s="7">
        <f t="shared" si="53"/>
        <v>29867</v>
      </c>
      <c r="EL18" s="7">
        <f t="shared" si="54"/>
        <v>1296958332</v>
      </c>
      <c r="EN18" s="70">
        <f>ROUND(EL18/INDEX(被保険者数!O:O,MATCH(A18,被保険者数!A:A,0),1),0)</f>
        <v>939144</v>
      </c>
      <c r="EO18" s="1">
        <f t="shared" si="55"/>
        <v>11</v>
      </c>
      <c r="EP18" s="70">
        <f t="shared" si="49"/>
        <v>797810910</v>
      </c>
      <c r="EQ18" s="70">
        <f t="shared" si="50"/>
        <v>299958790</v>
      </c>
      <c r="ER18" s="70">
        <f t="shared" si="51"/>
        <v>199188632</v>
      </c>
      <c r="ES18" s="70">
        <f>ROUND(EP18/INDEX(被保険者数!O:O,MATCH(A18,被保険者数!A:A,0),1),0)</f>
        <v>577705</v>
      </c>
      <c r="ET18" s="70">
        <f t="shared" si="56"/>
        <v>11</v>
      </c>
      <c r="EU18" s="70">
        <f>ROUND(EQ18/INDEX(被保険者数!O:O,MATCH(A18,被保険者数!A:A,0),1),0)</f>
        <v>217204</v>
      </c>
      <c r="EV18" s="1">
        <f t="shared" si="57"/>
        <v>23</v>
      </c>
    </row>
    <row r="19" spans="1:152" s="1" customFormat="1" ht="15.95" customHeight="1" x14ac:dyDescent="0.15">
      <c r="A19" s="2" t="s">
        <v>40</v>
      </c>
      <c r="B19" s="6">
        <v>2085</v>
      </c>
      <c r="C19" s="7">
        <v>1177277430</v>
      </c>
      <c r="D19" s="7">
        <v>1059550340</v>
      </c>
      <c r="E19" s="7">
        <v>63232380</v>
      </c>
      <c r="F19" s="7">
        <v>42911921</v>
      </c>
      <c r="G19" s="7">
        <v>11582789</v>
      </c>
      <c r="H19" s="7">
        <v>22317</v>
      </c>
      <c r="I19" s="7">
        <v>414270610</v>
      </c>
      <c r="J19" s="7">
        <v>372843551</v>
      </c>
      <c r="K19" s="7">
        <v>7806742</v>
      </c>
      <c r="L19" s="7">
        <v>25411886</v>
      </c>
      <c r="M19" s="7">
        <v>8208431</v>
      </c>
      <c r="N19" s="7">
        <f t="shared" si="0"/>
        <v>24402</v>
      </c>
      <c r="O19" s="7">
        <f t="shared" si="1"/>
        <v>1591548040</v>
      </c>
      <c r="P19" s="7">
        <f t="shared" si="2"/>
        <v>1432393891</v>
      </c>
      <c r="Q19" s="7">
        <f t="shared" si="3"/>
        <v>71039122</v>
      </c>
      <c r="R19" s="7">
        <f t="shared" si="4"/>
        <v>68323807</v>
      </c>
      <c r="S19" s="7">
        <f t="shared" si="5"/>
        <v>19791220</v>
      </c>
      <c r="T19" s="6">
        <v>2</v>
      </c>
      <c r="U19" s="7">
        <v>227330</v>
      </c>
      <c r="V19" s="7">
        <v>204597</v>
      </c>
      <c r="W19" s="7">
        <v>0</v>
      </c>
      <c r="X19" s="7">
        <v>22733</v>
      </c>
      <c r="Y19" s="7">
        <v>0</v>
      </c>
      <c r="Z19" s="7">
        <v>1951</v>
      </c>
      <c r="AA19" s="7">
        <v>31537170</v>
      </c>
      <c r="AB19" s="7">
        <v>28383453</v>
      </c>
      <c r="AC19" s="7">
        <v>29260</v>
      </c>
      <c r="AD19" s="7">
        <v>3124457</v>
      </c>
      <c r="AE19" s="7">
        <v>0</v>
      </c>
      <c r="AF19" s="7">
        <f t="shared" si="6"/>
        <v>1953</v>
      </c>
      <c r="AG19" s="7">
        <f t="shared" si="7"/>
        <v>31764500</v>
      </c>
      <c r="AH19" s="7">
        <f t="shared" si="8"/>
        <v>28588050</v>
      </c>
      <c r="AI19" s="7">
        <f t="shared" si="9"/>
        <v>29260</v>
      </c>
      <c r="AJ19" s="7">
        <f t="shared" si="10"/>
        <v>3147190</v>
      </c>
      <c r="AK19" s="7">
        <f t="shared" si="11"/>
        <v>0</v>
      </c>
      <c r="AL19" s="6">
        <f t="shared" si="12"/>
        <v>26355</v>
      </c>
      <c r="AM19" s="7">
        <f t="shared" si="13"/>
        <v>1623312540</v>
      </c>
      <c r="AN19" s="7">
        <f t="shared" si="14"/>
        <v>1460981941</v>
      </c>
      <c r="AO19" s="7">
        <f t="shared" si="15"/>
        <v>71068382</v>
      </c>
      <c r="AP19" s="7">
        <f t="shared" si="16"/>
        <v>71470997</v>
      </c>
      <c r="AQ19" s="7">
        <f t="shared" si="17"/>
        <v>19791220</v>
      </c>
      <c r="AR19" s="7">
        <v>17222</v>
      </c>
      <c r="AS19" s="7">
        <v>219609330</v>
      </c>
      <c r="AT19" s="7">
        <v>197648396</v>
      </c>
      <c r="AU19" s="7">
        <v>551334</v>
      </c>
      <c r="AV19" s="7">
        <v>20884533</v>
      </c>
      <c r="AW19" s="7">
        <v>525067</v>
      </c>
      <c r="AX19" s="7">
        <f t="shared" si="18"/>
        <v>43577</v>
      </c>
      <c r="AY19" s="7">
        <f t="shared" si="19"/>
        <v>1842921870</v>
      </c>
      <c r="AZ19" s="7">
        <f t="shared" si="20"/>
        <v>1658630337</v>
      </c>
      <c r="BA19" s="7">
        <f t="shared" si="21"/>
        <v>71619716</v>
      </c>
      <c r="BB19" s="7">
        <f t="shared" si="22"/>
        <v>92355530</v>
      </c>
      <c r="BC19" s="7">
        <f t="shared" si="23"/>
        <v>20316287</v>
      </c>
      <c r="BD19" s="6">
        <v>2033</v>
      </c>
      <c r="BE19" s="7">
        <v>85650761</v>
      </c>
      <c r="BF19" s="7">
        <v>52837541</v>
      </c>
      <c r="BG19" s="7">
        <v>0</v>
      </c>
      <c r="BH19" s="7">
        <v>31976860</v>
      </c>
      <c r="BI19" s="7">
        <v>836360</v>
      </c>
      <c r="BJ19" s="7">
        <v>2</v>
      </c>
      <c r="BK19" s="7">
        <v>3400</v>
      </c>
      <c r="BL19" s="7">
        <v>1100</v>
      </c>
      <c r="BM19" s="7">
        <v>0</v>
      </c>
      <c r="BN19" s="7">
        <v>2300</v>
      </c>
      <c r="BO19" s="7">
        <v>0</v>
      </c>
      <c r="BP19" s="7">
        <f t="shared" si="24"/>
        <v>2035</v>
      </c>
      <c r="BQ19" s="7">
        <f t="shared" si="25"/>
        <v>85654161</v>
      </c>
      <c r="BR19" s="7">
        <f t="shared" si="26"/>
        <v>52838641</v>
      </c>
      <c r="BS19" s="7">
        <f t="shared" si="27"/>
        <v>0</v>
      </c>
      <c r="BT19" s="7">
        <f t="shared" si="28"/>
        <v>31979160</v>
      </c>
      <c r="BU19" s="7">
        <f t="shared" si="29"/>
        <v>836360</v>
      </c>
      <c r="BV19" s="6">
        <v>86</v>
      </c>
      <c r="BW19" s="7">
        <v>11759080</v>
      </c>
      <c r="BX19" s="7">
        <v>10583172</v>
      </c>
      <c r="BY19" s="7">
        <v>518906</v>
      </c>
      <c r="BZ19" s="7">
        <v>632980</v>
      </c>
      <c r="CA19" s="7">
        <v>24022</v>
      </c>
      <c r="CB19" s="7">
        <f t="shared" si="30"/>
        <v>43663</v>
      </c>
      <c r="CC19" s="7">
        <f t="shared" si="31"/>
        <v>1940335111</v>
      </c>
      <c r="CD19" s="7">
        <f t="shared" si="32"/>
        <v>1722052150</v>
      </c>
      <c r="CE19" s="7">
        <f t="shared" si="33"/>
        <v>72138622</v>
      </c>
      <c r="CF19" s="7">
        <f t="shared" si="34"/>
        <v>124967670</v>
      </c>
      <c r="CG19" s="7">
        <f t="shared" si="35"/>
        <v>21176669</v>
      </c>
      <c r="CH19" s="128">
        <v>102</v>
      </c>
      <c r="CI19" s="129">
        <v>578230</v>
      </c>
      <c r="CJ19" s="129">
        <v>520392</v>
      </c>
      <c r="CK19" s="129">
        <v>0</v>
      </c>
      <c r="CL19" s="129">
        <v>57838</v>
      </c>
      <c r="CM19" s="129">
        <v>0</v>
      </c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30">
        <f t="shared" si="52"/>
        <v>102</v>
      </c>
      <c r="DA19" s="129">
        <f t="shared" si="36"/>
        <v>578230</v>
      </c>
      <c r="DB19" s="129">
        <f t="shared" si="37"/>
        <v>520392</v>
      </c>
      <c r="DC19" s="129">
        <f t="shared" si="38"/>
        <v>0</v>
      </c>
      <c r="DD19" s="129">
        <f t="shared" si="39"/>
        <v>57838</v>
      </c>
      <c r="DE19" s="129">
        <f t="shared" si="40"/>
        <v>0</v>
      </c>
      <c r="DF19" s="129">
        <f t="shared" si="41"/>
        <v>43765</v>
      </c>
      <c r="DG19" s="129">
        <f t="shared" si="42"/>
        <v>1940913341</v>
      </c>
      <c r="DH19" s="129">
        <f t="shared" si="43"/>
        <v>1722572542</v>
      </c>
      <c r="DI19" s="129">
        <f t="shared" si="44"/>
        <v>72138622</v>
      </c>
      <c r="DJ19" s="129">
        <f t="shared" si="45"/>
        <v>125025508</v>
      </c>
      <c r="DK19" s="129">
        <f t="shared" si="46"/>
        <v>21176669</v>
      </c>
      <c r="DL19" s="129">
        <v>1581</v>
      </c>
      <c r="DM19" s="129">
        <v>556</v>
      </c>
      <c r="DN19" s="129">
        <v>2137</v>
      </c>
      <c r="DO19" s="129">
        <v>196</v>
      </c>
      <c r="DP19" s="129">
        <v>51</v>
      </c>
      <c r="DR19" s="16">
        <f>INDEX(現金給付!F:F,MATCH($A19,現金給付!$C:$C,0),1)</f>
        <v>102</v>
      </c>
      <c r="DS19" s="16">
        <f>INDEX(現金給付!G:G,MATCH($A19,現金給付!$C:$C,0),1)</f>
        <v>520392</v>
      </c>
      <c r="DT19" s="16">
        <f>INDEX(現金給付!N:N,MATCH($A19,現金給付!$C:$C,0),1)</f>
        <v>26</v>
      </c>
      <c r="DU19" s="16">
        <f>INDEX(現金給付!O:O,MATCH($A19,現金給付!$C:$C,0),1)</f>
        <v>205261</v>
      </c>
      <c r="DV19" s="16">
        <f>INDEX(現金給付!V:V,MATCH($A19,現金給付!$C:$C,0),1)</f>
        <v>23</v>
      </c>
      <c r="DW19" s="16">
        <f>INDEX(現金給付!W:W,MATCH($A19,現金給付!$C:$C,0),1)</f>
        <v>210843</v>
      </c>
      <c r="DX19" s="16">
        <f>INDEX(現金給付!AL:AL,MATCH($A19,現金給付!$C:$C,0),1)</f>
        <v>37</v>
      </c>
      <c r="DY19" s="16">
        <f>INDEX(現金給付!AM:AM,MATCH($A19,現金給付!$C:$C,0),1)</f>
        <v>1078279</v>
      </c>
      <c r="DZ19" s="16">
        <f>INDEX(現金給付!AT:AT,MATCH($A19,現金給付!$C:$C,0),1)</f>
        <v>1</v>
      </c>
      <c r="EA19" s="16">
        <f>INDEX(現金給付!AU:AU,MATCH($A19,現金給付!$C:$C,0),1)</f>
        <v>2916</v>
      </c>
      <c r="EB19" s="16">
        <f>INDEX(現金給付!BB:BB,MATCH($A19,現金給付!$C:$C,0),1)</f>
        <v>0</v>
      </c>
      <c r="EC19" s="16">
        <f>INDEX(現金給付!BC:BC,MATCH($A19,現金給付!$C:$C,0),1)</f>
        <v>0</v>
      </c>
      <c r="ED19" s="16">
        <f>INDEX(現金給付!BR:BR,MATCH($A19,現金給付!$C:$C,0),1)</f>
        <v>0</v>
      </c>
      <c r="EE19" s="16">
        <f>INDEX(現金給付!BS:BS,MATCH($A19,現金給付!$C:$C,0),1)</f>
        <v>0</v>
      </c>
      <c r="EF19" s="16">
        <f>INDEX(現金給付!BX:BX,MATCH($A19,現金給付!$C:$C,0),1)</f>
        <v>0</v>
      </c>
      <c r="EG19" s="16">
        <f>INDEX(現金給付!BY:BY,MATCH($A19,現金給付!$C:$C,0),1)</f>
        <v>0</v>
      </c>
      <c r="EH19" s="16">
        <f t="shared" si="47"/>
        <v>189</v>
      </c>
      <c r="EI19" s="16">
        <f t="shared" si="48"/>
        <v>2017691</v>
      </c>
      <c r="EK19" s="7">
        <f t="shared" si="53"/>
        <v>43852</v>
      </c>
      <c r="EL19" s="7">
        <f t="shared" si="54"/>
        <v>1942352802</v>
      </c>
      <c r="EN19" s="70">
        <f>ROUND(EL19/INDEX(被保険者数!O:O,MATCH(A19,被保険者数!A:A,0),1),0)</f>
        <v>1060236</v>
      </c>
      <c r="EO19" s="1">
        <f t="shared" si="55"/>
        <v>4</v>
      </c>
      <c r="EP19" s="70">
        <f t="shared" si="49"/>
        <v>1177504760</v>
      </c>
      <c r="EQ19" s="70">
        <f t="shared" si="50"/>
        <v>445807780</v>
      </c>
      <c r="ER19" s="70">
        <f t="shared" si="51"/>
        <v>319040262</v>
      </c>
      <c r="ES19" s="70">
        <f>ROUND(EP19/INDEX(被保険者数!O:O,MATCH(A19,被保険者数!A:A,0),1),0)</f>
        <v>642743</v>
      </c>
      <c r="ET19" s="70">
        <f t="shared" si="56"/>
        <v>7</v>
      </c>
      <c r="EU19" s="70">
        <f>ROUND(EQ19/INDEX(被保険者数!O:O,MATCH(A19,被保険者数!A:A,0),1),0)</f>
        <v>243345</v>
      </c>
      <c r="EV19" s="1">
        <f t="shared" si="57"/>
        <v>7</v>
      </c>
    </row>
    <row r="20" spans="1:152" s="1" customFormat="1" ht="15.95" customHeight="1" x14ac:dyDescent="0.15">
      <c r="A20" s="2" t="s">
        <v>41</v>
      </c>
      <c r="B20" s="6">
        <v>831</v>
      </c>
      <c r="C20" s="7">
        <v>538535770</v>
      </c>
      <c r="D20" s="7">
        <v>484682560</v>
      </c>
      <c r="E20" s="7">
        <v>28017760</v>
      </c>
      <c r="F20" s="7">
        <v>22736008</v>
      </c>
      <c r="G20" s="7">
        <v>3099442</v>
      </c>
      <c r="H20" s="7">
        <v>13188</v>
      </c>
      <c r="I20" s="7">
        <v>243347670</v>
      </c>
      <c r="J20" s="7">
        <v>219012905</v>
      </c>
      <c r="K20" s="7">
        <v>6529898</v>
      </c>
      <c r="L20" s="7">
        <v>16094406</v>
      </c>
      <c r="M20" s="7">
        <v>1709341</v>
      </c>
      <c r="N20" s="7">
        <f t="shared" si="0"/>
        <v>14019</v>
      </c>
      <c r="O20" s="7">
        <f t="shared" si="1"/>
        <v>781883440</v>
      </c>
      <c r="P20" s="7">
        <f t="shared" si="2"/>
        <v>703695465</v>
      </c>
      <c r="Q20" s="7">
        <f t="shared" si="3"/>
        <v>34547658</v>
      </c>
      <c r="R20" s="7">
        <f t="shared" si="4"/>
        <v>38830414</v>
      </c>
      <c r="S20" s="7">
        <f t="shared" si="5"/>
        <v>4808783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1227</v>
      </c>
      <c r="AA20" s="7">
        <v>17847230</v>
      </c>
      <c r="AB20" s="7">
        <v>16062507</v>
      </c>
      <c r="AC20" s="7">
        <v>4694</v>
      </c>
      <c r="AD20" s="7">
        <v>1780029</v>
      </c>
      <c r="AE20" s="7">
        <v>0</v>
      </c>
      <c r="AF20" s="7">
        <f t="shared" si="6"/>
        <v>1227</v>
      </c>
      <c r="AG20" s="7">
        <f t="shared" si="7"/>
        <v>17847230</v>
      </c>
      <c r="AH20" s="7">
        <f t="shared" si="8"/>
        <v>16062507</v>
      </c>
      <c r="AI20" s="7">
        <f t="shared" si="9"/>
        <v>4694</v>
      </c>
      <c r="AJ20" s="7">
        <f t="shared" si="10"/>
        <v>1780029</v>
      </c>
      <c r="AK20" s="7">
        <f t="shared" si="11"/>
        <v>0</v>
      </c>
      <c r="AL20" s="6">
        <f t="shared" si="12"/>
        <v>15246</v>
      </c>
      <c r="AM20" s="7">
        <f t="shared" si="13"/>
        <v>799730670</v>
      </c>
      <c r="AN20" s="7">
        <f t="shared" si="14"/>
        <v>719757972</v>
      </c>
      <c r="AO20" s="7">
        <f t="shared" si="15"/>
        <v>34552352</v>
      </c>
      <c r="AP20" s="7">
        <f t="shared" si="16"/>
        <v>40610443</v>
      </c>
      <c r="AQ20" s="7">
        <f t="shared" si="17"/>
        <v>4808783</v>
      </c>
      <c r="AR20" s="7">
        <v>9958</v>
      </c>
      <c r="AS20" s="7">
        <v>141303130</v>
      </c>
      <c r="AT20" s="7">
        <v>127172816</v>
      </c>
      <c r="AU20" s="7">
        <v>674683</v>
      </c>
      <c r="AV20" s="7">
        <v>12689829</v>
      </c>
      <c r="AW20" s="7">
        <v>765802</v>
      </c>
      <c r="AX20" s="7">
        <f t="shared" si="18"/>
        <v>25204</v>
      </c>
      <c r="AY20" s="7">
        <f t="shared" si="19"/>
        <v>941033800</v>
      </c>
      <c r="AZ20" s="7">
        <f t="shared" si="20"/>
        <v>846930788</v>
      </c>
      <c r="BA20" s="7">
        <f t="shared" si="21"/>
        <v>35227035</v>
      </c>
      <c r="BB20" s="7">
        <f t="shared" si="22"/>
        <v>53300272</v>
      </c>
      <c r="BC20" s="7">
        <f t="shared" si="23"/>
        <v>5574585</v>
      </c>
      <c r="BD20" s="6">
        <v>800</v>
      </c>
      <c r="BE20" s="7">
        <v>27089399</v>
      </c>
      <c r="BF20" s="7">
        <v>14062249</v>
      </c>
      <c r="BG20" s="7">
        <v>0</v>
      </c>
      <c r="BH20" s="7">
        <v>12760580</v>
      </c>
      <c r="BI20" s="7">
        <v>266570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24"/>
        <v>800</v>
      </c>
      <c r="BQ20" s="7">
        <f t="shared" si="25"/>
        <v>27089399</v>
      </c>
      <c r="BR20" s="7">
        <f t="shared" si="26"/>
        <v>14062249</v>
      </c>
      <c r="BS20" s="7">
        <f t="shared" si="27"/>
        <v>0</v>
      </c>
      <c r="BT20" s="7">
        <f t="shared" si="28"/>
        <v>12760580</v>
      </c>
      <c r="BU20" s="7">
        <f t="shared" si="29"/>
        <v>266570</v>
      </c>
      <c r="BV20" s="6">
        <v>135</v>
      </c>
      <c r="BW20" s="7">
        <v>16401090</v>
      </c>
      <c r="BX20" s="7">
        <v>14760981</v>
      </c>
      <c r="BY20" s="7">
        <v>481040</v>
      </c>
      <c r="BZ20" s="7">
        <v>1027011</v>
      </c>
      <c r="CA20" s="7">
        <v>168748</v>
      </c>
      <c r="CB20" s="7">
        <f t="shared" si="30"/>
        <v>25339</v>
      </c>
      <c r="CC20" s="7">
        <f t="shared" si="31"/>
        <v>984524289</v>
      </c>
      <c r="CD20" s="7">
        <f t="shared" si="32"/>
        <v>875754018</v>
      </c>
      <c r="CE20" s="7">
        <f t="shared" si="33"/>
        <v>35708075</v>
      </c>
      <c r="CF20" s="7">
        <f t="shared" si="34"/>
        <v>67087863</v>
      </c>
      <c r="CG20" s="7">
        <f t="shared" si="35"/>
        <v>6009903</v>
      </c>
      <c r="CH20" s="128">
        <v>138</v>
      </c>
      <c r="CI20" s="129">
        <v>720262</v>
      </c>
      <c r="CJ20" s="129">
        <v>648214</v>
      </c>
      <c r="CK20" s="129">
        <v>0</v>
      </c>
      <c r="CL20" s="129">
        <v>72048</v>
      </c>
      <c r="CM20" s="129">
        <v>0</v>
      </c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30">
        <f t="shared" si="52"/>
        <v>138</v>
      </c>
      <c r="DA20" s="129">
        <f t="shared" si="36"/>
        <v>720262</v>
      </c>
      <c r="DB20" s="129">
        <f t="shared" si="37"/>
        <v>648214</v>
      </c>
      <c r="DC20" s="129">
        <f t="shared" si="38"/>
        <v>0</v>
      </c>
      <c r="DD20" s="129">
        <f t="shared" si="39"/>
        <v>72048</v>
      </c>
      <c r="DE20" s="129">
        <f t="shared" si="40"/>
        <v>0</v>
      </c>
      <c r="DF20" s="129">
        <f t="shared" si="41"/>
        <v>25477</v>
      </c>
      <c r="DG20" s="129">
        <f t="shared" si="42"/>
        <v>985244551</v>
      </c>
      <c r="DH20" s="129">
        <f t="shared" si="43"/>
        <v>876402232</v>
      </c>
      <c r="DI20" s="129">
        <f t="shared" si="44"/>
        <v>35708075</v>
      </c>
      <c r="DJ20" s="129">
        <f t="shared" si="45"/>
        <v>67159911</v>
      </c>
      <c r="DK20" s="129">
        <f t="shared" si="46"/>
        <v>6009903</v>
      </c>
      <c r="DL20" s="129">
        <v>614</v>
      </c>
      <c r="DM20" s="129">
        <v>458</v>
      </c>
      <c r="DN20" s="129">
        <v>1072</v>
      </c>
      <c r="DO20" s="129">
        <v>263</v>
      </c>
      <c r="DP20" s="129">
        <v>44</v>
      </c>
      <c r="DR20" s="16">
        <f>INDEX(現金給付!F:F,MATCH($A20,現金給付!$C:$C,0),1)</f>
        <v>138</v>
      </c>
      <c r="DS20" s="16">
        <f>INDEX(現金給付!G:G,MATCH($A20,現金給付!$C:$C,0),1)</f>
        <v>648214</v>
      </c>
      <c r="DT20" s="16">
        <f>INDEX(現金給付!N:N,MATCH($A20,現金給付!$C:$C,0),1)</f>
        <v>5</v>
      </c>
      <c r="DU20" s="16">
        <f>INDEX(現金給付!O:O,MATCH($A20,現金給付!$C:$C,0),1)</f>
        <v>206865</v>
      </c>
      <c r="DV20" s="16">
        <f>INDEX(現金給付!V:V,MATCH($A20,現金給付!$C:$C,0),1)</f>
        <v>0</v>
      </c>
      <c r="DW20" s="16">
        <f>INDEX(現金給付!W:W,MATCH($A20,現金給付!$C:$C,0),1)</f>
        <v>0</v>
      </c>
      <c r="DX20" s="16">
        <f>INDEX(現金給付!AL:AL,MATCH($A20,現金給付!$C:$C,0),1)</f>
        <v>28</v>
      </c>
      <c r="DY20" s="16">
        <f>INDEX(現金給付!AM:AM,MATCH($A20,現金給付!$C:$C,0),1)</f>
        <v>869134</v>
      </c>
      <c r="DZ20" s="16">
        <f>INDEX(現金給付!AT:AT,MATCH($A20,現金給付!$C:$C,0),1)</f>
        <v>0</v>
      </c>
      <c r="EA20" s="16">
        <f>INDEX(現金給付!AU:AU,MATCH($A20,現金給付!$C:$C,0),1)</f>
        <v>0</v>
      </c>
      <c r="EB20" s="16">
        <f>INDEX(現金給付!BB:BB,MATCH($A20,現金給付!$C:$C,0),1)</f>
        <v>0</v>
      </c>
      <c r="EC20" s="16">
        <f>INDEX(現金給付!BC:BC,MATCH($A20,現金給付!$C:$C,0),1)</f>
        <v>0</v>
      </c>
      <c r="ED20" s="16">
        <f>INDEX(現金給付!BR:BR,MATCH($A20,現金給付!$C:$C,0),1)</f>
        <v>0</v>
      </c>
      <c r="EE20" s="16">
        <f>INDEX(現金給付!BS:BS,MATCH($A20,現金給付!$C:$C,0),1)</f>
        <v>0</v>
      </c>
      <c r="EF20" s="16">
        <f>INDEX(現金給付!BX:BX,MATCH($A20,現金給付!$C:$C,0),1)</f>
        <v>0</v>
      </c>
      <c r="EG20" s="16">
        <f>INDEX(現金給付!BY:BY,MATCH($A20,現金給付!$C:$C,0),1)</f>
        <v>0</v>
      </c>
      <c r="EH20" s="16">
        <f t="shared" si="47"/>
        <v>171</v>
      </c>
      <c r="EI20" s="16">
        <f t="shared" si="48"/>
        <v>1724213</v>
      </c>
      <c r="EK20" s="7">
        <f t="shared" si="53"/>
        <v>25510</v>
      </c>
      <c r="EL20" s="7">
        <f t="shared" si="54"/>
        <v>986248502</v>
      </c>
      <c r="EN20" s="70">
        <f>ROUND(EL20/INDEX(被保険者数!O:O,MATCH(A20,被保険者数!A:A,0),1),0)</f>
        <v>786482</v>
      </c>
      <c r="EO20" s="1">
        <f t="shared" si="55"/>
        <v>34</v>
      </c>
      <c r="EP20" s="70">
        <f t="shared" si="49"/>
        <v>538535770</v>
      </c>
      <c r="EQ20" s="70">
        <f t="shared" si="50"/>
        <v>261194900</v>
      </c>
      <c r="ER20" s="70">
        <f t="shared" si="51"/>
        <v>186517832</v>
      </c>
      <c r="ES20" s="70">
        <f>ROUND(EP20/INDEX(被保険者数!O:O,MATCH(A20,被保険者数!A:A,0),1),0)</f>
        <v>429454</v>
      </c>
      <c r="ET20" s="70">
        <f t="shared" si="56"/>
        <v>36</v>
      </c>
      <c r="EU20" s="70">
        <f>ROUND(EQ20/INDEX(被保険者数!O:O,MATCH(A20,被保険者数!A:A,0),1),0)</f>
        <v>208289</v>
      </c>
      <c r="EV20" s="1">
        <f t="shared" si="57"/>
        <v>26</v>
      </c>
    </row>
    <row r="21" spans="1:152" s="1" customFormat="1" ht="15.95" customHeight="1" x14ac:dyDescent="0.15">
      <c r="A21" s="2" t="s">
        <v>42</v>
      </c>
      <c r="B21" s="6">
        <v>559</v>
      </c>
      <c r="C21" s="7">
        <v>356959590</v>
      </c>
      <c r="D21" s="7">
        <v>321276971</v>
      </c>
      <c r="E21" s="7">
        <v>18587046</v>
      </c>
      <c r="F21" s="7">
        <v>14741476</v>
      </c>
      <c r="G21" s="7">
        <v>2354097</v>
      </c>
      <c r="H21" s="7">
        <v>7293</v>
      </c>
      <c r="I21" s="7">
        <v>143361060</v>
      </c>
      <c r="J21" s="7">
        <v>129024951</v>
      </c>
      <c r="K21" s="7">
        <v>3650653</v>
      </c>
      <c r="L21" s="7">
        <v>9302649</v>
      </c>
      <c r="M21" s="7">
        <v>1382737</v>
      </c>
      <c r="N21" s="7">
        <f t="shared" si="0"/>
        <v>7852</v>
      </c>
      <c r="O21" s="7">
        <f t="shared" si="1"/>
        <v>500320650</v>
      </c>
      <c r="P21" s="7">
        <f t="shared" si="2"/>
        <v>450301922</v>
      </c>
      <c r="Q21" s="7">
        <f t="shared" si="3"/>
        <v>22237699</v>
      </c>
      <c r="R21" s="7">
        <f t="shared" si="4"/>
        <v>24044125</v>
      </c>
      <c r="S21" s="7">
        <f t="shared" si="5"/>
        <v>3736834</v>
      </c>
      <c r="T21" s="6">
        <v>1</v>
      </c>
      <c r="U21" s="7">
        <v>101290</v>
      </c>
      <c r="V21" s="7">
        <v>91160</v>
      </c>
      <c r="W21" s="7">
        <v>0</v>
      </c>
      <c r="X21" s="7">
        <v>10130</v>
      </c>
      <c r="Y21" s="7">
        <v>0</v>
      </c>
      <c r="Z21" s="7">
        <v>865</v>
      </c>
      <c r="AA21" s="7">
        <v>12512270</v>
      </c>
      <c r="AB21" s="7">
        <v>11261043</v>
      </c>
      <c r="AC21" s="7">
        <v>326</v>
      </c>
      <c r="AD21" s="7">
        <v>1250051</v>
      </c>
      <c r="AE21" s="7">
        <v>850</v>
      </c>
      <c r="AF21" s="7">
        <f t="shared" si="6"/>
        <v>866</v>
      </c>
      <c r="AG21" s="7">
        <f t="shared" si="7"/>
        <v>12613560</v>
      </c>
      <c r="AH21" s="7">
        <f t="shared" si="8"/>
        <v>11352203</v>
      </c>
      <c r="AI21" s="7">
        <f t="shared" si="9"/>
        <v>326</v>
      </c>
      <c r="AJ21" s="7">
        <f t="shared" si="10"/>
        <v>1260181</v>
      </c>
      <c r="AK21" s="7">
        <f t="shared" si="11"/>
        <v>850</v>
      </c>
      <c r="AL21" s="6">
        <f t="shared" si="12"/>
        <v>8718</v>
      </c>
      <c r="AM21" s="7">
        <f t="shared" si="13"/>
        <v>512934210</v>
      </c>
      <c r="AN21" s="7">
        <f t="shared" si="14"/>
        <v>461654125</v>
      </c>
      <c r="AO21" s="7">
        <f t="shared" si="15"/>
        <v>22238025</v>
      </c>
      <c r="AP21" s="7">
        <f t="shared" si="16"/>
        <v>25304306</v>
      </c>
      <c r="AQ21" s="7">
        <f t="shared" si="17"/>
        <v>3737684</v>
      </c>
      <c r="AR21" s="7">
        <v>5945</v>
      </c>
      <c r="AS21" s="7">
        <v>87269610</v>
      </c>
      <c r="AT21" s="7">
        <v>78542649</v>
      </c>
      <c r="AU21" s="7">
        <v>756705</v>
      </c>
      <c r="AV21" s="7">
        <v>7327801</v>
      </c>
      <c r="AW21" s="7">
        <v>642455</v>
      </c>
      <c r="AX21" s="7">
        <f t="shared" si="18"/>
        <v>14663</v>
      </c>
      <c r="AY21" s="7">
        <f t="shared" si="19"/>
        <v>600203820</v>
      </c>
      <c r="AZ21" s="7">
        <f t="shared" si="20"/>
        <v>540196774</v>
      </c>
      <c r="BA21" s="7">
        <f t="shared" si="21"/>
        <v>22994730</v>
      </c>
      <c r="BB21" s="7">
        <f t="shared" si="22"/>
        <v>32632107</v>
      </c>
      <c r="BC21" s="7">
        <f t="shared" si="23"/>
        <v>4380139</v>
      </c>
      <c r="BD21" s="6">
        <v>540</v>
      </c>
      <c r="BE21" s="7">
        <v>18734880</v>
      </c>
      <c r="BF21" s="7">
        <v>9556790</v>
      </c>
      <c r="BG21" s="7">
        <v>0</v>
      </c>
      <c r="BH21" s="7">
        <v>8914770</v>
      </c>
      <c r="BI21" s="7">
        <v>263320</v>
      </c>
      <c r="BJ21" s="7">
        <v>1</v>
      </c>
      <c r="BK21" s="7">
        <v>2020</v>
      </c>
      <c r="BL21" s="7">
        <v>640</v>
      </c>
      <c r="BM21" s="7">
        <v>0</v>
      </c>
      <c r="BN21" s="7">
        <v>1380</v>
      </c>
      <c r="BO21" s="7">
        <v>0</v>
      </c>
      <c r="BP21" s="7">
        <f t="shared" si="24"/>
        <v>541</v>
      </c>
      <c r="BQ21" s="7">
        <f t="shared" si="25"/>
        <v>18736900</v>
      </c>
      <c r="BR21" s="7">
        <f t="shared" si="26"/>
        <v>9557430</v>
      </c>
      <c r="BS21" s="7">
        <f t="shared" si="27"/>
        <v>0</v>
      </c>
      <c r="BT21" s="7">
        <f t="shared" si="28"/>
        <v>8916150</v>
      </c>
      <c r="BU21" s="7">
        <f t="shared" si="29"/>
        <v>263320</v>
      </c>
      <c r="BV21" s="6">
        <v>112</v>
      </c>
      <c r="BW21" s="7">
        <v>18819640</v>
      </c>
      <c r="BX21" s="7">
        <v>16937675</v>
      </c>
      <c r="BY21" s="7">
        <v>816909</v>
      </c>
      <c r="BZ21" s="7">
        <v>864625</v>
      </c>
      <c r="CA21" s="7">
        <v>223071</v>
      </c>
      <c r="CB21" s="7">
        <f t="shared" si="30"/>
        <v>14775</v>
      </c>
      <c r="CC21" s="7">
        <f t="shared" si="31"/>
        <v>637760360</v>
      </c>
      <c r="CD21" s="7">
        <f t="shared" si="32"/>
        <v>566691879</v>
      </c>
      <c r="CE21" s="7">
        <f t="shared" si="33"/>
        <v>23811639</v>
      </c>
      <c r="CF21" s="7">
        <f t="shared" si="34"/>
        <v>42412882</v>
      </c>
      <c r="CG21" s="7">
        <f t="shared" si="35"/>
        <v>4866530</v>
      </c>
      <c r="CH21" s="128">
        <v>120</v>
      </c>
      <c r="CI21" s="129">
        <v>1273561</v>
      </c>
      <c r="CJ21" s="129">
        <v>1146186</v>
      </c>
      <c r="CK21" s="129">
        <v>0</v>
      </c>
      <c r="CL21" s="129">
        <v>127375</v>
      </c>
      <c r="CM21" s="129">
        <v>0</v>
      </c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30">
        <f t="shared" si="52"/>
        <v>120</v>
      </c>
      <c r="DA21" s="129">
        <f t="shared" si="36"/>
        <v>1273561</v>
      </c>
      <c r="DB21" s="129">
        <f t="shared" si="37"/>
        <v>1146186</v>
      </c>
      <c r="DC21" s="129">
        <f t="shared" si="38"/>
        <v>0</v>
      </c>
      <c r="DD21" s="129">
        <f t="shared" si="39"/>
        <v>127375</v>
      </c>
      <c r="DE21" s="129">
        <f t="shared" si="40"/>
        <v>0</v>
      </c>
      <c r="DF21" s="129">
        <f t="shared" si="41"/>
        <v>14895</v>
      </c>
      <c r="DG21" s="129">
        <f t="shared" si="42"/>
        <v>639033921</v>
      </c>
      <c r="DH21" s="129">
        <f t="shared" si="43"/>
        <v>567838065</v>
      </c>
      <c r="DI21" s="129">
        <f t="shared" si="44"/>
        <v>23811639</v>
      </c>
      <c r="DJ21" s="129">
        <f t="shared" si="45"/>
        <v>42540257</v>
      </c>
      <c r="DK21" s="129">
        <f t="shared" si="46"/>
        <v>4866530</v>
      </c>
      <c r="DL21" s="129">
        <v>403</v>
      </c>
      <c r="DM21" s="129">
        <v>345</v>
      </c>
      <c r="DN21" s="129">
        <v>748</v>
      </c>
      <c r="DO21" s="129">
        <v>168</v>
      </c>
      <c r="DP21" s="129">
        <v>12</v>
      </c>
      <c r="DR21" s="16">
        <f>INDEX(現金給付!F:F,MATCH($A21,現金給付!$C:$C,0),1)</f>
        <v>120</v>
      </c>
      <c r="DS21" s="16">
        <f>INDEX(現金給付!G:G,MATCH($A21,現金給付!$C:$C,0),1)</f>
        <v>1146186</v>
      </c>
      <c r="DT21" s="16">
        <f>INDEX(現金給付!N:N,MATCH($A21,現金給付!$C:$C,0),1)</f>
        <v>0</v>
      </c>
      <c r="DU21" s="16">
        <f>INDEX(現金給付!O:O,MATCH($A21,現金給付!$C:$C,0),1)</f>
        <v>0</v>
      </c>
      <c r="DV21" s="16">
        <f>INDEX(現金給付!V:V,MATCH($A21,現金給付!$C:$C,0),1)</f>
        <v>0</v>
      </c>
      <c r="DW21" s="16">
        <f>INDEX(現金給付!W:W,MATCH($A21,現金給付!$C:$C,0),1)</f>
        <v>0</v>
      </c>
      <c r="DX21" s="16">
        <f>INDEX(現金給付!AL:AL,MATCH($A21,現金給付!$C:$C,0),1)</f>
        <v>20</v>
      </c>
      <c r="DY21" s="16">
        <f>INDEX(現金給付!AM:AM,MATCH($A21,現金給付!$C:$C,0),1)</f>
        <v>787901</v>
      </c>
      <c r="DZ21" s="16">
        <f>INDEX(現金給付!AT:AT,MATCH($A21,現金給付!$C:$C,0),1)</f>
        <v>0</v>
      </c>
      <c r="EA21" s="16">
        <f>INDEX(現金給付!AU:AU,MATCH($A21,現金給付!$C:$C,0),1)</f>
        <v>0</v>
      </c>
      <c r="EB21" s="16">
        <f>INDEX(現金給付!BB:BB,MATCH($A21,現金給付!$C:$C,0),1)</f>
        <v>0</v>
      </c>
      <c r="EC21" s="16">
        <f>INDEX(現金給付!BC:BC,MATCH($A21,現金給付!$C:$C,0),1)</f>
        <v>0</v>
      </c>
      <c r="ED21" s="16">
        <f>INDEX(現金給付!BR:BR,MATCH($A21,現金給付!$C:$C,0),1)</f>
        <v>0</v>
      </c>
      <c r="EE21" s="16">
        <f>INDEX(現金給付!BS:BS,MATCH($A21,現金給付!$C:$C,0),1)</f>
        <v>0</v>
      </c>
      <c r="EF21" s="16">
        <f>INDEX(現金給付!BX:BX,MATCH($A21,現金給付!$C:$C,0),1)</f>
        <v>0</v>
      </c>
      <c r="EG21" s="16">
        <f>INDEX(現金給付!BY:BY,MATCH($A21,現金給付!$C:$C,0),1)</f>
        <v>0</v>
      </c>
      <c r="EH21" s="16">
        <f t="shared" si="47"/>
        <v>140</v>
      </c>
      <c r="EI21" s="16">
        <f t="shared" si="48"/>
        <v>1934087</v>
      </c>
      <c r="EK21" s="7">
        <f t="shared" si="53"/>
        <v>14915</v>
      </c>
      <c r="EL21" s="7">
        <f t="shared" si="54"/>
        <v>639694447</v>
      </c>
      <c r="EN21" s="70">
        <f>ROUND(EL21/INDEX(被保険者数!O:O,MATCH(A21,被保険者数!A:A,0),1),0)</f>
        <v>932499</v>
      </c>
      <c r="EO21" s="1">
        <f t="shared" si="55"/>
        <v>13</v>
      </c>
      <c r="EP21" s="70">
        <f t="shared" si="49"/>
        <v>357060880</v>
      </c>
      <c r="EQ21" s="70">
        <f t="shared" si="50"/>
        <v>155873330</v>
      </c>
      <c r="ER21" s="70">
        <f t="shared" si="51"/>
        <v>126760237</v>
      </c>
      <c r="ES21" s="70">
        <f>ROUND(EP21/INDEX(被保険者数!O:O,MATCH(A21,被保険者数!A:A,0),1),0)</f>
        <v>520497</v>
      </c>
      <c r="ET21" s="70">
        <f t="shared" si="56"/>
        <v>19</v>
      </c>
      <c r="EU21" s="70">
        <f>ROUND(EQ21/INDEX(被保険者数!O:O,MATCH(A21,被保険者数!A:A,0),1),0)</f>
        <v>227221</v>
      </c>
      <c r="EV21" s="1">
        <f t="shared" si="57"/>
        <v>17</v>
      </c>
    </row>
    <row r="22" spans="1:152" s="1" customFormat="1" ht="15.95" customHeight="1" x14ac:dyDescent="0.15">
      <c r="A22" s="2" t="s">
        <v>43</v>
      </c>
      <c r="B22" s="6">
        <v>765</v>
      </c>
      <c r="C22" s="7">
        <v>473247000</v>
      </c>
      <c r="D22" s="7">
        <v>425922595</v>
      </c>
      <c r="E22" s="7">
        <v>23367805</v>
      </c>
      <c r="F22" s="7">
        <v>19952556</v>
      </c>
      <c r="G22" s="7">
        <v>4004044</v>
      </c>
      <c r="H22" s="7">
        <v>16355</v>
      </c>
      <c r="I22" s="7">
        <v>293200520</v>
      </c>
      <c r="J22" s="7">
        <v>263880477</v>
      </c>
      <c r="K22" s="7">
        <v>6032676</v>
      </c>
      <c r="L22" s="7">
        <v>21457253</v>
      </c>
      <c r="M22" s="7">
        <v>1830114</v>
      </c>
      <c r="N22" s="7">
        <f t="shared" si="0"/>
        <v>17120</v>
      </c>
      <c r="O22" s="7">
        <f t="shared" si="1"/>
        <v>766447520</v>
      </c>
      <c r="P22" s="7">
        <f t="shared" si="2"/>
        <v>689803072</v>
      </c>
      <c r="Q22" s="7">
        <f t="shared" si="3"/>
        <v>29400481</v>
      </c>
      <c r="R22" s="7">
        <f t="shared" si="4"/>
        <v>41409809</v>
      </c>
      <c r="S22" s="7">
        <f t="shared" si="5"/>
        <v>5834158</v>
      </c>
      <c r="T22" s="6">
        <v>3</v>
      </c>
      <c r="U22" s="7">
        <v>841680</v>
      </c>
      <c r="V22" s="7">
        <v>757509</v>
      </c>
      <c r="W22" s="7">
        <v>19638</v>
      </c>
      <c r="X22" s="7">
        <v>64533</v>
      </c>
      <c r="Y22" s="7">
        <v>0</v>
      </c>
      <c r="Z22" s="7">
        <v>1780</v>
      </c>
      <c r="AA22" s="7">
        <v>24855440</v>
      </c>
      <c r="AB22" s="7">
        <v>22369896</v>
      </c>
      <c r="AC22" s="7">
        <v>6183</v>
      </c>
      <c r="AD22" s="7">
        <v>2478661</v>
      </c>
      <c r="AE22" s="7">
        <v>700</v>
      </c>
      <c r="AF22" s="7">
        <f t="shared" si="6"/>
        <v>1783</v>
      </c>
      <c r="AG22" s="7">
        <f t="shared" si="7"/>
        <v>25697120</v>
      </c>
      <c r="AH22" s="7">
        <f t="shared" si="8"/>
        <v>23127405</v>
      </c>
      <c r="AI22" s="7">
        <f t="shared" si="9"/>
        <v>25821</v>
      </c>
      <c r="AJ22" s="7">
        <f t="shared" si="10"/>
        <v>2543194</v>
      </c>
      <c r="AK22" s="7">
        <f t="shared" si="11"/>
        <v>700</v>
      </c>
      <c r="AL22" s="6">
        <f t="shared" si="12"/>
        <v>18903</v>
      </c>
      <c r="AM22" s="7">
        <f t="shared" si="13"/>
        <v>792144640</v>
      </c>
      <c r="AN22" s="7">
        <f t="shared" si="14"/>
        <v>712930477</v>
      </c>
      <c r="AO22" s="7">
        <f t="shared" si="15"/>
        <v>29426302</v>
      </c>
      <c r="AP22" s="7">
        <f t="shared" si="16"/>
        <v>43953003</v>
      </c>
      <c r="AQ22" s="7">
        <f t="shared" si="17"/>
        <v>5834858</v>
      </c>
      <c r="AR22" s="7">
        <v>12991</v>
      </c>
      <c r="AS22" s="7">
        <v>176478100</v>
      </c>
      <c r="AT22" s="7">
        <v>158830281</v>
      </c>
      <c r="AU22" s="7">
        <v>546234</v>
      </c>
      <c r="AV22" s="7">
        <v>16290861</v>
      </c>
      <c r="AW22" s="7">
        <v>810724</v>
      </c>
      <c r="AX22" s="7">
        <f t="shared" si="18"/>
        <v>31894</v>
      </c>
      <c r="AY22" s="7">
        <f t="shared" si="19"/>
        <v>968622740</v>
      </c>
      <c r="AZ22" s="7">
        <f t="shared" si="20"/>
        <v>871760758</v>
      </c>
      <c r="BA22" s="7">
        <f t="shared" si="21"/>
        <v>29972536</v>
      </c>
      <c r="BB22" s="7">
        <f t="shared" si="22"/>
        <v>60243864</v>
      </c>
      <c r="BC22" s="7">
        <f t="shared" si="23"/>
        <v>6645582</v>
      </c>
      <c r="BD22" s="6">
        <v>743</v>
      </c>
      <c r="BE22" s="7">
        <v>25180512</v>
      </c>
      <c r="BF22" s="7">
        <v>12416512</v>
      </c>
      <c r="BG22" s="7">
        <v>0</v>
      </c>
      <c r="BH22" s="7">
        <v>12299770</v>
      </c>
      <c r="BI22" s="7">
        <v>464230</v>
      </c>
      <c r="BJ22" s="7">
        <v>2</v>
      </c>
      <c r="BK22" s="7">
        <v>20490</v>
      </c>
      <c r="BL22" s="7">
        <v>13230</v>
      </c>
      <c r="BM22" s="7">
        <v>0</v>
      </c>
      <c r="BN22" s="7">
        <v>7260</v>
      </c>
      <c r="BO22" s="7">
        <v>0</v>
      </c>
      <c r="BP22" s="7">
        <f t="shared" si="24"/>
        <v>745</v>
      </c>
      <c r="BQ22" s="7">
        <f t="shared" si="25"/>
        <v>25201002</v>
      </c>
      <c r="BR22" s="7">
        <f t="shared" si="26"/>
        <v>12429742</v>
      </c>
      <c r="BS22" s="7">
        <f t="shared" si="27"/>
        <v>0</v>
      </c>
      <c r="BT22" s="7">
        <f t="shared" si="28"/>
        <v>12307030</v>
      </c>
      <c r="BU22" s="7">
        <f t="shared" si="29"/>
        <v>464230</v>
      </c>
      <c r="BV22" s="6">
        <v>133</v>
      </c>
      <c r="BW22" s="7">
        <v>16051740</v>
      </c>
      <c r="BX22" s="7">
        <v>14446566</v>
      </c>
      <c r="BY22" s="7">
        <v>415633</v>
      </c>
      <c r="BZ22" s="7">
        <v>1023654</v>
      </c>
      <c r="CA22" s="7">
        <v>186817</v>
      </c>
      <c r="CB22" s="7">
        <f t="shared" si="30"/>
        <v>32027</v>
      </c>
      <c r="CC22" s="7">
        <f t="shared" si="31"/>
        <v>1009875482</v>
      </c>
      <c r="CD22" s="7">
        <f t="shared" si="32"/>
        <v>898637066</v>
      </c>
      <c r="CE22" s="7">
        <f t="shared" si="33"/>
        <v>30388169</v>
      </c>
      <c r="CF22" s="7">
        <f t="shared" si="34"/>
        <v>73574548</v>
      </c>
      <c r="CG22" s="7">
        <f t="shared" si="35"/>
        <v>7296629</v>
      </c>
      <c r="CH22" s="128">
        <v>210</v>
      </c>
      <c r="CI22" s="129">
        <v>1116235</v>
      </c>
      <c r="CJ22" s="129">
        <v>1004598</v>
      </c>
      <c r="CK22" s="129">
        <v>0</v>
      </c>
      <c r="CL22" s="129">
        <v>111637</v>
      </c>
      <c r="CM22" s="129">
        <v>0</v>
      </c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30">
        <f t="shared" si="52"/>
        <v>210</v>
      </c>
      <c r="DA22" s="129">
        <f t="shared" si="36"/>
        <v>1116235</v>
      </c>
      <c r="DB22" s="129">
        <f t="shared" si="37"/>
        <v>1004598</v>
      </c>
      <c r="DC22" s="129">
        <f t="shared" si="38"/>
        <v>0</v>
      </c>
      <c r="DD22" s="129">
        <f t="shared" si="39"/>
        <v>111637</v>
      </c>
      <c r="DE22" s="129">
        <f t="shared" si="40"/>
        <v>0</v>
      </c>
      <c r="DF22" s="129">
        <f t="shared" si="41"/>
        <v>32237</v>
      </c>
      <c r="DG22" s="129">
        <f t="shared" si="42"/>
        <v>1010991717</v>
      </c>
      <c r="DH22" s="129">
        <f t="shared" si="43"/>
        <v>899641664</v>
      </c>
      <c r="DI22" s="129">
        <f t="shared" si="44"/>
        <v>30388169</v>
      </c>
      <c r="DJ22" s="129">
        <f t="shared" si="45"/>
        <v>73686185</v>
      </c>
      <c r="DK22" s="129">
        <f t="shared" si="46"/>
        <v>7296629</v>
      </c>
      <c r="DL22" s="129">
        <v>493</v>
      </c>
      <c r="DM22" s="129">
        <v>393</v>
      </c>
      <c r="DN22" s="129">
        <v>886</v>
      </c>
      <c r="DO22" s="129">
        <v>210</v>
      </c>
      <c r="DP22" s="129">
        <v>21</v>
      </c>
      <c r="DR22" s="16">
        <f>INDEX(現金給付!F:F,MATCH($A22,現金給付!$C:$C,0),1)</f>
        <v>210</v>
      </c>
      <c r="DS22" s="16">
        <f>INDEX(現金給付!G:G,MATCH($A22,現金給付!$C:$C,0),1)</f>
        <v>1004598</v>
      </c>
      <c r="DT22" s="16">
        <f>INDEX(現金給付!N:N,MATCH($A22,現金給付!$C:$C,0),1)</f>
        <v>0</v>
      </c>
      <c r="DU22" s="16">
        <f>INDEX(現金給付!O:O,MATCH($A22,現金給付!$C:$C,0),1)</f>
        <v>0</v>
      </c>
      <c r="DV22" s="16">
        <f>INDEX(現金給付!V:V,MATCH($A22,現金給付!$C:$C,0),1)</f>
        <v>3</v>
      </c>
      <c r="DW22" s="16">
        <f>INDEX(現金給付!W:W,MATCH($A22,現金給付!$C:$C,0),1)</f>
        <v>73530</v>
      </c>
      <c r="DX22" s="16">
        <f>INDEX(現金給付!AL:AL,MATCH($A22,現金給付!$C:$C,0),1)</f>
        <v>30</v>
      </c>
      <c r="DY22" s="16">
        <f>INDEX(現金給付!AM:AM,MATCH($A22,現金給付!$C:$C,0),1)</f>
        <v>1324812</v>
      </c>
      <c r="DZ22" s="16">
        <f>INDEX(現金給付!AT:AT,MATCH($A22,現金給付!$C:$C,0),1)</f>
        <v>0</v>
      </c>
      <c r="EA22" s="16">
        <f>INDEX(現金給付!AU:AU,MATCH($A22,現金給付!$C:$C,0),1)</f>
        <v>0</v>
      </c>
      <c r="EB22" s="16">
        <f>INDEX(現金給付!BB:BB,MATCH($A22,現金給付!$C:$C,0),1)</f>
        <v>0</v>
      </c>
      <c r="EC22" s="16">
        <f>INDEX(現金給付!BC:BC,MATCH($A22,現金給付!$C:$C,0),1)</f>
        <v>0</v>
      </c>
      <c r="ED22" s="16">
        <f>INDEX(現金給付!BR:BR,MATCH($A22,現金給付!$C:$C,0),1)</f>
        <v>0</v>
      </c>
      <c r="EE22" s="16">
        <f>INDEX(現金給付!BS:BS,MATCH($A22,現金給付!$C:$C,0),1)</f>
        <v>0</v>
      </c>
      <c r="EF22" s="16">
        <f>INDEX(現金給付!BX:BX,MATCH($A22,現金給付!$C:$C,0),1)</f>
        <v>0</v>
      </c>
      <c r="EG22" s="16">
        <f>INDEX(現金給付!BY:BY,MATCH($A22,現金給付!$C:$C,0),1)</f>
        <v>0</v>
      </c>
      <c r="EH22" s="16">
        <f t="shared" si="47"/>
        <v>243</v>
      </c>
      <c r="EI22" s="16">
        <f t="shared" si="48"/>
        <v>2402940</v>
      </c>
      <c r="EK22" s="7">
        <f t="shared" si="53"/>
        <v>32270</v>
      </c>
      <c r="EL22" s="7">
        <f t="shared" si="54"/>
        <v>1012278422</v>
      </c>
      <c r="EN22" s="70">
        <f>ROUND(EL22/INDEX(被保険者数!O:O,MATCH(A22,被保険者数!A:A,0),1),0)</f>
        <v>692393</v>
      </c>
      <c r="EO22" s="1">
        <f t="shared" si="55"/>
        <v>39</v>
      </c>
      <c r="EP22" s="70">
        <f t="shared" si="49"/>
        <v>474088680</v>
      </c>
      <c r="EQ22" s="70">
        <f t="shared" si="50"/>
        <v>318055960</v>
      </c>
      <c r="ER22" s="70">
        <f t="shared" si="51"/>
        <v>220133782</v>
      </c>
      <c r="ES22" s="70">
        <f>ROUND(EP22/INDEX(被保険者数!O:O,MATCH(A22,被保険者数!A:A,0),1),0)</f>
        <v>324274</v>
      </c>
      <c r="ET22" s="70">
        <f t="shared" si="56"/>
        <v>42</v>
      </c>
      <c r="EU22" s="70">
        <f>ROUND(EQ22/INDEX(被保険者数!O:O,MATCH(A22,被保険者数!A:A,0),1),0)</f>
        <v>217549</v>
      </c>
      <c r="EV22" s="1">
        <f t="shared" si="57"/>
        <v>22</v>
      </c>
    </row>
    <row r="23" spans="1:152" s="1" customFormat="1" ht="15.95" customHeight="1" x14ac:dyDescent="0.15">
      <c r="A23" s="2" t="s">
        <v>44</v>
      </c>
      <c r="B23" s="6">
        <v>667</v>
      </c>
      <c r="C23" s="7">
        <v>406431110</v>
      </c>
      <c r="D23" s="7">
        <v>365799548</v>
      </c>
      <c r="E23" s="7">
        <v>22314859</v>
      </c>
      <c r="F23" s="7">
        <v>15662512</v>
      </c>
      <c r="G23" s="7">
        <v>2654191</v>
      </c>
      <c r="H23" s="7">
        <v>7125</v>
      </c>
      <c r="I23" s="7">
        <v>133502440</v>
      </c>
      <c r="J23" s="7">
        <v>120152254</v>
      </c>
      <c r="K23" s="7">
        <v>2216503</v>
      </c>
      <c r="L23" s="7">
        <v>9923591</v>
      </c>
      <c r="M23" s="7">
        <v>1210092</v>
      </c>
      <c r="N23" s="7">
        <f t="shared" si="0"/>
        <v>7792</v>
      </c>
      <c r="O23" s="7">
        <f t="shared" si="1"/>
        <v>539933550</v>
      </c>
      <c r="P23" s="7">
        <f t="shared" si="2"/>
        <v>485951802</v>
      </c>
      <c r="Q23" s="7">
        <f t="shared" si="3"/>
        <v>24531362</v>
      </c>
      <c r="R23" s="7">
        <f t="shared" si="4"/>
        <v>25586103</v>
      </c>
      <c r="S23" s="7">
        <f t="shared" si="5"/>
        <v>3864283</v>
      </c>
      <c r="T23" s="6">
        <v>2</v>
      </c>
      <c r="U23" s="7">
        <v>508930</v>
      </c>
      <c r="V23" s="7">
        <v>458032</v>
      </c>
      <c r="W23" s="7">
        <v>14178</v>
      </c>
      <c r="X23" s="7">
        <v>36720</v>
      </c>
      <c r="Y23" s="7">
        <v>0</v>
      </c>
      <c r="Z23" s="7">
        <v>574</v>
      </c>
      <c r="AA23" s="7">
        <v>9153370</v>
      </c>
      <c r="AB23" s="7">
        <v>8238033</v>
      </c>
      <c r="AC23" s="7">
        <v>0</v>
      </c>
      <c r="AD23" s="7">
        <v>915337</v>
      </c>
      <c r="AE23" s="7">
        <v>0</v>
      </c>
      <c r="AF23" s="7">
        <f t="shared" si="6"/>
        <v>576</v>
      </c>
      <c r="AG23" s="7">
        <f t="shared" si="7"/>
        <v>9662300</v>
      </c>
      <c r="AH23" s="7">
        <f t="shared" si="8"/>
        <v>8696065</v>
      </c>
      <c r="AI23" s="7">
        <f t="shared" si="9"/>
        <v>14178</v>
      </c>
      <c r="AJ23" s="7">
        <f t="shared" si="10"/>
        <v>952057</v>
      </c>
      <c r="AK23" s="7">
        <f t="shared" si="11"/>
        <v>0</v>
      </c>
      <c r="AL23" s="6">
        <f t="shared" si="12"/>
        <v>8368</v>
      </c>
      <c r="AM23" s="7">
        <f t="shared" si="13"/>
        <v>549595850</v>
      </c>
      <c r="AN23" s="7">
        <f t="shared" si="14"/>
        <v>494647867</v>
      </c>
      <c r="AO23" s="7">
        <f t="shared" si="15"/>
        <v>24545540</v>
      </c>
      <c r="AP23" s="7">
        <f t="shared" si="16"/>
        <v>26538160</v>
      </c>
      <c r="AQ23" s="7">
        <f t="shared" si="17"/>
        <v>3864283</v>
      </c>
      <c r="AR23" s="7">
        <v>5960</v>
      </c>
      <c r="AS23" s="7">
        <v>104487720</v>
      </c>
      <c r="AT23" s="7">
        <v>94038948</v>
      </c>
      <c r="AU23" s="7">
        <v>849093</v>
      </c>
      <c r="AV23" s="7">
        <v>9418949</v>
      </c>
      <c r="AW23" s="7">
        <v>180730</v>
      </c>
      <c r="AX23" s="7">
        <f t="shared" si="18"/>
        <v>14328</v>
      </c>
      <c r="AY23" s="7">
        <f t="shared" si="19"/>
        <v>654083570</v>
      </c>
      <c r="AZ23" s="7">
        <f t="shared" si="20"/>
        <v>588686815</v>
      </c>
      <c r="BA23" s="7">
        <f t="shared" si="21"/>
        <v>25394633</v>
      </c>
      <c r="BB23" s="7">
        <f t="shared" si="22"/>
        <v>35957109</v>
      </c>
      <c r="BC23" s="7">
        <f t="shared" si="23"/>
        <v>4045013</v>
      </c>
      <c r="BD23" s="6">
        <v>644</v>
      </c>
      <c r="BE23" s="7">
        <v>24027324</v>
      </c>
      <c r="BF23" s="7">
        <v>13698174</v>
      </c>
      <c r="BG23" s="7">
        <v>0</v>
      </c>
      <c r="BH23" s="7">
        <v>10030490</v>
      </c>
      <c r="BI23" s="7">
        <v>298660</v>
      </c>
      <c r="BJ23" s="7">
        <v>2</v>
      </c>
      <c r="BK23" s="7">
        <v>16500</v>
      </c>
      <c r="BL23" s="7">
        <v>11250</v>
      </c>
      <c r="BM23" s="7">
        <v>0</v>
      </c>
      <c r="BN23" s="7">
        <v>5250</v>
      </c>
      <c r="BO23" s="7">
        <v>0</v>
      </c>
      <c r="BP23" s="7">
        <f t="shared" si="24"/>
        <v>646</v>
      </c>
      <c r="BQ23" s="7">
        <f t="shared" si="25"/>
        <v>24043824</v>
      </c>
      <c r="BR23" s="7">
        <f t="shared" si="26"/>
        <v>13709424</v>
      </c>
      <c r="BS23" s="7">
        <f t="shared" si="27"/>
        <v>0</v>
      </c>
      <c r="BT23" s="7">
        <f t="shared" si="28"/>
        <v>10035740</v>
      </c>
      <c r="BU23" s="7">
        <f t="shared" si="29"/>
        <v>298660</v>
      </c>
      <c r="BV23" s="6">
        <v>16</v>
      </c>
      <c r="BW23" s="7">
        <v>1789660</v>
      </c>
      <c r="BX23" s="7">
        <v>1610694</v>
      </c>
      <c r="BY23" s="7">
        <v>85539</v>
      </c>
      <c r="BZ23" s="7">
        <v>77453</v>
      </c>
      <c r="CA23" s="7">
        <v>15974</v>
      </c>
      <c r="CB23" s="7">
        <f t="shared" si="30"/>
        <v>14344</v>
      </c>
      <c r="CC23" s="7">
        <f t="shared" si="31"/>
        <v>679917054</v>
      </c>
      <c r="CD23" s="7">
        <f t="shared" si="32"/>
        <v>604006933</v>
      </c>
      <c r="CE23" s="7">
        <f t="shared" si="33"/>
        <v>25480172</v>
      </c>
      <c r="CF23" s="7">
        <f t="shared" si="34"/>
        <v>46070302</v>
      </c>
      <c r="CG23" s="7">
        <f t="shared" si="35"/>
        <v>4359647</v>
      </c>
      <c r="CH23" s="128">
        <v>2</v>
      </c>
      <c r="CI23" s="129">
        <v>4770</v>
      </c>
      <c r="CJ23" s="129">
        <v>4293</v>
      </c>
      <c r="CK23" s="129">
        <v>0</v>
      </c>
      <c r="CL23" s="129">
        <v>477</v>
      </c>
      <c r="CM23" s="129">
        <v>0</v>
      </c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30">
        <f t="shared" si="52"/>
        <v>2</v>
      </c>
      <c r="DA23" s="129">
        <f t="shared" si="36"/>
        <v>4770</v>
      </c>
      <c r="DB23" s="129">
        <f t="shared" si="37"/>
        <v>4293</v>
      </c>
      <c r="DC23" s="129">
        <f t="shared" si="38"/>
        <v>0</v>
      </c>
      <c r="DD23" s="129">
        <f t="shared" si="39"/>
        <v>477</v>
      </c>
      <c r="DE23" s="129">
        <f t="shared" si="40"/>
        <v>0</v>
      </c>
      <c r="DF23" s="129">
        <f t="shared" si="41"/>
        <v>14346</v>
      </c>
      <c r="DG23" s="129">
        <f t="shared" si="42"/>
        <v>679921824</v>
      </c>
      <c r="DH23" s="129">
        <f t="shared" si="43"/>
        <v>604011226</v>
      </c>
      <c r="DI23" s="129">
        <f t="shared" si="44"/>
        <v>25480172</v>
      </c>
      <c r="DJ23" s="129">
        <f t="shared" si="45"/>
        <v>46070779</v>
      </c>
      <c r="DK23" s="129">
        <f t="shared" si="46"/>
        <v>4359647</v>
      </c>
      <c r="DL23" s="129">
        <v>480</v>
      </c>
      <c r="DM23" s="129">
        <v>209</v>
      </c>
      <c r="DN23" s="129">
        <v>689</v>
      </c>
      <c r="DO23" s="129">
        <v>57</v>
      </c>
      <c r="DP23" s="129">
        <v>20</v>
      </c>
      <c r="DR23" s="16">
        <f>INDEX(現金給付!F:F,MATCH($A23,現金給付!$C:$C,0),1)</f>
        <v>2</v>
      </c>
      <c r="DS23" s="16">
        <f>INDEX(現金給付!G:G,MATCH($A23,現金給付!$C:$C,0),1)</f>
        <v>4293</v>
      </c>
      <c r="DT23" s="16">
        <f>INDEX(現金給付!N:N,MATCH($A23,現金給付!$C:$C,0),1)</f>
        <v>0</v>
      </c>
      <c r="DU23" s="16">
        <f>INDEX(現金給付!O:O,MATCH($A23,現金給付!$C:$C,0),1)</f>
        <v>0</v>
      </c>
      <c r="DV23" s="16">
        <f>INDEX(現金給付!V:V,MATCH($A23,現金給付!$C:$C,0),1)</f>
        <v>0</v>
      </c>
      <c r="DW23" s="16">
        <f>INDEX(現金給付!W:W,MATCH($A23,現金給付!$C:$C,0),1)</f>
        <v>0</v>
      </c>
      <c r="DX23" s="16">
        <f>INDEX(現金給付!AL:AL,MATCH($A23,現金給付!$C:$C,0),1)</f>
        <v>10</v>
      </c>
      <c r="DY23" s="16">
        <f>INDEX(現金給付!AM:AM,MATCH($A23,現金給付!$C:$C,0),1)</f>
        <v>312764</v>
      </c>
      <c r="DZ23" s="16">
        <f>INDEX(現金給付!AT:AT,MATCH($A23,現金給付!$C:$C,0),1)</f>
        <v>0</v>
      </c>
      <c r="EA23" s="16">
        <f>INDEX(現金給付!AU:AU,MATCH($A23,現金給付!$C:$C,0),1)</f>
        <v>0</v>
      </c>
      <c r="EB23" s="16">
        <f>INDEX(現金給付!BB:BB,MATCH($A23,現金給付!$C:$C,0),1)</f>
        <v>0</v>
      </c>
      <c r="EC23" s="16">
        <f>INDEX(現金給付!BC:BC,MATCH($A23,現金給付!$C:$C,0),1)</f>
        <v>0</v>
      </c>
      <c r="ED23" s="16">
        <f>INDEX(現金給付!BR:BR,MATCH($A23,現金給付!$C:$C,0),1)</f>
        <v>0</v>
      </c>
      <c r="EE23" s="16">
        <f>INDEX(現金給付!BS:BS,MATCH($A23,現金給付!$C:$C,0),1)</f>
        <v>0</v>
      </c>
      <c r="EF23" s="16">
        <f>INDEX(現金給付!BX:BX,MATCH($A23,現金給付!$C:$C,0),1)</f>
        <v>0</v>
      </c>
      <c r="EG23" s="16">
        <f>INDEX(現金給付!BY:BY,MATCH($A23,現金給付!$C:$C,0),1)</f>
        <v>0</v>
      </c>
      <c r="EH23" s="16">
        <f t="shared" si="47"/>
        <v>12</v>
      </c>
      <c r="EI23" s="16">
        <f t="shared" si="48"/>
        <v>317057</v>
      </c>
      <c r="EK23" s="7">
        <f t="shared" si="53"/>
        <v>14356</v>
      </c>
      <c r="EL23" s="7">
        <f t="shared" si="54"/>
        <v>680234111</v>
      </c>
      <c r="EN23" s="70">
        <f>ROUND(EL23/INDEX(被保険者数!O:O,MATCH(A23,被保険者数!A:A,0),1),0)</f>
        <v>951376</v>
      </c>
      <c r="EO23" s="1">
        <f t="shared" si="55"/>
        <v>9</v>
      </c>
      <c r="EP23" s="70">
        <f t="shared" si="49"/>
        <v>406940040</v>
      </c>
      <c r="EQ23" s="70">
        <f t="shared" si="50"/>
        <v>142655810</v>
      </c>
      <c r="ER23" s="70">
        <f t="shared" si="51"/>
        <v>130638261</v>
      </c>
      <c r="ES23" s="70">
        <f>ROUND(EP23/INDEX(被保険者数!O:O,MATCH(A23,被保険者数!A:A,0),1),0)</f>
        <v>569147</v>
      </c>
      <c r="ET23" s="70">
        <f t="shared" si="56"/>
        <v>12</v>
      </c>
      <c r="EU23" s="70">
        <f>ROUND(EQ23/INDEX(被保険者数!O:O,MATCH(A23,被保険者数!A:A,0),1),0)</f>
        <v>199519</v>
      </c>
      <c r="EV23" s="1">
        <f t="shared" si="57"/>
        <v>32</v>
      </c>
    </row>
    <row r="24" spans="1:152" s="1" customFormat="1" ht="15.95" customHeight="1" x14ac:dyDescent="0.15">
      <c r="A24" s="2" t="s">
        <v>61</v>
      </c>
      <c r="B24" s="6">
        <v>3008</v>
      </c>
      <c r="C24" s="7">
        <v>1952246600</v>
      </c>
      <c r="D24" s="7">
        <v>1757025785</v>
      </c>
      <c r="E24" s="7">
        <v>100767919</v>
      </c>
      <c r="F24" s="7">
        <v>77913215</v>
      </c>
      <c r="G24" s="7">
        <v>16446651</v>
      </c>
      <c r="H24" s="7">
        <v>40921</v>
      </c>
      <c r="I24" s="7">
        <v>763100280</v>
      </c>
      <c r="J24" s="7">
        <v>686790272</v>
      </c>
      <c r="K24" s="7">
        <v>18168691</v>
      </c>
      <c r="L24" s="7">
        <v>54154179</v>
      </c>
      <c r="M24" s="7">
        <v>3974070</v>
      </c>
      <c r="N24" s="7">
        <f t="shared" si="0"/>
        <v>43929</v>
      </c>
      <c r="O24" s="7">
        <f t="shared" si="1"/>
        <v>2715346880</v>
      </c>
      <c r="P24" s="7">
        <f t="shared" si="2"/>
        <v>2443816057</v>
      </c>
      <c r="Q24" s="7">
        <f t="shared" si="3"/>
        <v>118936610</v>
      </c>
      <c r="R24" s="7">
        <f t="shared" si="4"/>
        <v>132067394</v>
      </c>
      <c r="S24" s="7">
        <f t="shared" si="5"/>
        <v>20420721</v>
      </c>
      <c r="T24" s="6">
        <v>2</v>
      </c>
      <c r="U24" s="7">
        <v>588750</v>
      </c>
      <c r="V24" s="7">
        <v>529875</v>
      </c>
      <c r="W24" s="7">
        <v>4946</v>
      </c>
      <c r="X24" s="7">
        <v>53929</v>
      </c>
      <c r="Y24" s="7">
        <v>0</v>
      </c>
      <c r="Z24" s="7">
        <v>5623</v>
      </c>
      <c r="AA24" s="7">
        <v>82228530</v>
      </c>
      <c r="AB24" s="7">
        <v>74005677</v>
      </c>
      <c r="AC24" s="7">
        <v>43282</v>
      </c>
      <c r="AD24" s="7">
        <v>8165403</v>
      </c>
      <c r="AE24" s="7">
        <v>14168</v>
      </c>
      <c r="AF24" s="7">
        <f t="shared" si="6"/>
        <v>5625</v>
      </c>
      <c r="AG24" s="7">
        <f t="shared" si="7"/>
        <v>82817280</v>
      </c>
      <c r="AH24" s="7">
        <f t="shared" si="8"/>
        <v>74535552</v>
      </c>
      <c r="AI24" s="7">
        <f t="shared" si="9"/>
        <v>48228</v>
      </c>
      <c r="AJ24" s="7">
        <f t="shared" si="10"/>
        <v>8219332</v>
      </c>
      <c r="AK24" s="7">
        <f t="shared" si="11"/>
        <v>14168</v>
      </c>
      <c r="AL24" s="6">
        <f t="shared" si="12"/>
        <v>49554</v>
      </c>
      <c r="AM24" s="7">
        <f t="shared" si="13"/>
        <v>2798164160</v>
      </c>
      <c r="AN24" s="7">
        <f t="shared" si="14"/>
        <v>2518351609</v>
      </c>
      <c r="AO24" s="7">
        <f t="shared" si="15"/>
        <v>118984838</v>
      </c>
      <c r="AP24" s="7">
        <f t="shared" si="16"/>
        <v>140286726</v>
      </c>
      <c r="AQ24" s="7">
        <f t="shared" si="17"/>
        <v>20434889</v>
      </c>
      <c r="AR24" s="7">
        <v>30559</v>
      </c>
      <c r="AS24" s="7">
        <v>409438530</v>
      </c>
      <c r="AT24" s="7">
        <v>368494674</v>
      </c>
      <c r="AU24" s="7">
        <v>4648417</v>
      </c>
      <c r="AV24" s="7">
        <v>34877011</v>
      </c>
      <c r="AW24" s="7">
        <v>1418428</v>
      </c>
      <c r="AX24" s="7">
        <f t="shared" si="18"/>
        <v>80113</v>
      </c>
      <c r="AY24" s="7">
        <f t="shared" si="19"/>
        <v>3207602690</v>
      </c>
      <c r="AZ24" s="7">
        <f t="shared" si="20"/>
        <v>2886846283</v>
      </c>
      <c r="BA24" s="7">
        <f t="shared" si="21"/>
        <v>123633255</v>
      </c>
      <c r="BB24" s="7">
        <f t="shared" si="22"/>
        <v>175163737</v>
      </c>
      <c r="BC24" s="7">
        <f t="shared" si="23"/>
        <v>21853317</v>
      </c>
      <c r="BD24" s="6">
        <v>2886</v>
      </c>
      <c r="BE24" s="7">
        <v>105167218</v>
      </c>
      <c r="BF24" s="7">
        <v>56451228</v>
      </c>
      <c r="BG24" s="7">
        <v>0</v>
      </c>
      <c r="BH24" s="7">
        <v>47329340</v>
      </c>
      <c r="BI24" s="7">
        <v>1378880</v>
      </c>
      <c r="BJ24" s="7">
        <v>2</v>
      </c>
      <c r="BK24" s="7">
        <v>8620</v>
      </c>
      <c r="BL24" s="7">
        <v>3640</v>
      </c>
      <c r="BM24" s="7">
        <v>0</v>
      </c>
      <c r="BN24" s="7">
        <v>4980</v>
      </c>
      <c r="BO24" s="7">
        <v>0</v>
      </c>
      <c r="BP24" s="7">
        <f t="shared" si="24"/>
        <v>2888</v>
      </c>
      <c r="BQ24" s="7">
        <f t="shared" si="25"/>
        <v>105175838</v>
      </c>
      <c r="BR24" s="7">
        <f t="shared" si="26"/>
        <v>56454868</v>
      </c>
      <c r="BS24" s="7">
        <f t="shared" si="27"/>
        <v>0</v>
      </c>
      <c r="BT24" s="7">
        <f t="shared" si="28"/>
        <v>47334320</v>
      </c>
      <c r="BU24" s="7">
        <f t="shared" si="29"/>
        <v>1378880</v>
      </c>
      <c r="BV24" s="6">
        <v>280</v>
      </c>
      <c r="BW24" s="7">
        <v>30911410</v>
      </c>
      <c r="BX24" s="7">
        <v>27820269</v>
      </c>
      <c r="BY24" s="7">
        <v>763406</v>
      </c>
      <c r="BZ24" s="7">
        <v>1830200</v>
      </c>
      <c r="CA24" s="7">
        <v>497535</v>
      </c>
      <c r="CB24" s="7">
        <f t="shared" si="30"/>
        <v>80393</v>
      </c>
      <c r="CC24" s="7">
        <f t="shared" si="31"/>
        <v>3343689938</v>
      </c>
      <c r="CD24" s="7">
        <f t="shared" si="32"/>
        <v>2971121420</v>
      </c>
      <c r="CE24" s="7">
        <f t="shared" si="33"/>
        <v>124396661</v>
      </c>
      <c r="CF24" s="7">
        <f t="shared" si="34"/>
        <v>224328257</v>
      </c>
      <c r="CG24" s="7">
        <f t="shared" si="35"/>
        <v>23729732</v>
      </c>
      <c r="CH24" s="128">
        <v>358</v>
      </c>
      <c r="CI24" s="129">
        <v>3257509</v>
      </c>
      <c r="CJ24" s="129">
        <v>2931701</v>
      </c>
      <c r="CK24" s="129">
        <v>0</v>
      </c>
      <c r="CL24" s="129">
        <v>325808</v>
      </c>
      <c r="CM24" s="129">
        <v>0</v>
      </c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30">
        <f t="shared" si="52"/>
        <v>358</v>
      </c>
      <c r="DA24" s="129">
        <f t="shared" si="36"/>
        <v>3257509</v>
      </c>
      <c r="DB24" s="129">
        <f t="shared" si="37"/>
        <v>2931701</v>
      </c>
      <c r="DC24" s="129">
        <f t="shared" si="38"/>
        <v>0</v>
      </c>
      <c r="DD24" s="129">
        <f t="shared" si="39"/>
        <v>325808</v>
      </c>
      <c r="DE24" s="129">
        <f t="shared" si="40"/>
        <v>0</v>
      </c>
      <c r="DF24" s="129">
        <f t="shared" si="41"/>
        <v>80751</v>
      </c>
      <c r="DG24" s="129">
        <f t="shared" si="42"/>
        <v>3346947447</v>
      </c>
      <c r="DH24" s="129">
        <f t="shared" si="43"/>
        <v>2974053121</v>
      </c>
      <c r="DI24" s="129">
        <f t="shared" si="44"/>
        <v>124396661</v>
      </c>
      <c r="DJ24" s="129">
        <f t="shared" si="45"/>
        <v>224654065</v>
      </c>
      <c r="DK24" s="129">
        <f t="shared" si="46"/>
        <v>23729732</v>
      </c>
      <c r="DL24" s="129">
        <v>2071</v>
      </c>
      <c r="DM24" s="129">
        <v>1208</v>
      </c>
      <c r="DN24" s="129">
        <v>3279</v>
      </c>
      <c r="DO24" s="129">
        <v>553</v>
      </c>
      <c r="DP24" s="129">
        <v>102</v>
      </c>
      <c r="DR24" s="16">
        <f>INDEX(現金給付!F:F,MATCH($A24,現金給付!$C:$C,0),1)</f>
        <v>358</v>
      </c>
      <c r="DS24" s="16">
        <f>INDEX(現金給付!G:G,MATCH($A24,現金給付!$C:$C,0),1)</f>
        <v>2931701</v>
      </c>
      <c r="DT24" s="16">
        <f>INDEX(現金給付!N:N,MATCH($A24,現金給付!$C:$C,0),1)</f>
        <v>37</v>
      </c>
      <c r="DU24" s="16">
        <f>INDEX(現金給付!O:O,MATCH($A24,現金給付!$C:$C,0),1)</f>
        <v>860671</v>
      </c>
      <c r="DV24" s="16">
        <f>INDEX(現金給付!V:V,MATCH($A24,現金給付!$C:$C,0),1)</f>
        <v>177</v>
      </c>
      <c r="DW24" s="16">
        <f>INDEX(現金給付!W:W,MATCH($A24,現金給付!$C:$C,0),1)</f>
        <v>4197627</v>
      </c>
      <c r="DX24" s="16">
        <f>INDEX(現金給付!AL:AL,MATCH($A24,現金給付!$C:$C,0),1)</f>
        <v>84</v>
      </c>
      <c r="DY24" s="16">
        <f>INDEX(現金給付!AM:AM,MATCH($A24,現金給付!$C:$C,0),1)</f>
        <v>3194191</v>
      </c>
      <c r="DZ24" s="16">
        <f>INDEX(現金給付!AT:AT,MATCH($A24,現金給付!$C:$C,0),1)</f>
        <v>1</v>
      </c>
      <c r="EA24" s="16">
        <f>INDEX(現金給付!AU:AU,MATCH($A24,現金給付!$C:$C,0),1)</f>
        <v>14103</v>
      </c>
      <c r="EB24" s="16">
        <f>INDEX(現金給付!BB:BB,MATCH($A24,現金給付!$C:$C,0),1)</f>
        <v>0</v>
      </c>
      <c r="EC24" s="16">
        <f>INDEX(現金給付!BC:BC,MATCH($A24,現金給付!$C:$C,0),1)</f>
        <v>0</v>
      </c>
      <c r="ED24" s="16">
        <f>INDEX(現金給付!BR:BR,MATCH($A24,現金給付!$C:$C,0),1)</f>
        <v>0</v>
      </c>
      <c r="EE24" s="16">
        <f>INDEX(現金給付!BS:BS,MATCH($A24,現金給付!$C:$C,0),1)</f>
        <v>0</v>
      </c>
      <c r="EF24" s="16">
        <f>INDEX(現金給付!BX:BX,MATCH($A24,現金給付!$C:$C,0),1)</f>
        <v>0</v>
      </c>
      <c r="EG24" s="16">
        <f>INDEX(現金給付!BY:BY,MATCH($A24,現金給付!$C:$C,0),1)</f>
        <v>0</v>
      </c>
      <c r="EH24" s="16">
        <f t="shared" si="47"/>
        <v>657</v>
      </c>
      <c r="EI24" s="16">
        <f t="shared" si="48"/>
        <v>11198293</v>
      </c>
      <c r="EK24" s="7">
        <f t="shared" si="53"/>
        <v>81050</v>
      </c>
      <c r="EL24" s="7">
        <f t="shared" si="54"/>
        <v>3354888231</v>
      </c>
      <c r="EN24" s="70">
        <f>ROUND(EL24/INDEX(被保険者数!O:O,MATCH(A24,被保険者数!A:A,0),1),0)</f>
        <v>800498</v>
      </c>
      <c r="EO24" s="1">
        <f t="shared" si="55"/>
        <v>32</v>
      </c>
      <c r="EP24" s="70">
        <f t="shared" si="49"/>
        <v>1952835350</v>
      </c>
      <c r="EQ24" s="70">
        <f t="shared" si="50"/>
        <v>845328810</v>
      </c>
      <c r="ER24" s="70">
        <f t="shared" si="51"/>
        <v>556724071</v>
      </c>
      <c r="ES24" s="70">
        <f>ROUND(EP24/INDEX(被保険者数!O:O,MATCH(A24,被保険者数!A:A,0),1),0)</f>
        <v>465959</v>
      </c>
      <c r="ET24" s="70">
        <f t="shared" si="56"/>
        <v>29</v>
      </c>
      <c r="EU24" s="70">
        <f>ROUND(EQ24/INDEX(被保険者数!O:O,MATCH(A24,被保険者数!A:A,0),1),0)</f>
        <v>201701</v>
      </c>
      <c r="EV24" s="1">
        <f t="shared" si="57"/>
        <v>29</v>
      </c>
    </row>
    <row r="25" spans="1:152" s="1" customFormat="1" ht="15.95" customHeight="1" x14ac:dyDescent="0.15">
      <c r="A25" s="2" t="s">
        <v>45</v>
      </c>
      <c r="B25" s="6">
        <v>1057</v>
      </c>
      <c r="C25" s="7">
        <v>618199640</v>
      </c>
      <c r="D25" s="7">
        <v>556384292</v>
      </c>
      <c r="E25" s="7">
        <v>31011475</v>
      </c>
      <c r="F25" s="7">
        <v>24975167</v>
      </c>
      <c r="G25" s="7">
        <v>5828706</v>
      </c>
      <c r="H25" s="7">
        <v>13074</v>
      </c>
      <c r="I25" s="7">
        <v>233835150</v>
      </c>
      <c r="J25" s="7">
        <v>210451652</v>
      </c>
      <c r="K25" s="7">
        <v>5211828</v>
      </c>
      <c r="L25" s="7">
        <v>16768497</v>
      </c>
      <c r="M25" s="7">
        <v>1402705</v>
      </c>
      <c r="N25" s="7">
        <f t="shared" si="0"/>
        <v>14131</v>
      </c>
      <c r="O25" s="7">
        <f t="shared" si="1"/>
        <v>852034790</v>
      </c>
      <c r="P25" s="7">
        <f t="shared" si="2"/>
        <v>766835944</v>
      </c>
      <c r="Q25" s="7">
        <f t="shared" si="3"/>
        <v>36223303</v>
      </c>
      <c r="R25" s="7">
        <f t="shared" si="4"/>
        <v>41743664</v>
      </c>
      <c r="S25" s="7">
        <f t="shared" si="5"/>
        <v>7231411</v>
      </c>
      <c r="T25" s="6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1643</v>
      </c>
      <c r="AA25" s="7">
        <v>21907230</v>
      </c>
      <c r="AB25" s="7">
        <v>19716507</v>
      </c>
      <c r="AC25" s="7">
        <v>13652</v>
      </c>
      <c r="AD25" s="7">
        <v>2177071</v>
      </c>
      <c r="AE25" s="7">
        <v>0</v>
      </c>
      <c r="AF25" s="7">
        <f t="shared" si="6"/>
        <v>1643</v>
      </c>
      <c r="AG25" s="7">
        <f t="shared" si="7"/>
        <v>21907230</v>
      </c>
      <c r="AH25" s="7">
        <f t="shared" si="8"/>
        <v>19716507</v>
      </c>
      <c r="AI25" s="7">
        <f t="shared" si="9"/>
        <v>13652</v>
      </c>
      <c r="AJ25" s="7">
        <f t="shared" si="10"/>
        <v>2177071</v>
      </c>
      <c r="AK25" s="7">
        <f t="shared" si="11"/>
        <v>0</v>
      </c>
      <c r="AL25" s="6">
        <f t="shared" si="12"/>
        <v>15774</v>
      </c>
      <c r="AM25" s="7">
        <f t="shared" si="13"/>
        <v>873942020</v>
      </c>
      <c r="AN25" s="7">
        <f t="shared" si="14"/>
        <v>786552451</v>
      </c>
      <c r="AO25" s="7">
        <f t="shared" si="15"/>
        <v>36236955</v>
      </c>
      <c r="AP25" s="7">
        <f t="shared" si="16"/>
        <v>43920735</v>
      </c>
      <c r="AQ25" s="7">
        <f t="shared" si="17"/>
        <v>7231411</v>
      </c>
      <c r="AR25" s="7">
        <v>10472</v>
      </c>
      <c r="AS25" s="7">
        <v>138879340</v>
      </c>
      <c r="AT25" s="7">
        <v>124991405</v>
      </c>
      <c r="AU25" s="7">
        <v>494972</v>
      </c>
      <c r="AV25" s="7">
        <v>12620525</v>
      </c>
      <c r="AW25" s="7">
        <v>772438</v>
      </c>
      <c r="AX25" s="7">
        <f t="shared" si="18"/>
        <v>26246</v>
      </c>
      <c r="AY25" s="7">
        <f t="shared" si="19"/>
        <v>1012821360</v>
      </c>
      <c r="AZ25" s="7">
        <f t="shared" si="20"/>
        <v>911543856</v>
      </c>
      <c r="BA25" s="7">
        <f t="shared" si="21"/>
        <v>36731927</v>
      </c>
      <c r="BB25" s="7">
        <f t="shared" si="22"/>
        <v>56541260</v>
      </c>
      <c r="BC25" s="7">
        <f t="shared" si="23"/>
        <v>8003849</v>
      </c>
      <c r="BD25" s="6">
        <v>1008</v>
      </c>
      <c r="BE25" s="7">
        <v>34932667</v>
      </c>
      <c r="BF25" s="7">
        <v>18639397</v>
      </c>
      <c r="BG25" s="7">
        <v>0</v>
      </c>
      <c r="BH25" s="7">
        <v>15959800</v>
      </c>
      <c r="BI25" s="7">
        <v>333470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f t="shared" si="24"/>
        <v>1008</v>
      </c>
      <c r="BQ25" s="7">
        <f t="shared" si="25"/>
        <v>34932667</v>
      </c>
      <c r="BR25" s="7">
        <f t="shared" si="26"/>
        <v>18639397</v>
      </c>
      <c r="BS25" s="7">
        <f t="shared" si="27"/>
        <v>0</v>
      </c>
      <c r="BT25" s="7">
        <f t="shared" si="28"/>
        <v>15959800</v>
      </c>
      <c r="BU25" s="7">
        <f t="shared" si="29"/>
        <v>333470</v>
      </c>
      <c r="BV25" s="6">
        <v>114</v>
      </c>
      <c r="BW25" s="7">
        <v>11129560</v>
      </c>
      <c r="BX25" s="7">
        <v>10016604</v>
      </c>
      <c r="BY25" s="7">
        <v>149621</v>
      </c>
      <c r="BZ25" s="7">
        <v>470752</v>
      </c>
      <c r="CA25" s="7">
        <v>494343</v>
      </c>
      <c r="CB25" s="7">
        <f t="shared" si="30"/>
        <v>26360</v>
      </c>
      <c r="CC25" s="7">
        <f t="shared" si="31"/>
        <v>1058883587</v>
      </c>
      <c r="CD25" s="7">
        <f t="shared" si="32"/>
        <v>940199857</v>
      </c>
      <c r="CE25" s="7">
        <f t="shared" si="33"/>
        <v>36881548</v>
      </c>
      <c r="CF25" s="7">
        <f t="shared" si="34"/>
        <v>72971812</v>
      </c>
      <c r="CG25" s="7">
        <f t="shared" si="35"/>
        <v>8831662</v>
      </c>
      <c r="CH25" s="128">
        <v>141</v>
      </c>
      <c r="CI25" s="129">
        <v>913118</v>
      </c>
      <c r="CJ25" s="129">
        <v>821779</v>
      </c>
      <c r="CK25" s="129">
        <v>0</v>
      </c>
      <c r="CL25" s="129">
        <v>91339</v>
      </c>
      <c r="CM25" s="129">
        <v>0</v>
      </c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30">
        <f t="shared" si="52"/>
        <v>141</v>
      </c>
      <c r="DA25" s="129">
        <f t="shared" si="36"/>
        <v>913118</v>
      </c>
      <c r="DB25" s="129">
        <f t="shared" si="37"/>
        <v>821779</v>
      </c>
      <c r="DC25" s="129">
        <f t="shared" si="38"/>
        <v>0</v>
      </c>
      <c r="DD25" s="129">
        <f t="shared" si="39"/>
        <v>91339</v>
      </c>
      <c r="DE25" s="129">
        <f t="shared" si="40"/>
        <v>0</v>
      </c>
      <c r="DF25" s="129">
        <f t="shared" si="41"/>
        <v>26501</v>
      </c>
      <c r="DG25" s="129">
        <f t="shared" si="42"/>
        <v>1059796705</v>
      </c>
      <c r="DH25" s="129">
        <f t="shared" si="43"/>
        <v>941021636</v>
      </c>
      <c r="DI25" s="129">
        <f t="shared" si="44"/>
        <v>36881548</v>
      </c>
      <c r="DJ25" s="129">
        <f t="shared" si="45"/>
        <v>73063151</v>
      </c>
      <c r="DK25" s="129">
        <f t="shared" si="46"/>
        <v>8831662</v>
      </c>
      <c r="DL25" s="129">
        <v>662</v>
      </c>
      <c r="DM25" s="129">
        <v>427</v>
      </c>
      <c r="DN25" s="129">
        <v>1089</v>
      </c>
      <c r="DO25" s="129">
        <v>190</v>
      </c>
      <c r="DP25" s="129">
        <v>29</v>
      </c>
      <c r="DR25" s="16">
        <f>INDEX(現金給付!F:F,MATCH($A25,現金給付!$C:$C,0),1)</f>
        <v>141</v>
      </c>
      <c r="DS25" s="16">
        <f>INDEX(現金給付!G:G,MATCH($A25,現金給付!$C:$C,0),1)</f>
        <v>821779</v>
      </c>
      <c r="DT25" s="16">
        <f>INDEX(現金給付!N:N,MATCH($A25,現金給付!$C:$C,0),1)</f>
        <v>17</v>
      </c>
      <c r="DU25" s="16">
        <f>INDEX(現金給付!O:O,MATCH($A25,現金給付!$C:$C,0),1)</f>
        <v>165094</v>
      </c>
      <c r="DV25" s="16">
        <f>INDEX(現金給付!V:V,MATCH($A25,現金給付!$C:$C,0),1)</f>
        <v>34</v>
      </c>
      <c r="DW25" s="16">
        <f>INDEX(現金給付!W:W,MATCH($A25,現金給付!$C:$C,0),1)</f>
        <v>925443</v>
      </c>
      <c r="DX25" s="16">
        <f>INDEX(現金給付!AL:AL,MATCH($A25,現金給付!$C:$C,0),1)</f>
        <v>29</v>
      </c>
      <c r="DY25" s="16">
        <f>INDEX(現金給付!AM:AM,MATCH($A25,現金給付!$C:$C,0),1)</f>
        <v>984574</v>
      </c>
      <c r="DZ25" s="16">
        <f>INDEX(現金給付!AT:AT,MATCH($A25,現金給付!$C:$C,0),1)</f>
        <v>0</v>
      </c>
      <c r="EA25" s="16">
        <f>INDEX(現金給付!AU:AU,MATCH($A25,現金給付!$C:$C,0),1)</f>
        <v>0</v>
      </c>
      <c r="EB25" s="16">
        <f>INDEX(現金給付!BB:BB,MATCH($A25,現金給付!$C:$C,0),1)</f>
        <v>0</v>
      </c>
      <c r="EC25" s="16">
        <f>INDEX(現金給付!BC:BC,MATCH($A25,現金給付!$C:$C,0),1)</f>
        <v>0</v>
      </c>
      <c r="ED25" s="16">
        <f>INDEX(現金給付!BR:BR,MATCH($A25,現金給付!$C:$C,0),1)</f>
        <v>0</v>
      </c>
      <c r="EE25" s="16">
        <f>INDEX(現金給付!BS:BS,MATCH($A25,現金給付!$C:$C,0),1)</f>
        <v>0</v>
      </c>
      <c r="EF25" s="16">
        <f>INDEX(現金給付!BX:BX,MATCH($A25,現金給付!$C:$C,0),1)</f>
        <v>0</v>
      </c>
      <c r="EG25" s="16">
        <f>INDEX(現金給付!BY:BY,MATCH($A25,現金給付!$C:$C,0),1)</f>
        <v>0</v>
      </c>
      <c r="EH25" s="16">
        <f t="shared" si="47"/>
        <v>221</v>
      </c>
      <c r="EI25" s="16">
        <f t="shared" si="48"/>
        <v>2896890</v>
      </c>
      <c r="EK25" s="7">
        <f t="shared" si="53"/>
        <v>26581</v>
      </c>
      <c r="EL25" s="7">
        <f t="shared" si="54"/>
        <v>1061780477</v>
      </c>
      <c r="EN25" s="70">
        <f>ROUND(EL25/INDEX(被保険者数!O:O,MATCH(A25,被保険者数!A:A,0),1),0)</f>
        <v>680629</v>
      </c>
      <c r="EO25" s="1">
        <f t="shared" si="55"/>
        <v>40</v>
      </c>
      <c r="EP25" s="70">
        <f t="shared" si="49"/>
        <v>618199640</v>
      </c>
      <c r="EQ25" s="70">
        <f t="shared" si="50"/>
        <v>255742380</v>
      </c>
      <c r="ER25" s="70">
        <f t="shared" si="51"/>
        <v>187838457</v>
      </c>
      <c r="ES25" s="70">
        <f>ROUND(EP25/INDEX(被保険者数!O:O,MATCH(A25,被保険者数!A:A,0),1),0)</f>
        <v>396282</v>
      </c>
      <c r="ET25" s="70">
        <f t="shared" si="56"/>
        <v>39</v>
      </c>
      <c r="EU25" s="70">
        <f>ROUND(EQ25/INDEX(被保険者数!O:O,MATCH(A25,被保険者数!A:A,0),1),0)</f>
        <v>163937</v>
      </c>
      <c r="EV25" s="1">
        <f t="shared" si="57"/>
        <v>39</v>
      </c>
    </row>
    <row r="26" spans="1:152" s="1" customFormat="1" ht="15.95" customHeight="1" x14ac:dyDescent="0.15">
      <c r="A26" s="2" t="s">
        <v>46</v>
      </c>
      <c r="B26" s="6">
        <v>1801</v>
      </c>
      <c r="C26" s="7">
        <v>1223927060</v>
      </c>
      <c r="D26" s="7">
        <v>1101534742</v>
      </c>
      <c r="E26" s="7">
        <v>65384846</v>
      </c>
      <c r="F26" s="7">
        <v>49044243</v>
      </c>
      <c r="G26" s="7">
        <v>7963229</v>
      </c>
      <c r="H26" s="7">
        <v>24868</v>
      </c>
      <c r="I26" s="7">
        <v>464377880</v>
      </c>
      <c r="J26" s="7">
        <v>417940101</v>
      </c>
      <c r="K26" s="7">
        <v>10648791</v>
      </c>
      <c r="L26" s="7">
        <v>32516648</v>
      </c>
      <c r="M26" s="7">
        <v>3252404</v>
      </c>
      <c r="N26" s="7">
        <f t="shared" si="0"/>
        <v>26669</v>
      </c>
      <c r="O26" s="7">
        <f t="shared" si="1"/>
        <v>1688304940</v>
      </c>
      <c r="P26" s="7">
        <f t="shared" si="2"/>
        <v>1519474843</v>
      </c>
      <c r="Q26" s="7">
        <f t="shared" si="3"/>
        <v>76033637</v>
      </c>
      <c r="R26" s="7">
        <f t="shared" si="4"/>
        <v>81560891</v>
      </c>
      <c r="S26" s="7">
        <f t="shared" si="5"/>
        <v>11215633</v>
      </c>
      <c r="T26" s="6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2724</v>
      </c>
      <c r="AA26" s="7">
        <v>39548910</v>
      </c>
      <c r="AB26" s="7">
        <v>35594019</v>
      </c>
      <c r="AC26" s="7">
        <v>18883</v>
      </c>
      <c r="AD26" s="7">
        <v>3936008</v>
      </c>
      <c r="AE26" s="7">
        <v>0</v>
      </c>
      <c r="AF26" s="7">
        <f t="shared" si="6"/>
        <v>2724</v>
      </c>
      <c r="AG26" s="7">
        <f t="shared" si="7"/>
        <v>39548910</v>
      </c>
      <c r="AH26" s="7">
        <f t="shared" si="8"/>
        <v>35594019</v>
      </c>
      <c r="AI26" s="7">
        <f t="shared" si="9"/>
        <v>18883</v>
      </c>
      <c r="AJ26" s="7">
        <f t="shared" si="10"/>
        <v>3936008</v>
      </c>
      <c r="AK26" s="7">
        <f t="shared" si="11"/>
        <v>0</v>
      </c>
      <c r="AL26" s="6">
        <f t="shared" si="12"/>
        <v>29393</v>
      </c>
      <c r="AM26" s="7">
        <f t="shared" si="13"/>
        <v>1727853850</v>
      </c>
      <c r="AN26" s="7">
        <f t="shared" si="14"/>
        <v>1555068862</v>
      </c>
      <c r="AO26" s="7">
        <f t="shared" si="15"/>
        <v>76052520</v>
      </c>
      <c r="AP26" s="7">
        <f t="shared" si="16"/>
        <v>85496899</v>
      </c>
      <c r="AQ26" s="7">
        <f t="shared" si="17"/>
        <v>11215633</v>
      </c>
      <c r="AR26" s="7">
        <v>17196</v>
      </c>
      <c r="AS26" s="7">
        <v>240298610</v>
      </c>
      <c r="AT26" s="7">
        <v>216268746</v>
      </c>
      <c r="AU26" s="7">
        <v>2599916</v>
      </c>
      <c r="AV26" s="7">
        <v>20041079</v>
      </c>
      <c r="AW26" s="7">
        <v>1388869</v>
      </c>
      <c r="AX26" s="7">
        <f t="shared" si="18"/>
        <v>46589</v>
      </c>
      <c r="AY26" s="7">
        <f t="shared" si="19"/>
        <v>1968152460</v>
      </c>
      <c r="AZ26" s="7">
        <f t="shared" si="20"/>
        <v>1771337608</v>
      </c>
      <c r="BA26" s="7">
        <f t="shared" si="21"/>
        <v>78652436</v>
      </c>
      <c r="BB26" s="7">
        <f t="shared" si="22"/>
        <v>105537978</v>
      </c>
      <c r="BC26" s="7">
        <f t="shared" si="23"/>
        <v>12604502</v>
      </c>
      <c r="BD26" s="6">
        <v>1749</v>
      </c>
      <c r="BE26" s="7">
        <v>62517411</v>
      </c>
      <c r="BF26" s="7">
        <v>31878931</v>
      </c>
      <c r="BG26" s="7">
        <v>0</v>
      </c>
      <c r="BH26" s="7">
        <v>29912820</v>
      </c>
      <c r="BI26" s="7">
        <v>725660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f t="shared" si="24"/>
        <v>1749</v>
      </c>
      <c r="BQ26" s="7">
        <f t="shared" si="25"/>
        <v>62517411</v>
      </c>
      <c r="BR26" s="7">
        <f t="shared" si="26"/>
        <v>31878931</v>
      </c>
      <c r="BS26" s="7">
        <f t="shared" si="27"/>
        <v>0</v>
      </c>
      <c r="BT26" s="7">
        <f t="shared" si="28"/>
        <v>29912820</v>
      </c>
      <c r="BU26" s="7">
        <f t="shared" si="29"/>
        <v>725660</v>
      </c>
      <c r="BV26" s="6">
        <v>102</v>
      </c>
      <c r="BW26" s="7">
        <v>11042080</v>
      </c>
      <c r="BX26" s="7">
        <v>9937872</v>
      </c>
      <c r="BY26" s="7">
        <v>224566</v>
      </c>
      <c r="BZ26" s="7">
        <v>672776</v>
      </c>
      <c r="CA26" s="7">
        <v>243010</v>
      </c>
      <c r="CB26" s="7">
        <f t="shared" si="30"/>
        <v>46691</v>
      </c>
      <c r="CC26" s="7">
        <f t="shared" si="31"/>
        <v>2041711951</v>
      </c>
      <c r="CD26" s="7">
        <f t="shared" si="32"/>
        <v>1813154411</v>
      </c>
      <c r="CE26" s="7">
        <f t="shared" si="33"/>
        <v>78877002</v>
      </c>
      <c r="CF26" s="7">
        <f t="shared" si="34"/>
        <v>136123574</v>
      </c>
      <c r="CG26" s="7">
        <f t="shared" si="35"/>
        <v>13573172</v>
      </c>
      <c r="CH26" s="128">
        <v>347</v>
      </c>
      <c r="CI26" s="129">
        <v>1813060</v>
      </c>
      <c r="CJ26" s="129">
        <v>1631739</v>
      </c>
      <c r="CK26" s="129">
        <v>0</v>
      </c>
      <c r="CL26" s="129">
        <v>181321</v>
      </c>
      <c r="CM26" s="129">
        <v>0</v>
      </c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30">
        <f t="shared" si="52"/>
        <v>347</v>
      </c>
      <c r="DA26" s="129">
        <f t="shared" si="36"/>
        <v>1813060</v>
      </c>
      <c r="DB26" s="129">
        <f t="shared" si="37"/>
        <v>1631739</v>
      </c>
      <c r="DC26" s="129">
        <f t="shared" si="38"/>
        <v>0</v>
      </c>
      <c r="DD26" s="129">
        <f t="shared" si="39"/>
        <v>181321</v>
      </c>
      <c r="DE26" s="129">
        <f t="shared" si="40"/>
        <v>0</v>
      </c>
      <c r="DF26" s="129">
        <f t="shared" si="41"/>
        <v>47038</v>
      </c>
      <c r="DG26" s="129">
        <f t="shared" si="42"/>
        <v>2043525011</v>
      </c>
      <c r="DH26" s="129">
        <f t="shared" si="43"/>
        <v>1814786150</v>
      </c>
      <c r="DI26" s="129">
        <f t="shared" si="44"/>
        <v>78877002</v>
      </c>
      <c r="DJ26" s="129">
        <f t="shared" si="45"/>
        <v>136304895</v>
      </c>
      <c r="DK26" s="129">
        <f t="shared" si="46"/>
        <v>13573172</v>
      </c>
      <c r="DL26" s="129">
        <v>1285</v>
      </c>
      <c r="DM26" s="129">
        <v>698</v>
      </c>
      <c r="DN26" s="129">
        <v>1983</v>
      </c>
      <c r="DO26" s="129">
        <v>280</v>
      </c>
      <c r="DP26" s="129">
        <v>93</v>
      </c>
      <c r="DR26" s="16">
        <f>INDEX(現金給付!F:F,MATCH($A26,現金給付!$C:$C,0),1)</f>
        <v>347</v>
      </c>
      <c r="DS26" s="16">
        <f>INDEX(現金給付!G:G,MATCH($A26,現金給付!$C:$C,0),1)</f>
        <v>1631739</v>
      </c>
      <c r="DT26" s="16">
        <f>INDEX(現金給付!N:N,MATCH($A26,現金給付!$C:$C,0),1)</f>
        <v>49</v>
      </c>
      <c r="DU26" s="16">
        <f>INDEX(現金給付!O:O,MATCH($A26,現金給付!$C:$C,0),1)</f>
        <v>886258</v>
      </c>
      <c r="DV26" s="16">
        <f>INDEX(現金給付!V:V,MATCH($A26,現金給付!$C:$C,0),1)</f>
        <v>56</v>
      </c>
      <c r="DW26" s="16">
        <f>INDEX(現金給付!W:W,MATCH($A26,現金給付!$C:$C,0),1)</f>
        <v>1339002</v>
      </c>
      <c r="DX26" s="16">
        <f>INDEX(現金給付!AL:AL,MATCH($A26,現金給付!$C:$C,0),1)</f>
        <v>58</v>
      </c>
      <c r="DY26" s="16">
        <f>INDEX(現金給付!AM:AM,MATCH($A26,現金給付!$C:$C,0),1)</f>
        <v>1850348</v>
      </c>
      <c r="DZ26" s="16">
        <f>INDEX(現金給付!AT:AT,MATCH($A26,現金給付!$C:$C,0),1)</f>
        <v>3</v>
      </c>
      <c r="EA26" s="16">
        <f>INDEX(現金給付!AU:AU,MATCH($A26,現金給付!$C:$C,0),1)</f>
        <v>44442</v>
      </c>
      <c r="EB26" s="16">
        <f>INDEX(現金給付!BB:BB,MATCH($A26,現金給付!$C:$C,0),1)</f>
        <v>0</v>
      </c>
      <c r="EC26" s="16">
        <f>INDEX(現金給付!BC:BC,MATCH($A26,現金給付!$C:$C,0),1)</f>
        <v>0</v>
      </c>
      <c r="ED26" s="16">
        <f>INDEX(現金給付!BR:BR,MATCH($A26,現金給付!$C:$C,0),1)</f>
        <v>0</v>
      </c>
      <c r="EE26" s="16">
        <f>INDEX(現金給付!BS:BS,MATCH($A26,現金給付!$C:$C,0),1)</f>
        <v>0</v>
      </c>
      <c r="EF26" s="16">
        <f>INDEX(現金給付!BX:BX,MATCH($A26,現金給付!$C:$C,0),1)</f>
        <v>0</v>
      </c>
      <c r="EG26" s="16">
        <f>INDEX(現金給付!BY:BY,MATCH($A26,現金給付!$C:$C,0),1)</f>
        <v>0</v>
      </c>
      <c r="EH26" s="16">
        <f t="shared" si="47"/>
        <v>513</v>
      </c>
      <c r="EI26" s="16">
        <f t="shared" si="48"/>
        <v>5751789</v>
      </c>
      <c r="EK26" s="7">
        <f t="shared" si="53"/>
        <v>47204</v>
      </c>
      <c r="EL26" s="7">
        <f t="shared" si="54"/>
        <v>2047463740</v>
      </c>
      <c r="EN26" s="70">
        <f>ROUND(EL26/INDEX(被保険者数!O:O,MATCH(A26,被保険者数!A:A,0),1),0)</f>
        <v>749712</v>
      </c>
      <c r="EO26" s="1">
        <f t="shared" si="55"/>
        <v>37</v>
      </c>
      <c r="EP26" s="70">
        <f t="shared" si="49"/>
        <v>1223927060</v>
      </c>
      <c r="EQ26" s="70">
        <f t="shared" si="50"/>
        <v>503926790</v>
      </c>
      <c r="ER26" s="70">
        <f t="shared" si="51"/>
        <v>319609890</v>
      </c>
      <c r="ES26" s="70">
        <f>ROUND(EP26/INDEX(被保険者数!O:O,MATCH(A26,被保険者数!A:A,0),1),0)</f>
        <v>448161</v>
      </c>
      <c r="ET26" s="70">
        <f t="shared" si="56"/>
        <v>32</v>
      </c>
      <c r="EU26" s="70">
        <f>ROUND(EQ26/INDEX(被保険者数!O:O,MATCH(A26,被保険者数!A:A,0),1),0)</f>
        <v>184521</v>
      </c>
      <c r="EV26" s="1">
        <f t="shared" si="57"/>
        <v>38</v>
      </c>
    </row>
    <row r="27" spans="1:152" s="1" customFormat="1" ht="15.95" customHeight="1" x14ac:dyDescent="0.15">
      <c r="A27" s="2" t="s">
        <v>47</v>
      </c>
      <c r="B27" s="6">
        <v>1295</v>
      </c>
      <c r="C27" s="7">
        <v>846203510</v>
      </c>
      <c r="D27" s="7">
        <v>761583492</v>
      </c>
      <c r="E27" s="7">
        <v>45303626</v>
      </c>
      <c r="F27" s="7">
        <v>32046813</v>
      </c>
      <c r="G27" s="7">
        <v>7221979</v>
      </c>
      <c r="H27" s="7">
        <v>18563</v>
      </c>
      <c r="I27" s="7">
        <v>359360240</v>
      </c>
      <c r="J27" s="7">
        <v>323424226</v>
      </c>
      <c r="K27" s="7">
        <v>10002605</v>
      </c>
      <c r="L27" s="7">
        <v>23698727</v>
      </c>
      <c r="M27" s="7">
        <v>2233418</v>
      </c>
      <c r="N27" s="7">
        <f t="shared" si="0"/>
        <v>19858</v>
      </c>
      <c r="O27" s="7">
        <f t="shared" si="1"/>
        <v>1205563750</v>
      </c>
      <c r="P27" s="7">
        <f t="shared" si="2"/>
        <v>1085007718</v>
      </c>
      <c r="Q27" s="7">
        <f t="shared" si="3"/>
        <v>55306231</v>
      </c>
      <c r="R27" s="7">
        <f t="shared" si="4"/>
        <v>55745540</v>
      </c>
      <c r="S27" s="7">
        <f t="shared" si="5"/>
        <v>9455397</v>
      </c>
      <c r="T27" s="6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2630</v>
      </c>
      <c r="AA27" s="7">
        <v>36898320</v>
      </c>
      <c r="AB27" s="7">
        <v>33208488</v>
      </c>
      <c r="AC27" s="7">
        <v>10999</v>
      </c>
      <c r="AD27" s="7">
        <v>3658436</v>
      </c>
      <c r="AE27" s="7">
        <v>20397</v>
      </c>
      <c r="AF27" s="7">
        <f t="shared" si="6"/>
        <v>2630</v>
      </c>
      <c r="AG27" s="7">
        <f t="shared" si="7"/>
        <v>36898320</v>
      </c>
      <c r="AH27" s="7">
        <f t="shared" si="8"/>
        <v>33208488</v>
      </c>
      <c r="AI27" s="7">
        <f t="shared" si="9"/>
        <v>10999</v>
      </c>
      <c r="AJ27" s="7">
        <f t="shared" si="10"/>
        <v>3658436</v>
      </c>
      <c r="AK27" s="7">
        <f t="shared" si="11"/>
        <v>20397</v>
      </c>
      <c r="AL27" s="6">
        <f t="shared" si="12"/>
        <v>22488</v>
      </c>
      <c r="AM27" s="7">
        <f t="shared" si="13"/>
        <v>1242462070</v>
      </c>
      <c r="AN27" s="7">
        <f t="shared" si="14"/>
        <v>1118216206</v>
      </c>
      <c r="AO27" s="7">
        <f t="shared" si="15"/>
        <v>55317230</v>
      </c>
      <c r="AP27" s="7">
        <f t="shared" si="16"/>
        <v>59403976</v>
      </c>
      <c r="AQ27" s="7">
        <f t="shared" si="17"/>
        <v>9475794</v>
      </c>
      <c r="AR27" s="7">
        <v>13251</v>
      </c>
      <c r="AS27" s="7">
        <v>164777030</v>
      </c>
      <c r="AT27" s="7">
        <v>148299328</v>
      </c>
      <c r="AU27" s="7">
        <v>1339234</v>
      </c>
      <c r="AV27" s="7">
        <v>14528442</v>
      </c>
      <c r="AW27" s="7">
        <v>610026</v>
      </c>
      <c r="AX27" s="7">
        <f t="shared" si="18"/>
        <v>35739</v>
      </c>
      <c r="AY27" s="7">
        <f t="shared" si="19"/>
        <v>1407239100</v>
      </c>
      <c r="AZ27" s="7">
        <f t="shared" si="20"/>
        <v>1266515534</v>
      </c>
      <c r="BA27" s="7">
        <f t="shared" si="21"/>
        <v>56656464</v>
      </c>
      <c r="BB27" s="7">
        <f t="shared" si="22"/>
        <v>73932418</v>
      </c>
      <c r="BC27" s="7">
        <f t="shared" si="23"/>
        <v>10085820</v>
      </c>
      <c r="BD27" s="6">
        <v>1255</v>
      </c>
      <c r="BE27" s="7">
        <v>42776468</v>
      </c>
      <c r="BF27" s="7">
        <v>23602498</v>
      </c>
      <c r="BG27" s="7">
        <v>0</v>
      </c>
      <c r="BH27" s="7">
        <v>18394990</v>
      </c>
      <c r="BI27" s="7">
        <v>778980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f t="shared" si="24"/>
        <v>1255</v>
      </c>
      <c r="BQ27" s="7">
        <f t="shared" si="25"/>
        <v>42776468</v>
      </c>
      <c r="BR27" s="7">
        <f t="shared" si="26"/>
        <v>23602498</v>
      </c>
      <c r="BS27" s="7">
        <f t="shared" si="27"/>
        <v>0</v>
      </c>
      <c r="BT27" s="7">
        <f t="shared" si="28"/>
        <v>18394990</v>
      </c>
      <c r="BU27" s="7">
        <f t="shared" si="29"/>
        <v>778980</v>
      </c>
      <c r="BV27" s="6">
        <v>117</v>
      </c>
      <c r="BW27" s="7">
        <v>12222900</v>
      </c>
      <c r="BX27" s="7">
        <v>11000610</v>
      </c>
      <c r="BY27" s="7">
        <v>303494</v>
      </c>
      <c r="BZ27" s="7">
        <v>517154</v>
      </c>
      <c r="CA27" s="7">
        <v>417338</v>
      </c>
      <c r="CB27" s="7">
        <f t="shared" si="30"/>
        <v>35856</v>
      </c>
      <c r="CC27" s="7">
        <f t="shared" si="31"/>
        <v>1462238468</v>
      </c>
      <c r="CD27" s="7">
        <f t="shared" si="32"/>
        <v>1301118642</v>
      </c>
      <c r="CE27" s="7">
        <f t="shared" si="33"/>
        <v>56959958</v>
      </c>
      <c r="CF27" s="7">
        <f t="shared" si="34"/>
        <v>92844562</v>
      </c>
      <c r="CG27" s="7">
        <f t="shared" si="35"/>
        <v>11282138</v>
      </c>
      <c r="CH27" s="128">
        <v>248</v>
      </c>
      <c r="CI27" s="129">
        <v>1472006</v>
      </c>
      <c r="CJ27" s="129">
        <v>1324776</v>
      </c>
      <c r="CK27" s="129">
        <v>0</v>
      </c>
      <c r="CL27" s="129">
        <v>147230</v>
      </c>
      <c r="CM27" s="129">
        <v>0</v>
      </c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30">
        <f t="shared" si="52"/>
        <v>248</v>
      </c>
      <c r="DA27" s="129">
        <f t="shared" si="36"/>
        <v>1472006</v>
      </c>
      <c r="DB27" s="129">
        <f t="shared" si="37"/>
        <v>1324776</v>
      </c>
      <c r="DC27" s="129">
        <f t="shared" si="38"/>
        <v>0</v>
      </c>
      <c r="DD27" s="129">
        <f t="shared" si="39"/>
        <v>147230</v>
      </c>
      <c r="DE27" s="129">
        <f t="shared" si="40"/>
        <v>0</v>
      </c>
      <c r="DF27" s="129">
        <f t="shared" si="41"/>
        <v>36104</v>
      </c>
      <c r="DG27" s="129">
        <f t="shared" si="42"/>
        <v>1463710474</v>
      </c>
      <c r="DH27" s="129">
        <f t="shared" si="43"/>
        <v>1302443418</v>
      </c>
      <c r="DI27" s="129">
        <f t="shared" si="44"/>
        <v>56959958</v>
      </c>
      <c r="DJ27" s="129">
        <f t="shared" si="45"/>
        <v>92991792</v>
      </c>
      <c r="DK27" s="129">
        <f t="shared" si="46"/>
        <v>11282138</v>
      </c>
      <c r="DL27" s="129">
        <v>885</v>
      </c>
      <c r="DM27" s="129">
        <v>527</v>
      </c>
      <c r="DN27" s="129">
        <v>1412</v>
      </c>
      <c r="DO27" s="129">
        <v>203</v>
      </c>
      <c r="DP27" s="129">
        <v>26</v>
      </c>
      <c r="DR27" s="16">
        <f>INDEX(現金給付!F:F,MATCH($A27,現金給付!$C:$C,0),1)</f>
        <v>248</v>
      </c>
      <c r="DS27" s="16">
        <f>INDEX(現金給付!G:G,MATCH($A27,現金給付!$C:$C,0),1)</f>
        <v>1324776</v>
      </c>
      <c r="DT27" s="16">
        <f>INDEX(現金給付!N:N,MATCH($A27,現金給付!$C:$C,0),1)</f>
        <v>16</v>
      </c>
      <c r="DU27" s="16">
        <f>INDEX(現金給付!O:O,MATCH($A27,現金給付!$C:$C,0),1)</f>
        <v>681557</v>
      </c>
      <c r="DV27" s="16">
        <f>INDEX(現金給付!V:V,MATCH($A27,現金給付!$C:$C,0),1)</f>
        <v>34</v>
      </c>
      <c r="DW27" s="16">
        <f>INDEX(現金給付!W:W,MATCH($A27,現金給付!$C:$C,0),1)</f>
        <v>662106</v>
      </c>
      <c r="DX27" s="16">
        <f>INDEX(現金給付!AL:AL,MATCH($A27,現金給付!$C:$C,0),1)</f>
        <v>61</v>
      </c>
      <c r="DY27" s="16">
        <f>INDEX(現金給付!AM:AM,MATCH($A27,現金給付!$C:$C,0),1)</f>
        <v>1859607</v>
      </c>
      <c r="DZ27" s="16">
        <f>INDEX(現金給付!AT:AT,MATCH($A27,現金給付!$C:$C,0),1)</f>
        <v>0</v>
      </c>
      <c r="EA27" s="16">
        <f>INDEX(現金給付!AU:AU,MATCH($A27,現金給付!$C:$C,0),1)</f>
        <v>0</v>
      </c>
      <c r="EB27" s="16">
        <f>INDEX(現金給付!BB:BB,MATCH($A27,現金給付!$C:$C,0),1)</f>
        <v>0</v>
      </c>
      <c r="EC27" s="16">
        <f>INDEX(現金給付!BC:BC,MATCH($A27,現金給付!$C:$C,0),1)</f>
        <v>0</v>
      </c>
      <c r="ED27" s="16">
        <f>INDEX(現金給付!BR:BR,MATCH($A27,現金給付!$C:$C,0),1)</f>
        <v>0</v>
      </c>
      <c r="EE27" s="16">
        <f>INDEX(現金給付!BS:BS,MATCH($A27,現金給付!$C:$C,0),1)</f>
        <v>0</v>
      </c>
      <c r="EF27" s="16">
        <f>INDEX(現金給付!BX:BX,MATCH($A27,現金給付!$C:$C,0),1)</f>
        <v>0</v>
      </c>
      <c r="EG27" s="16">
        <f>INDEX(現金給付!BY:BY,MATCH($A27,現金給付!$C:$C,0),1)</f>
        <v>0</v>
      </c>
      <c r="EH27" s="16">
        <f t="shared" si="47"/>
        <v>359</v>
      </c>
      <c r="EI27" s="16">
        <f t="shared" si="48"/>
        <v>4528046</v>
      </c>
      <c r="EK27" s="7">
        <f t="shared" si="53"/>
        <v>36215</v>
      </c>
      <c r="EL27" s="7">
        <f t="shared" si="54"/>
        <v>1466766514</v>
      </c>
      <c r="EN27" s="70">
        <f>ROUND(EL27/INDEX(被保険者数!O:O,MATCH(A27,被保険者数!A:A,0),1),0)</f>
        <v>756845</v>
      </c>
      <c r="EO27" s="1">
        <f t="shared" si="55"/>
        <v>36</v>
      </c>
      <c r="EP27" s="70">
        <f t="shared" si="49"/>
        <v>846203510</v>
      </c>
      <c r="EQ27" s="70">
        <f t="shared" si="50"/>
        <v>396258560</v>
      </c>
      <c r="ER27" s="70">
        <f t="shared" si="51"/>
        <v>224304444</v>
      </c>
      <c r="ES27" s="70">
        <f>ROUND(EP27/INDEX(被保険者数!O:O,MATCH(A27,被保険者数!A:A,0),1),0)</f>
        <v>436638</v>
      </c>
      <c r="ET27" s="70">
        <f t="shared" si="56"/>
        <v>34</v>
      </c>
      <c r="EU27" s="70">
        <f>ROUND(EQ27/INDEX(被保険者数!O:O,MATCH(A27,被保険者数!A:A,0),1),0)</f>
        <v>204468</v>
      </c>
      <c r="EV27" s="1">
        <f t="shared" si="57"/>
        <v>27</v>
      </c>
    </row>
    <row r="28" spans="1:152" s="1" customFormat="1" ht="15.95" customHeight="1" x14ac:dyDescent="0.15">
      <c r="A28" s="2" t="s">
        <v>48</v>
      </c>
      <c r="B28" s="6">
        <v>1560</v>
      </c>
      <c r="C28" s="7">
        <v>1006107510</v>
      </c>
      <c r="D28" s="7">
        <v>905497133</v>
      </c>
      <c r="E28" s="7">
        <v>53338964</v>
      </c>
      <c r="F28" s="7">
        <v>40758657</v>
      </c>
      <c r="G28" s="7">
        <v>6491516</v>
      </c>
      <c r="H28" s="7">
        <v>21234</v>
      </c>
      <c r="I28" s="7">
        <v>355996640</v>
      </c>
      <c r="J28" s="7">
        <v>320396977</v>
      </c>
      <c r="K28" s="7">
        <v>7213941</v>
      </c>
      <c r="L28" s="7">
        <v>25660569</v>
      </c>
      <c r="M28" s="7">
        <v>2725153</v>
      </c>
      <c r="N28" s="7">
        <f t="shared" si="0"/>
        <v>22794</v>
      </c>
      <c r="O28" s="7">
        <f t="shared" si="1"/>
        <v>1362104150</v>
      </c>
      <c r="P28" s="7">
        <f t="shared" si="2"/>
        <v>1225894110</v>
      </c>
      <c r="Q28" s="7">
        <f t="shared" si="3"/>
        <v>60552905</v>
      </c>
      <c r="R28" s="7">
        <f t="shared" si="4"/>
        <v>66419226</v>
      </c>
      <c r="S28" s="7">
        <f t="shared" si="5"/>
        <v>9216669</v>
      </c>
      <c r="T28" s="6">
        <v>3</v>
      </c>
      <c r="U28" s="7">
        <v>759650</v>
      </c>
      <c r="V28" s="7">
        <v>683685</v>
      </c>
      <c r="W28" s="7">
        <v>17168</v>
      </c>
      <c r="X28" s="7">
        <v>57947</v>
      </c>
      <c r="Y28" s="7">
        <v>850</v>
      </c>
      <c r="Z28" s="7">
        <v>2271</v>
      </c>
      <c r="AA28" s="7">
        <v>32202660</v>
      </c>
      <c r="AB28" s="7">
        <v>28982394</v>
      </c>
      <c r="AC28" s="7">
        <v>0</v>
      </c>
      <c r="AD28" s="7">
        <v>3218566</v>
      </c>
      <c r="AE28" s="7">
        <v>1700</v>
      </c>
      <c r="AF28" s="7">
        <f t="shared" si="6"/>
        <v>2274</v>
      </c>
      <c r="AG28" s="7">
        <f t="shared" si="7"/>
        <v>32962310</v>
      </c>
      <c r="AH28" s="7">
        <f t="shared" si="8"/>
        <v>29666079</v>
      </c>
      <c r="AI28" s="7">
        <f t="shared" si="9"/>
        <v>17168</v>
      </c>
      <c r="AJ28" s="7">
        <f t="shared" si="10"/>
        <v>3276513</v>
      </c>
      <c r="AK28" s="7">
        <f t="shared" si="11"/>
        <v>2550</v>
      </c>
      <c r="AL28" s="6">
        <f t="shared" si="12"/>
        <v>25068</v>
      </c>
      <c r="AM28" s="7">
        <f t="shared" si="13"/>
        <v>1395066460</v>
      </c>
      <c r="AN28" s="7">
        <f t="shared" si="14"/>
        <v>1255560189</v>
      </c>
      <c r="AO28" s="7">
        <f t="shared" si="15"/>
        <v>60570073</v>
      </c>
      <c r="AP28" s="7">
        <f t="shared" si="16"/>
        <v>69695739</v>
      </c>
      <c r="AQ28" s="7">
        <f t="shared" si="17"/>
        <v>9219219</v>
      </c>
      <c r="AR28" s="7">
        <v>16779</v>
      </c>
      <c r="AS28" s="7">
        <v>223531440</v>
      </c>
      <c r="AT28" s="7">
        <v>201178288</v>
      </c>
      <c r="AU28" s="7">
        <v>1368508</v>
      </c>
      <c r="AV28" s="7">
        <v>20035089</v>
      </c>
      <c r="AW28" s="7">
        <v>949555</v>
      </c>
      <c r="AX28" s="7">
        <f t="shared" si="18"/>
        <v>41847</v>
      </c>
      <c r="AY28" s="7">
        <f t="shared" si="19"/>
        <v>1618597900</v>
      </c>
      <c r="AZ28" s="7">
        <f t="shared" si="20"/>
        <v>1456738477</v>
      </c>
      <c r="BA28" s="7">
        <f t="shared" si="21"/>
        <v>61938581</v>
      </c>
      <c r="BB28" s="7">
        <f t="shared" si="22"/>
        <v>89730828</v>
      </c>
      <c r="BC28" s="7">
        <f t="shared" si="23"/>
        <v>10168774</v>
      </c>
      <c r="BD28" s="6">
        <v>1499</v>
      </c>
      <c r="BE28" s="7">
        <v>47728070</v>
      </c>
      <c r="BF28" s="7">
        <v>25951020</v>
      </c>
      <c r="BG28" s="7">
        <v>0</v>
      </c>
      <c r="BH28" s="7">
        <v>21172730</v>
      </c>
      <c r="BI28" s="7">
        <v>604320</v>
      </c>
      <c r="BJ28" s="7">
        <v>3</v>
      </c>
      <c r="BK28" s="7">
        <v>16600</v>
      </c>
      <c r="BL28" s="7">
        <v>11350</v>
      </c>
      <c r="BM28" s="7">
        <v>0</v>
      </c>
      <c r="BN28" s="7">
        <v>5250</v>
      </c>
      <c r="BO28" s="7">
        <v>0</v>
      </c>
      <c r="BP28" s="7">
        <f t="shared" si="24"/>
        <v>1502</v>
      </c>
      <c r="BQ28" s="7">
        <f t="shared" si="25"/>
        <v>47744670</v>
      </c>
      <c r="BR28" s="7">
        <f t="shared" si="26"/>
        <v>25962370</v>
      </c>
      <c r="BS28" s="7">
        <f t="shared" si="27"/>
        <v>0</v>
      </c>
      <c r="BT28" s="7">
        <f t="shared" si="28"/>
        <v>21177980</v>
      </c>
      <c r="BU28" s="7">
        <f t="shared" si="29"/>
        <v>604320</v>
      </c>
      <c r="BV28" s="6">
        <v>155</v>
      </c>
      <c r="BW28" s="7">
        <v>14378420</v>
      </c>
      <c r="BX28" s="7">
        <v>12940578</v>
      </c>
      <c r="BY28" s="7">
        <v>201115</v>
      </c>
      <c r="BZ28" s="7">
        <v>875719</v>
      </c>
      <c r="CA28" s="7">
        <v>377312</v>
      </c>
      <c r="CB28" s="7">
        <f t="shared" si="30"/>
        <v>42002</v>
      </c>
      <c r="CC28" s="7">
        <f t="shared" si="31"/>
        <v>1680720990</v>
      </c>
      <c r="CD28" s="7">
        <f t="shared" si="32"/>
        <v>1495641425</v>
      </c>
      <c r="CE28" s="7">
        <f t="shared" si="33"/>
        <v>62139696</v>
      </c>
      <c r="CF28" s="7">
        <f t="shared" si="34"/>
        <v>111784527</v>
      </c>
      <c r="CG28" s="7">
        <f t="shared" si="35"/>
        <v>11150406</v>
      </c>
      <c r="CH28" s="128">
        <v>217</v>
      </c>
      <c r="CI28" s="129">
        <v>1320974</v>
      </c>
      <c r="CJ28" s="129">
        <v>1188858</v>
      </c>
      <c r="CK28" s="129">
        <v>0</v>
      </c>
      <c r="CL28" s="129">
        <v>132116</v>
      </c>
      <c r="CM28" s="129">
        <v>0</v>
      </c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30">
        <f t="shared" si="52"/>
        <v>217</v>
      </c>
      <c r="DA28" s="129">
        <f t="shared" si="36"/>
        <v>1320974</v>
      </c>
      <c r="DB28" s="129">
        <f t="shared" si="37"/>
        <v>1188858</v>
      </c>
      <c r="DC28" s="129">
        <f t="shared" si="38"/>
        <v>0</v>
      </c>
      <c r="DD28" s="129">
        <f t="shared" si="39"/>
        <v>132116</v>
      </c>
      <c r="DE28" s="129">
        <f t="shared" si="40"/>
        <v>0</v>
      </c>
      <c r="DF28" s="129">
        <f t="shared" si="41"/>
        <v>42219</v>
      </c>
      <c r="DG28" s="129">
        <f t="shared" si="42"/>
        <v>1682041964</v>
      </c>
      <c r="DH28" s="129">
        <f t="shared" si="43"/>
        <v>1496830283</v>
      </c>
      <c r="DI28" s="129">
        <f t="shared" si="44"/>
        <v>62139696</v>
      </c>
      <c r="DJ28" s="129">
        <f t="shared" si="45"/>
        <v>111916643</v>
      </c>
      <c r="DK28" s="129">
        <f t="shared" si="46"/>
        <v>11150406</v>
      </c>
      <c r="DL28" s="129">
        <v>1125</v>
      </c>
      <c r="DM28" s="129">
        <v>509</v>
      </c>
      <c r="DN28" s="129">
        <v>1634</v>
      </c>
      <c r="DO28" s="129">
        <v>186</v>
      </c>
      <c r="DP28" s="129">
        <v>77</v>
      </c>
      <c r="DR28" s="16">
        <f>INDEX(現金給付!F:F,MATCH($A28,現金給付!$C:$C,0),1)</f>
        <v>217</v>
      </c>
      <c r="DS28" s="16">
        <f>INDEX(現金給付!G:G,MATCH($A28,現金給付!$C:$C,0),1)</f>
        <v>1188858</v>
      </c>
      <c r="DT28" s="16">
        <f>INDEX(現金給付!N:N,MATCH($A28,現金給付!$C:$C,0),1)</f>
        <v>55</v>
      </c>
      <c r="DU28" s="16">
        <f>INDEX(現金給付!O:O,MATCH($A28,現金給付!$C:$C,0),1)</f>
        <v>929836</v>
      </c>
      <c r="DV28" s="16">
        <f>INDEX(現金給付!V:V,MATCH($A28,現金給付!$C:$C,0),1)</f>
        <v>30</v>
      </c>
      <c r="DW28" s="16">
        <f>INDEX(現金給付!W:W,MATCH($A28,現金給付!$C:$C,0),1)</f>
        <v>1038487</v>
      </c>
      <c r="DX28" s="16">
        <f>INDEX(現金給付!AL:AL,MATCH($A28,現金給付!$C:$C,0),1)</f>
        <v>76</v>
      </c>
      <c r="DY28" s="16">
        <f>INDEX(現金給付!AM:AM,MATCH($A28,現金給付!$C:$C,0),1)</f>
        <v>2387016</v>
      </c>
      <c r="DZ28" s="16">
        <f>INDEX(現金給付!AT:AT,MATCH($A28,現金給付!$C:$C,0),1)</f>
        <v>1</v>
      </c>
      <c r="EA28" s="16">
        <f>INDEX(現金給付!AU:AU,MATCH($A28,現金給付!$C:$C,0),1)</f>
        <v>7362</v>
      </c>
      <c r="EB28" s="16">
        <f>INDEX(現金給付!BB:BB,MATCH($A28,現金給付!$C:$C,0),1)</f>
        <v>0</v>
      </c>
      <c r="EC28" s="16">
        <f>INDEX(現金給付!BC:BC,MATCH($A28,現金給付!$C:$C,0),1)</f>
        <v>0</v>
      </c>
      <c r="ED28" s="16">
        <f>INDEX(現金給付!BR:BR,MATCH($A28,現金給付!$C:$C,0),1)</f>
        <v>0</v>
      </c>
      <c r="EE28" s="16">
        <f>INDEX(現金給付!BS:BS,MATCH($A28,現金給付!$C:$C,0),1)</f>
        <v>0</v>
      </c>
      <c r="EF28" s="16">
        <f>INDEX(現金給付!BX:BX,MATCH($A28,現金給付!$C:$C,0),1)</f>
        <v>0</v>
      </c>
      <c r="EG28" s="16">
        <f>INDEX(現金給付!BY:BY,MATCH($A28,現金給付!$C:$C,0),1)</f>
        <v>0</v>
      </c>
      <c r="EH28" s="16">
        <f t="shared" si="47"/>
        <v>379</v>
      </c>
      <c r="EI28" s="16">
        <f t="shared" si="48"/>
        <v>5551559</v>
      </c>
      <c r="EK28" s="7">
        <f t="shared" si="53"/>
        <v>42381</v>
      </c>
      <c r="EL28" s="7">
        <f t="shared" si="54"/>
        <v>1686272549</v>
      </c>
      <c r="EN28" s="70">
        <f>ROUND(EL28/INDEX(被保険者数!O:O,MATCH(A28,被保険者数!A:A,0),1),0)</f>
        <v>879641</v>
      </c>
      <c r="EO28" s="1">
        <f t="shared" si="55"/>
        <v>24</v>
      </c>
      <c r="EP28" s="70">
        <f t="shared" si="49"/>
        <v>1006867160</v>
      </c>
      <c r="EQ28" s="70">
        <f t="shared" si="50"/>
        <v>388199300</v>
      </c>
      <c r="ER28" s="70">
        <f t="shared" si="51"/>
        <v>291206089</v>
      </c>
      <c r="ES28" s="70">
        <f>ROUND(EP28/INDEX(被保険者数!O:O,MATCH(A28,被保険者数!A:A,0),1),0)</f>
        <v>525231</v>
      </c>
      <c r="ET28" s="70">
        <f t="shared" si="56"/>
        <v>16</v>
      </c>
      <c r="EU28" s="70">
        <f>ROUND(EQ28/INDEX(被保険者数!O:O,MATCH(A28,被保険者数!A:A,0),1),0)</f>
        <v>202504</v>
      </c>
      <c r="EV28" s="1">
        <f t="shared" si="57"/>
        <v>28</v>
      </c>
    </row>
    <row r="29" spans="1:152" s="1" customFormat="1" ht="15.95" customHeight="1" x14ac:dyDescent="0.15">
      <c r="A29" s="2" t="s">
        <v>49</v>
      </c>
      <c r="B29" s="6">
        <v>2514</v>
      </c>
      <c r="C29" s="7">
        <v>1713292120</v>
      </c>
      <c r="D29" s="7">
        <v>1541963330</v>
      </c>
      <c r="E29" s="7">
        <v>88873211</v>
      </c>
      <c r="F29" s="7">
        <v>70292826</v>
      </c>
      <c r="G29" s="7">
        <v>12104813</v>
      </c>
      <c r="H29" s="7">
        <v>38951</v>
      </c>
      <c r="I29" s="7">
        <v>628823200</v>
      </c>
      <c r="J29" s="7">
        <v>565940899</v>
      </c>
      <c r="K29" s="7">
        <v>11060213</v>
      </c>
      <c r="L29" s="7">
        <v>46679921</v>
      </c>
      <c r="M29" s="7">
        <v>5132357</v>
      </c>
      <c r="N29" s="7">
        <f t="shared" si="0"/>
        <v>41465</v>
      </c>
      <c r="O29" s="7">
        <f t="shared" si="1"/>
        <v>2342115320</v>
      </c>
      <c r="P29" s="7">
        <f t="shared" si="2"/>
        <v>2107904229</v>
      </c>
      <c r="Q29" s="7">
        <f t="shared" si="3"/>
        <v>99933424</v>
      </c>
      <c r="R29" s="7">
        <f t="shared" si="4"/>
        <v>116972747</v>
      </c>
      <c r="S29" s="7">
        <f t="shared" si="5"/>
        <v>17237170</v>
      </c>
      <c r="T29" s="6">
        <v>2</v>
      </c>
      <c r="U29" s="7">
        <v>389170</v>
      </c>
      <c r="V29" s="7">
        <v>350249</v>
      </c>
      <c r="W29" s="7">
        <v>4871</v>
      </c>
      <c r="X29" s="7">
        <v>33200</v>
      </c>
      <c r="Y29" s="7">
        <v>850</v>
      </c>
      <c r="Z29" s="7">
        <v>5004</v>
      </c>
      <c r="AA29" s="7">
        <v>77186780</v>
      </c>
      <c r="AB29" s="7">
        <v>69468102</v>
      </c>
      <c r="AC29" s="7">
        <v>39502</v>
      </c>
      <c r="AD29" s="7">
        <v>7653738</v>
      </c>
      <c r="AE29" s="7">
        <v>25438</v>
      </c>
      <c r="AF29" s="7">
        <f t="shared" si="6"/>
        <v>5006</v>
      </c>
      <c r="AG29" s="7">
        <f t="shared" si="7"/>
        <v>77575950</v>
      </c>
      <c r="AH29" s="7">
        <f t="shared" si="8"/>
        <v>69818351</v>
      </c>
      <c r="AI29" s="7">
        <f t="shared" si="9"/>
        <v>44373</v>
      </c>
      <c r="AJ29" s="7">
        <f t="shared" si="10"/>
        <v>7686938</v>
      </c>
      <c r="AK29" s="7">
        <f t="shared" si="11"/>
        <v>26288</v>
      </c>
      <c r="AL29" s="6">
        <f t="shared" si="12"/>
        <v>46471</v>
      </c>
      <c r="AM29" s="7">
        <f t="shared" si="13"/>
        <v>2419691270</v>
      </c>
      <c r="AN29" s="7">
        <f t="shared" si="14"/>
        <v>2177722580</v>
      </c>
      <c r="AO29" s="7">
        <f t="shared" si="15"/>
        <v>99977797</v>
      </c>
      <c r="AP29" s="7">
        <f t="shared" si="16"/>
        <v>124659685</v>
      </c>
      <c r="AQ29" s="7">
        <f t="shared" si="17"/>
        <v>17263458</v>
      </c>
      <c r="AR29" s="7">
        <v>31220</v>
      </c>
      <c r="AS29" s="7">
        <v>383289060</v>
      </c>
      <c r="AT29" s="7">
        <v>344960132</v>
      </c>
      <c r="AU29" s="7">
        <v>2759749</v>
      </c>
      <c r="AV29" s="7">
        <v>33334741</v>
      </c>
      <c r="AW29" s="7">
        <v>2234438</v>
      </c>
      <c r="AX29" s="7">
        <f t="shared" si="18"/>
        <v>77691</v>
      </c>
      <c r="AY29" s="7">
        <f t="shared" si="19"/>
        <v>2802980330</v>
      </c>
      <c r="AZ29" s="7">
        <f t="shared" si="20"/>
        <v>2522682712</v>
      </c>
      <c r="BA29" s="7">
        <f t="shared" si="21"/>
        <v>102737546</v>
      </c>
      <c r="BB29" s="7">
        <f t="shared" si="22"/>
        <v>157994426</v>
      </c>
      <c r="BC29" s="7">
        <f t="shared" si="23"/>
        <v>19497896</v>
      </c>
      <c r="BD29" s="6">
        <v>2439</v>
      </c>
      <c r="BE29" s="7">
        <v>84690853</v>
      </c>
      <c r="BF29" s="7">
        <v>42774073</v>
      </c>
      <c r="BG29" s="7">
        <v>0</v>
      </c>
      <c r="BH29" s="7">
        <v>40976420</v>
      </c>
      <c r="BI29" s="7">
        <v>937060</v>
      </c>
      <c r="BJ29" s="7">
        <v>2</v>
      </c>
      <c r="BK29" s="7">
        <v>9128</v>
      </c>
      <c r="BL29" s="7">
        <v>7278</v>
      </c>
      <c r="BM29" s="7">
        <v>0</v>
      </c>
      <c r="BN29" s="7">
        <v>1850</v>
      </c>
      <c r="BO29" s="7">
        <v>0</v>
      </c>
      <c r="BP29" s="7">
        <f t="shared" si="24"/>
        <v>2441</v>
      </c>
      <c r="BQ29" s="7">
        <f t="shared" si="25"/>
        <v>84699981</v>
      </c>
      <c r="BR29" s="7">
        <f t="shared" si="26"/>
        <v>42781351</v>
      </c>
      <c r="BS29" s="7">
        <f t="shared" si="27"/>
        <v>0</v>
      </c>
      <c r="BT29" s="7">
        <f t="shared" si="28"/>
        <v>40978270</v>
      </c>
      <c r="BU29" s="7">
        <f t="shared" si="29"/>
        <v>937060</v>
      </c>
      <c r="BV29" s="6">
        <v>232</v>
      </c>
      <c r="BW29" s="7">
        <v>46271200</v>
      </c>
      <c r="BX29" s="7">
        <v>41644080</v>
      </c>
      <c r="BY29" s="7">
        <v>2416251</v>
      </c>
      <c r="BZ29" s="7">
        <v>1279356</v>
      </c>
      <c r="CA29" s="7">
        <v>931513</v>
      </c>
      <c r="CB29" s="7">
        <f t="shared" si="30"/>
        <v>77923</v>
      </c>
      <c r="CC29" s="7">
        <f t="shared" si="31"/>
        <v>2933951511</v>
      </c>
      <c r="CD29" s="7">
        <f t="shared" si="32"/>
        <v>2607108143</v>
      </c>
      <c r="CE29" s="7">
        <f t="shared" si="33"/>
        <v>105153797</v>
      </c>
      <c r="CF29" s="7">
        <f t="shared" si="34"/>
        <v>200252052</v>
      </c>
      <c r="CG29" s="7">
        <f t="shared" si="35"/>
        <v>21366469</v>
      </c>
      <c r="CH29" s="128">
        <v>471</v>
      </c>
      <c r="CI29" s="129">
        <v>3554827</v>
      </c>
      <c r="CJ29" s="129">
        <v>3199282</v>
      </c>
      <c r="CK29" s="129">
        <v>0</v>
      </c>
      <c r="CL29" s="129">
        <v>355545</v>
      </c>
      <c r="CM29" s="129">
        <v>0</v>
      </c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30">
        <f t="shared" si="52"/>
        <v>471</v>
      </c>
      <c r="DA29" s="129">
        <f t="shared" si="36"/>
        <v>3554827</v>
      </c>
      <c r="DB29" s="129">
        <f t="shared" si="37"/>
        <v>3199282</v>
      </c>
      <c r="DC29" s="129">
        <f t="shared" si="38"/>
        <v>0</v>
      </c>
      <c r="DD29" s="129">
        <f t="shared" si="39"/>
        <v>355545</v>
      </c>
      <c r="DE29" s="129">
        <f t="shared" si="40"/>
        <v>0</v>
      </c>
      <c r="DF29" s="129">
        <f t="shared" si="41"/>
        <v>78394</v>
      </c>
      <c r="DG29" s="129">
        <f t="shared" si="42"/>
        <v>2937506338</v>
      </c>
      <c r="DH29" s="129">
        <f t="shared" si="43"/>
        <v>2610307425</v>
      </c>
      <c r="DI29" s="129">
        <f t="shared" si="44"/>
        <v>105153797</v>
      </c>
      <c r="DJ29" s="129">
        <f t="shared" si="45"/>
        <v>200607597</v>
      </c>
      <c r="DK29" s="129">
        <f t="shared" si="46"/>
        <v>21366469</v>
      </c>
      <c r="DL29" s="129">
        <v>1706</v>
      </c>
      <c r="DM29" s="129">
        <v>964</v>
      </c>
      <c r="DN29" s="129">
        <v>2670</v>
      </c>
      <c r="DO29" s="129">
        <v>336</v>
      </c>
      <c r="DP29" s="129">
        <v>165</v>
      </c>
      <c r="DR29" s="16">
        <f>INDEX(現金給付!F:F,MATCH($A29,現金給付!$C:$C,0),1)</f>
        <v>471</v>
      </c>
      <c r="DS29" s="16">
        <f>INDEX(現金給付!G:G,MATCH($A29,現金給付!$C:$C,0),1)</f>
        <v>3199282</v>
      </c>
      <c r="DT29" s="16">
        <f>INDEX(現金給付!N:N,MATCH($A29,現金給付!$C:$C,0),1)</f>
        <v>89</v>
      </c>
      <c r="DU29" s="16">
        <f>INDEX(現金給付!O:O,MATCH($A29,現金給付!$C:$C,0),1)</f>
        <v>2106888</v>
      </c>
      <c r="DV29" s="16">
        <f>INDEX(現金給付!V:V,MATCH($A29,現金給付!$C:$C,0),1)</f>
        <v>145</v>
      </c>
      <c r="DW29" s="16">
        <f>INDEX(現金給付!W:W,MATCH($A29,現金給付!$C:$C,0),1)</f>
        <v>4483580</v>
      </c>
      <c r="DX29" s="16">
        <f>INDEX(現金給付!AL:AL,MATCH($A29,現金給付!$C:$C,0),1)</f>
        <v>108</v>
      </c>
      <c r="DY29" s="16">
        <f>INDEX(現金給付!AM:AM,MATCH($A29,現金給付!$C:$C,0),1)</f>
        <v>2999580</v>
      </c>
      <c r="DZ29" s="16">
        <f>INDEX(現金給付!AT:AT,MATCH($A29,現金給付!$C:$C,0),1)</f>
        <v>4</v>
      </c>
      <c r="EA29" s="16">
        <f>INDEX(現金給付!AU:AU,MATCH($A29,現金給付!$C:$C,0),1)</f>
        <v>49140</v>
      </c>
      <c r="EB29" s="16">
        <f>INDEX(現金給付!BB:BB,MATCH($A29,現金給付!$C:$C,0),1)</f>
        <v>0</v>
      </c>
      <c r="EC29" s="16">
        <f>INDEX(現金給付!BC:BC,MATCH($A29,現金給付!$C:$C,0),1)</f>
        <v>0</v>
      </c>
      <c r="ED29" s="16">
        <f>INDEX(現金給付!BR:BR,MATCH($A29,現金給付!$C:$C,0),1)</f>
        <v>0</v>
      </c>
      <c r="EE29" s="16">
        <f>INDEX(現金給付!BS:BS,MATCH($A29,現金給付!$C:$C,0),1)</f>
        <v>0</v>
      </c>
      <c r="EF29" s="16">
        <f>INDEX(現金給付!BX:BX,MATCH($A29,現金給付!$C:$C,0),1)</f>
        <v>0</v>
      </c>
      <c r="EG29" s="16">
        <f>INDEX(現金給付!BY:BY,MATCH($A29,現金給付!$C:$C,0),1)</f>
        <v>0</v>
      </c>
      <c r="EH29" s="16">
        <f t="shared" si="47"/>
        <v>817</v>
      </c>
      <c r="EI29" s="16">
        <f t="shared" si="48"/>
        <v>12838470</v>
      </c>
      <c r="EK29" s="7">
        <f t="shared" si="53"/>
        <v>78740</v>
      </c>
      <c r="EL29" s="7">
        <f t="shared" si="54"/>
        <v>2946789981</v>
      </c>
      <c r="EN29" s="70">
        <f>ROUND(EL29/INDEX(被保険者数!O:O,MATCH(A29,被保険者数!A:A,0),1),0)</f>
        <v>892156</v>
      </c>
      <c r="EO29" s="1">
        <f t="shared" si="55"/>
        <v>21</v>
      </c>
      <c r="EP29" s="70">
        <f t="shared" si="49"/>
        <v>1713681290</v>
      </c>
      <c r="EQ29" s="70">
        <f t="shared" si="50"/>
        <v>706009980</v>
      </c>
      <c r="ER29" s="70">
        <f t="shared" si="51"/>
        <v>527098711</v>
      </c>
      <c r="ES29" s="70">
        <f>ROUND(EP29/INDEX(被保険者数!O:O,MATCH(A29,被保険者数!A:A,0),1),0)</f>
        <v>518826</v>
      </c>
      <c r="ET29" s="70">
        <f t="shared" si="56"/>
        <v>21</v>
      </c>
      <c r="EU29" s="70">
        <f>ROUND(EQ29/INDEX(被保険者数!O:O,MATCH(A29,被保険者数!A:A,0),1),0)</f>
        <v>213748</v>
      </c>
      <c r="EV29" s="1">
        <f t="shared" si="57"/>
        <v>25</v>
      </c>
    </row>
    <row r="30" spans="1:152" s="1" customFormat="1" ht="15.95" customHeight="1" x14ac:dyDescent="0.15">
      <c r="A30" s="2" t="s">
        <v>62</v>
      </c>
      <c r="B30" s="6">
        <v>1416</v>
      </c>
      <c r="C30" s="7">
        <v>903157800</v>
      </c>
      <c r="D30" s="7">
        <v>812842632</v>
      </c>
      <c r="E30" s="7">
        <v>48399495</v>
      </c>
      <c r="F30" s="7">
        <v>35875692</v>
      </c>
      <c r="G30" s="7">
        <v>6039981</v>
      </c>
      <c r="H30" s="7">
        <v>19623</v>
      </c>
      <c r="I30" s="7">
        <v>360575190</v>
      </c>
      <c r="J30" s="7">
        <v>324517679</v>
      </c>
      <c r="K30" s="7">
        <v>7454429</v>
      </c>
      <c r="L30" s="7">
        <v>25449110</v>
      </c>
      <c r="M30" s="7">
        <v>3153972</v>
      </c>
      <c r="N30" s="7">
        <f t="shared" si="0"/>
        <v>21039</v>
      </c>
      <c r="O30" s="7">
        <f t="shared" si="1"/>
        <v>1263732990</v>
      </c>
      <c r="P30" s="7">
        <f t="shared" si="2"/>
        <v>1137360311</v>
      </c>
      <c r="Q30" s="7">
        <f t="shared" si="3"/>
        <v>55853924</v>
      </c>
      <c r="R30" s="7">
        <f t="shared" si="4"/>
        <v>61324802</v>
      </c>
      <c r="S30" s="7">
        <f t="shared" si="5"/>
        <v>9193953</v>
      </c>
      <c r="T30" s="6">
        <v>2</v>
      </c>
      <c r="U30" s="7">
        <v>238400</v>
      </c>
      <c r="V30" s="7">
        <v>214560</v>
      </c>
      <c r="W30" s="7">
        <v>0</v>
      </c>
      <c r="X30" s="7">
        <v>23840</v>
      </c>
      <c r="Y30" s="7">
        <v>0</v>
      </c>
      <c r="Z30" s="7">
        <v>2480</v>
      </c>
      <c r="AA30" s="7">
        <v>37545380</v>
      </c>
      <c r="AB30" s="7">
        <v>33790842</v>
      </c>
      <c r="AC30" s="7">
        <v>8685</v>
      </c>
      <c r="AD30" s="7">
        <v>3743503</v>
      </c>
      <c r="AE30" s="7">
        <v>2350</v>
      </c>
      <c r="AF30" s="7">
        <f t="shared" si="6"/>
        <v>2482</v>
      </c>
      <c r="AG30" s="7">
        <f t="shared" si="7"/>
        <v>37783780</v>
      </c>
      <c r="AH30" s="7">
        <f t="shared" si="8"/>
        <v>34005402</v>
      </c>
      <c r="AI30" s="7">
        <f t="shared" si="9"/>
        <v>8685</v>
      </c>
      <c r="AJ30" s="7">
        <f t="shared" si="10"/>
        <v>3767343</v>
      </c>
      <c r="AK30" s="7">
        <f t="shared" si="11"/>
        <v>2350</v>
      </c>
      <c r="AL30" s="6">
        <f t="shared" si="12"/>
        <v>23521</v>
      </c>
      <c r="AM30" s="7">
        <f t="shared" si="13"/>
        <v>1301516770</v>
      </c>
      <c r="AN30" s="7">
        <f t="shared" si="14"/>
        <v>1171365713</v>
      </c>
      <c r="AO30" s="7">
        <f t="shared" si="15"/>
        <v>55862609</v>
      </c>
      <c r="AP30" s="7">
        <f t="shared" si="16"/>
        <v>65092145</v>
      </c>
      <c r="AQ30" s="7">
        <f t="shared" si="17"/>
        <v>9196303</v>
      </c>
      <c r="AR30" s="7">
        <v>15187</v>
      </c>
      <c r="AS30" s="7">
        <v>202145450</v>
      </c>
      <c r="AT30" s="7">
        <v>181930901</v>
      </c>
      <c r="AU30" s="7">
        <v>1023706</v>
      </c>
      <c r="AV30" s="7">
        <v>18337783</v>
      </c>
      <c r="AW30" s="7">
        <v>853060</v>
      </c>
      <c r="AX30" s="7">
        <f t="shared" si="18"/>
        <v>38708</v>
      </c>
      <c r="AY30" s="7">
        <f t="shared" si="19"/>
        <v>1503662220</v>
      </c>
      <c r="AZ30" s="7">
        <f t="shared" si="20"/>
        <v>1353296614</v>
      </c>
      <c r="BA30" s="7">
        <f t="shared" si="21"/>
        <v>56886315</v>
      </c>
      <c r="BB30" s="7">
        <f t="shared" si="22"/>
        <v>83429928</v>
      </c>
      <c r="BC30" s="7">
        <f t="shared" si="23"/>
        <v>10049363</v>
      </c>
      <c r="BD30" s="6">
        <v>1360</v>
      </c>
      <c r="BE30" s="7">
        <v>45428509</v>
      </c>
      <c r="BF30" s="7">
        <v>24791019</v>
      </c>
      <c r="BG30" s="7">
        <v>0</v>
      </c>
      <c r="BH30" s="7">
        <v>20154380</v>
      </c>
      <c r="BI30" s="7">
        <v>483110</v>
      </c>
      <c r="BJ30" s="7">
        <v>2</v>
      </c>
      <c r="BK30" s="7">
        <v>3400</v>
      </c>
      <c r="BL30" s="7">
        <v>2350</v>
      </c>
      <c r="BM30" s="7">
        <v>0</v>
      </c>
      <c r="BN30" s="7">
        <v>1050</v>
      </c>
      <c r="BO30" s="7">
        <v>0</v>
      </c>
      <c r="BP30" s="7">
        <f t="shared" si="24"/>
        <v>1362</v>
      </c>
      <c r="BQ30" s="7">
        <f t="shared" si="25"/>
        <v>45431909</v>
      </c>
      <c r="BR30" s="7">
        <f t="shared" si="26"/>
        <v>24793369</v>
      </c>
      <c r="BS30" s="7">
        <f t="shared" si="27"/>
        <v>0</v>
      </c>
      <c r="BT30" s="7">
        <f t="shared" si="28"/>
        <v>20155430</v>
      </c>
      <c r="BU30" s="7">
        <f t="shared" si="29"/>
        <v>483110</v>
      </c>
      <c r="BV30" s="6">
        <v>144</v>
      </c>
      <c r="BW30" s="7">
        <v>22123420</v>
      </c>
      <c r="BX30" s="7">
        <v>19911078</v>
      </c>
      <c r="BY30" s="7">
        <v>712302</v>
      </c>
      <c r="BZ30" s="7">
        <v>978172</v>
      </c>
      <c r="CA30" s="7">
        <v>530508</v>
      </c>
      <c r="CB30" s="7">
        <f t="shared" si="30"/>
        <v>38852</v>
      </c>
      <c r="CC30" s="7">
        <f t="shared" si="31"/>
        <v>1571217549</v>
      </c>
      <c r="CD30" s="7">
        <f t="shared" si="32"/>
        <v>1398001061</v>
      </c>
      <c r="CE30" s="7">
        <f t="shared" si="33"/>
        <v>57598617</v>
      </c>
      <c r="CF30" s="7">
        <f t="shared" si="34"/>
        <v>104563530</v>
      </c>
      <c r="CG30" s="7">
        <f t="shared" si="35"/>
        <v>11062981</v>
      </c>
      <c r="CH30" s="128">
        <v>316</v>
      </c>
      <c r="CI30" s="129">
        <v>2162652</v>
      </c>
      <c r="CJ30" s="129">
        <v>1946346</v>
      </c>
      <c r="CK30" s="129">
        <v>0</v>
      </c>
      <c r="CL30" s="129">
        <v>216306</v>
      </c>
      <c r="CM30" s="129">
        <v>0</v>
      </c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30">
        <f t="shared" si="52"/>
        <v>316</v>
      </c>
      <c r="DA30" s="129">
        <f t="shared" si="36"/>
        <v>2162652</v>
      </c>
      <c r="DB30" s="129">
        <f t="shared" si="37"/>
        <v>1946346</v>
      </c>
      <c r="DC30" s="129">
        <f t="shared" si="38"/>
        <v>0</v>
      </c>
      <c r="DD30" s="129">
        <f t="shared" si="39"/>
        <v>216306</v>
      </c>
      <c r="DE30" s="129">
        <f t="shared" si="40"/>
        <v>0</v>
      </c>
      <c r="DF30" s="129">
        <f t="shared" si="41"/>
        <v>39168</v>
      </c>
      <c r="DG30" s="129">
        <f t="shared" si="42"/>
        <v>1573380201</v>
      </c>
      <c r="DH30" s="129">
        <f t="shared" si="43"/>
        <v>1399947407</v>
      </c>
      <c r="DI30" s="129">
        <f t="shared" si="44"/>
        <v>57598617</v>
      </c>
      <c r="DJ30" s="129">
        <f t="shared" si="45"/>
        <v>104779836</v>
      </c>
      <c r="DK30" s="129">
        <f t="shared" si="46"/>
        <v>11062981</v>
      </c>
      <c r="DL30" s="129">
        <v>1018</v>
      </c>
      <c r="DM30" s="129">
        <v>506</v>
      </c>
      <c r="DN30" s="129">
        <v>1524</v>
      </c>
      <c r="DO30" s="129">
        <v>222</v>
      </c>
      <c r="DP30" s="129">
        <v>49</v>
      </c>
      <c r="DR30" s="16">
        <f>INDEX(現金給付!F:F,MATCH($A30,現金給付!$C:$C,0),1)</f>
        <v>316</v>
      </c>
      <c r="DS30" s="16">
        <f>INDEX(現金給付!G:G,MATCH($A30,現金給付!$C:$C,0),1)</f>
        <v>1946346</v>
      </c>
      <c r="DT30" s="16">
        <f>INDEX(現金給付!N:N,MATCH($A30,現金給付!$C:$C,0),1)</f>
        <v>43</v>
      </c>
      <c r="DU30" s="16">
        <f>INDEX(現金給付!O:O,MATCH($A30,現金給付!$C:$C,0),1)</f>
        <v>576632</v>
      </c>
      <c r="DV30" s="16">
        <f>INDEX(現金給付!V:V,MATCH($A30,現金給付!$C:$C,0),1)</f>
        <v>31</v>
      </c>
      <c r="DW30" s="16">
        <f>INDEX(現金給付!W:W,MATCH($A30,現金給付!$C:$C,0),1)</f>
        <v>917318</v>
      </c>
      <c r="DX30" s="16">
        <f>INDEX(現金給付!AL:AL,MATCH($A30,現金給付!$C:$C,0),1)</f>
        <v>53</v>
      </c>
      <c r="DY30" s="16">
        <f>INDEX(現金給付!AM:AM,MATCH($A30,現金給付!$C:$C,0),1)</f>
        <v>1378796</v>
      </c>
      <c r="DZ30" s="16">
        <f>INDEX(現金給付!AT:AT,MATCH($A30,現金給付!$C:$C,0),1)</f>
        <v>0</v>
      </c>
      <c r="EA30" s="16">
        <f>INDEX(現金給付!AU:AU,MATCH($A30,現金給付!$C:$C,0),1)</f>
        <v>0</v>
      </c>
      <c r="EB30" s="16">
        <f>INDEX(現金給付!BB:BB,MATCH($A30,現金給付!$C:$C,0),1)</f>
        <v>0</v>
      </c>
      <c r="EC30" s="16">
        <f>INDEX(現金給付!BC:BC,MATCH($A30,現金給付!$C:$C,0),1)</f>
        <v>0</v>
      </c>
      <c r="ED30" s="16">
        <f>INDEX(現金給付!BR:BR,MATCH($A30,現金給付!$C:$C,0),1)</f>
        <v>0</v>
      </c>
      <c r="EE30" s="16">
        <f>INDEX(現金給付!BS:BS,MATCH($A30,現金給付!$C:$C,0),1)</f>
        <v>0</v>
      </c>
      <c r="EF30" s="16">
        <f>INDEX(現金給付!BX:BX,MATCH($A30,現金給付!$C:$C,0),1)</f>
        <v>0</v>
      </c>
      <c r="EG30" s="16">
        <f>INDEX(現金給付!BY:BY,MATCH($A30,現金給付!$C:$C,0),1)</f>
        <v>0</v>
      </c>
      <c r="EH30" s="16">
        <f t="shared" si="47"/>
        <v>443</v>
      </c>
      <c r="EI30" s="16">
        <f t="shared" si="48"/>
        <v>4819092</v>
      </c>
      <c r="EK30" s="7">
        <f t="shared" si="53"/>
        <v>39295</v>
      </c>
      <c r="EL30" s="7">
        <f t="shared" si="54"/>
        <v>1576036641</v>
      </c>
      <c r="EN30" s="70">
        <f>ROUND(EL30/INDEX(被保険者数!O:O,MATCH(A30,被保険者数!A:A,0),1),0)</f>
        <v>895475</v>
      </c>
      <c r="EO30" s="1">
        <f t="shared" si="55"/>
        <v>20</v>
      </c>
      <c r="EP30" s="70">
        <f t="shared" si="49"/>
        <v>903396200</v>
      </c>
      <c r="EQ30" s="70">
        <f t="shared" si="50"/>
        <v>398120570</v>
      </c>
      <c r="ER30" s="70">
        <f t="shared" si="51"/>
        <v>274519871</v>
      </c>
      <c r="ES30" s="70">
        <f>ROUND(EP30/INDEX(被保険者数!O:O,MATCH(A30,被保険者数!A:A,0),1),0)</f>
        <v>513293</v>
      </c>
      <c r="ET30" s="70">
        <f t="shared" si="56"/>
        <v>24</v>
      </c>
      <c r="EU30" s="70">
        <f>ROUND(EQ30/INDEX(被保険者数!O:O,MATCH(A30,被保険者数!A:A,0),1),0)</f>
        <v>226205</v>
      </c>
      <c r="EV30" s="1">
        <f t="shared" si="57"/>
        <v>18</v>
      </c>
    </row>
    <row r="31" spans="1:152" s="1" customFormat="1" ht="15.95" customHeight="1" x14ac:dyDescent="0.15">
      <c r="A31" s="2" t="s">
        <v>50</v>
      </c>
      <c r="B31" s="6">
        <v>2686</v>
      </c>
      <c r="C31" s="7">
        <v>1743453250</v>
      </c>
      <c r="D31" s="7">
        <v>1569126990</v>
      </c>
      <c r="E31" s="7">
        <v>93085224</v>
      </c>
      <c r="F31" s="7">
        <v>69327343</v>
      </c>
      <c r="G31" s="7">
        <v>11913693</v>
      </c>
      <c r="H31" s="7">
        <v>35073</v>
      </c>
      <c r="I31" s="7">
        <v>730708340</v>
      </c>
      <c r="J31" s="7">
        <v>657637511</v>
      </c>
      <c r="K31" s="7">
        <v>17792827</v>
      </c>
      <c r="L31" s="7">
        <v>46494158</v>
      </c>
      <c r="M31" s="7">
        <v>8768124</v>
      </c>
      <c r="N31" s="7">
        <f t="shared" si="0"/>
        <v>37759</v>
      </c>
      <c r="O31" s="7">
        <f t="shared" si="1"/>
        <v>2474161590</v>
      </c>
      <c r="P31" s="7">
        <f t="shared" si="2"/>
        <v>2226764501</v>
      </c>
      <c r="Q31" s="7">
        <f t="shared" si="3"/>
        <v>110878051</v>
      </c>
      <c r="R31" s="7">
        <f t="shared" si="4"/>
        <v>115821501</v>
      </c>
      <c r="S31" s="7">
        <f t="shared" si="5"/>
        <v>20681817</v>
      </c>
      <c r="T31" s="6">
        <v>7</v>
      </c>
      <c r="U31" s="7">
        <v>3238690</v>
      </c>
      <c r="V31" s="7">
        <v>2914821</v>
      </c>
      <c r="W31" s="7">
        <v>141193</v>
      </c>
      <c r="X31" s="7">
        <v>182676</v>
      </c>
      <c r="Y31" s="7">
        <v>0</v>
      </c>
      <c r="Z31" s="7">
        <v>4404</v>
      </c>
      <c r="AA31" s="7">
        <v>64204260</v>
      </c>
      <c r="AB31" s="7">
        <v>57783834</v>
      </c>
      <c r="AC31" s="7">
        <v>62946</v>
      </c>
      <c r="AD31" s="7">
        <v>6357480</v>
      </c>
      <c r="AE31" s="7">
        <v>0</v>
      </c>
      <c r="AF31" s="7">
        <f t="shared" si="6"/>
        <v>4411</v>
      </c>
      <c r="AG31" s="7">
        <f t="shared" si="7"/>
        <v>67442950</v>
      </c>
      <c r="AH31" s="7">
        <f t="shared" si="8"/>
        <v>60698655</v>
      </c>
      <c r="AI31" s="7">
        <f t="shared" si="9"/>
        <v>204139</v>
      </c>
      <c r="AJ31" s="7">
        <f t="shared" si="10"/>
        <v>6540156</v>
      </c>
      <c r="AK31" s="7">
        <f t="shared" si="11"/>
        <v>0</v>
      </c>
      <c r="AL31" s="6">
        <f t="shared" si="12"/>
        <v>42170</v>
      </c>
      <c r="AM31" s="7">
        <f t="shared" si="13"/>
        <v>2541604540</v>
      </c>
      <c r="AN31" s="7">
        <f t="shared" si="14"/>
        <v>2287463156</v>
      </c>
      <c r="AO31" s="7">
        <f t="shared" si="15"/>
        <v>111082190</v>
      </c>
      <c r="AP31" s="7">
        <f t="shared" si="16"/>
        <v>122361657</v>
      </c>
      <c r="AQ31" s="7">
        <f t="shared" si="17"/>
        <v>20681817</v>
      </c>
      <c r="AR31" s="7">
        <v>24833</v>
      </c>
      <c r="AS31" s="7">
        <v>335493790</v>
      </c>
      <c r="AT31" s="7">
        <v>301944405</v>
      </c>
      <c r="AU31" s="7">
        <v>2844220</v>
      </c>
      <c r="AV31" s="7">
        <v>29362434</v>
      </c>
      <c r="AW31" s="7">
        <v>1342731</v>
      </c>
      <c r="AX31" s="7">
        <f t="shared" si="18"/>
        <v>67003</v>
      </c>
      <c r="AY31" s="7">
        <f t="shared" si="19"/>
        <v>2877098330</v>
      </c>
      <c r="AZ31" s="7">
        <f t="shared" si="20"/>
        <v>2589407561</v>
      </c>
      <c r="BA31" s="7">
        <f t="shared" si="21"/>
        <v>113926410</v>
      </c>
      <c r="BB31" s="7">
        <f t="shared" si="22"/>
        <v>151724091</v>
      </c>
      <c r="BC31" s="7">
        <f t="shared" si="23"/>
        <v>22024548</v>
      </c>
      <c r="BD31" s="6">
        <v>2598</v>
      </c>
      <c r="BE31" s="7">
        <v>100900452</v>
      </c>
      <c r="BF31" s="7">
        <v>54361762</v>
      </c>
      <c r="BG31" s="7">
        <v>0</v>
      </c>
      <c r="BH31" s="7">
        <v>45700100</v>
      </c>
      <c r="BI31" s="7">
        <v>838590</v>
      </c>
      <c r="BJ31" s="7">
        <v>7</v>
      </c>
      <c r="BK31" s="7">
        <v>107476</v>
      </c>
      <c r="BL31" s="7">
        <v>62316</v>
      </c>
      <c r="BM31" s="7">
        <v>0</v>
      </c>
      <c r="BN31" s="7">
        <v>45160</v>
      </c>
      <c r="BO31" s="7">
        <v>0</v>
      </c>
      <c r="BP31" s="7">
        <f t="shared" si="24"/>
        <v>2605</v>
      </c>
      <c r="BQ31" s="7">
        <f t="shared" si="25"/>
        <v>101007928</v>
      </c>
      <c r="BR31" s="7">
        <f t="shared" si="26"/>
        <v>54424078</v>
      </c>
      <c r="BS31" s="7">
        <f t="shared" si="27"/>
        <v>0</v>
      </c>
      <c r="BT31" s="7">
        <f t="shared" si="28"/>
        <v>45745260</v>
      </c>
      <c r="BU31" s="7">
        <f t="shared" si="29"/>
        <v>838590</v>
      </c>
      <c r="BV31" s="6">
        <v>300</v>
      </c>
      <c r="BW31" s="7">
        <v>43511790</v>
      </c>
      <c r="BX31" s="7">
        <v>39160601</v>
      </c>
      <c r="BY31" s="7">
        <v>1672989</v>
      </c>
      <c r="BZ31" s="7">
        <v>1625587</v>
      </c>
      <c r="CA31" s="7">
        <v>1089561</v>
      </c>
      <c r="CB31" s="7">
        <f t="shared" si="30"/>
        <v>67303</v>
      </c>
      <c r="CC31" s="7">
        <f t="shared" si="31"/>
        <v>3021618048</v>
      </c>
      <c r="CD31" s="7">
        <f t="shared" si="32"/>
        <v>2682992240</v>
      </c>
      <c r="CE31" s="7">
        <f t="shared" si="33"/>
        <v>115599399</v>
      </c>
      <c r="CF31" s="7">
        <f t="shared" si="34"/>
        <v>199094938</v>
      </c>
      <c r="CG31" s="7">
        <f t="shared" si="35"/>
        <v>23952699</v>
      </c>
      <c r="CH31" s="128">
        <v>235</v>
      </c>
      <c r="CI31" s="129">
        <v>1541061</v>
      </c>
      <c r="CJ31" s="129">
        <v>1386932</v>
      </c>
      <c r="CK31" s="129">
        <v>0</v>
      </c>
      <c r="CL31" s="129">
        <v>154129</v>
      </c>
      <c r="CM31" s="129">
        <v>0</v>
      </c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30">
        <f t="shared" si="52"/>
        <v>235</v>
      </c>
      <c r="DA31" s="129">
        <f t="shared" si="36"/>
        <v>1541061</v>
      </c>
      <c r="DB31" s="129">
        <f t="shared" si="37"/>
        <v>1386932</v>
      </c>
      <c r="DC31" s="129">
        <f t="shared" si="38"/>
        <v>0</v>
      </c>
      <c r="DD31" s="129">
        <f t="shared" si="39"/>
        <v>154129</v>
      </c>
      <c r="DE31" s="129">
        <f t="shared" si="40"/>
        <v>0</v>
      </c>
      <c r="DF31" s="129">
        <f t="shared" si="41"/>
        <v>67538</v>
      </c>
      <c r="DG31" s="129">
        <f t="shared" si="42"/>
        <v>3023159109</v>
      </c>
      <c r="DH31" s="129">
        <f t="shared" si="43"/>
        <v>2684379172</v>
      </c>
      <c r="DI31" s="129">
        <f t="shared" si="44"/>
        <v>115599399</v>
      </c>
      <c r="DJ31" s="129">
        <f t="shared" si="45"/>
        <v>199249067</v>
      </c>
      <c r="DK31" s="129">
        <f t="shared" si="46"/>
        <v>23952699</v>
      </c>
      <c r="DL31" s="129">
        <v>1922</v>
      </c>
      <c r="DM31" s="129">
        <v>1055</v>
      </c>
      <c r="DN31" s="129">
        <v>2977</v>
      </c>
      <c r="DO31" s="129">
        <v>491</v>
      </c>
      <c r="DP31" s="129">
        <v>158</v>
      </c>
      <c r="DR31" s="16">
        <f>INDEX(現金給付!F:F,MATCH($A31,現金給付!$C:$C,0),1)</f>
        <v>235</v>
      </c>
      <c r="DS31" s="16">
        <f>INDEX(現金給付!G:G,MATCH($A31,現金給付!$C:$C,0),1)</f>
        <v>1386932</v>
      </c>
      <c r="DT31" s="16">
        <f>INDEX(現金給付!N:N,MATCH($A31,現金給付!$C:$C,0),1)</f>
        <v>31</v>
      </c>
      <c r="DU31" s="16">
        <f>INDEX(現金給付!O:O,MATCH($A31,現金給付!$C:$C,0),1)</f>
        <v>534480</v>
      </c>
      <c r="DV31" s="16">
        <f>INDEX(現金給付!V:V,MATCH($A31,現金給付!$C:$C,0),1)</f>
        <v>84</v>
      </c>
      <c r="DW31" s="16">
        <f>INDEX(現金給付!W:W,MATCH($A31,現金給付!$C:$C,0),1)</f>
        <v>2994593</v>
      </c>
      <c r="DX31" s="16">
        <f>INDEX(現金給付!AL:AL,MATCH($A31,現金給付!$C:$C,0),1)</f>
        <v>85</v>
      </c>
      <c r="DY31" s="16">
        <f>INDEX(現金給付!AM:AM,MATCH($A31,現金給付!$C:$C,0),1)</f>
        <v>2557587</v>
      </c>
      <c r="DZ31" s="16">
        <f>INDEX(現金給付!AT:AT,MATCH($A31,現金給付!$C:$C,0),1)</f>
        <v>2</v>
      </c>
      <c r="EA31" s="16">
        <f>INDEX(現金給付!AU:AU,MATCH($A31,現金給付!$C:$C,0),1)</f>
        <v>12573</v>
      </c>
      <c r="EB31" s="16">
        <f>INDEX(現金給付!BB:BB,MATCH($A31,現金給付!$C:$C,0),1)</f>
        <v>0</v>
      </c>
      <c r="EC31" s="16">
        <f>INDEX(現金給付!BC:BC,MATCH($A31,現金給付!$C:$C,0),1)</f>
        <v>0</v>
      </c>
      <c r="ED31" s="16">
        <f>INDEX(現金給付!BR:BR,MATCH($A31,現金給付!$C:$C,0),1)</f>
        <v>0</v>
      </c>
      <c r="EE31" s="16">
        <f>INDEX(現金給付!BS:BS,MATCH($A31,現金給付!$C:$C,0),1)</f>
        <v>0</v>
      </c>
      <c r="EF31" s="16">
        <f>INDEX(現金給付!BX:BX,MATCH($A31,現金給付!$C:$C,0),1)</f>
        <v>0</v>
      </c>
      <c r="EG31" s="16">
        <f>INDEX(現金給付!BY:BY,MATCH($A31,現金給付!$C:$C,0),1)</f>
        <v>0</v>
      </c>
      <c r="EH31" s="16">
        <f t="shared" si="47"/>
        <v>437</v>
      </c>
      <c r="EI31" s="16">
        <f t="shared" si="48"/>
        <v>7486165</v>
      </c>
      <c r="EK31" s="7">
        <f t="shared" si="53"/>
        <v>67740</v>
      </c>
      <c r="EL31" s="7">
        <f t="shared" si="54"/>
        <v>3029104213</v>
      </c>
      <c r="EN31" s="70">
        <f>ROUND(EL31/INDEX(被保険者数!O:O,MATCH(A31,被保険者数!A:A,0),1),0)</f>
        <v>901519</v>
      </c>
      <c r="EO31" s="1">
        <f t="shared" si="55"/>
        <v>18</v>
      </c>
      <c r="EP31" s="70">
        <f t="shared" si="49"/>
        <v>1746691940</v>
      </c>
      <c r="EQ31" s="70">
        <f t="shared" si="50"/>
        <v>794912600</v>
      </c>
      <c r="ER31" s="70">
        <f t="shared" si="51"/>
        <v>487499673</v>
      </c>
      <c r="ES31" s="70">
        <f>ROUND(EP31/INDEX(被保険者数!O:O,MATCH(A31,被保険者数!A:A,0),1),0)</f>
        <v>519849</v>
      </c>
      <c r="ET31" s="70">
        <f t="shared" si="56"/>
        <v>20</v>
      </c>
      <c r="EU31" s="70">
        <f>ROUND(EQ31/INDEX(被保険者数!O:O,MATCH(A31,被保険者数!A:A,0),1),0)</f>
        <v>236581</v>
      </c>
      <c r="EV31" s="1">
        <f t="shared" si="57"/>
        <v>11</v>
      </c>
    </row>
    <row r="32" spans="1:152" s="1" customFormat="1" ht="15.95" customHeight="1" x14ac:dyDescent="0.15">
      <c r="A32" s="2" t="s">
        <v>51</v>
      </c>
      <c r="B32" s="6">
        <v>76</v>
      </c>
      <c r="C32" s="7">
        <v>55177310</v>
      </c>
      <c r="D32" s="7">
        <v>49659601</v>
      </c>
      <c r="E32" s="7">
        <v>3495385</v>
      </c>
      <c r="F32" s="7">
        <v>1628670</v>
      </c>
      <c r="G32" s="7">
        <v>393654</v>
      </c>
      <c r="H32" s="7">
        <v>851</v>
      </c>
      <c r="I32" s="7">
        <v>13636540</v>
      </c>
      <c r="J32" s="7">
        <v>12272886</v>
      </c>
      <c r="K32" s="7">
        <v>135874</v>
      </c>
      <c r="L32" s="7">
        <v>1164039</v>
      </c>
      <c r="M32" s="7">
        <v>63741</v>
      </c>
      <c r="N32" s="7">
        <f t="shared" si="0"/>
        <v>927</v>
      </c>
      <c r="O32" s="7">
        <f t="shared" si="1"/>
        <v>68813850</v>
      </c>
      <c r="P32" s="7">
        <f t="shared" si="2"/>
        <v>61932487</v>
      </c>
      <c r="Q32" s="7">
        <f t="shared" si="3"/>
        <v>3631259</v>
      </c>
      <c r="R32" s="7">
        <f t="shared" si="4"/>
        <v>2792709</v>
      </c>
      <c r="S32" s="7">
        <f t="shared" si="5"/>
        <v>457395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68</v>
      </c>
      <c r="AA32" s="7">
        <v>1210140</v>
      </c>
      <c r="AB32" s="7">
        <v>1089126</v>
      </c>
      <c r="AC32" s="7">
        <v>0</v>
      </c>
      <c r="AD32" s="7">
        <v>121014</v>
      </c>
      <c r="AE32" s="7">
        <v>0</v>
      </c>
      <c r="AF32" s="7">
        <f t="shared" si="6"/>
        <v>68</v>
      </c>
      <c r="AG32" s="7">
        <f t="shared" si="7"/>
        <v>1210140</v>
      </c>
      <c r="AH32" s="7">
        <f t="shared" si="8"/>
        <v>1089126</v>
      </c>
      <c r="AI32" s="7">
        <f t="shared" si="9"/>
        <v>0</v>
      </c>
      <c r="AJ32" s="7">
        <f t="shared" si="10"/>
        <v>121014</v>
      </c>
      <c r="AK32" s="7">
        <f t="shared" si="11"/>
        <v>0</v>
      </c>
      <c r="AL32" s="6">
        <f t="shared" si="12"/>
        <v>995</v>
      </c>
      <c r="AM32" s="7">
        <f t="shared" si="13"/>
        <v>70023990</v>
      </c>
      <c r="AN32" s="7">
        <f t="shared" si="14"/>
        <v>63021613</v>
      </c>
      <c r="AO32" s="7">
        <f t="shared" si="15"/>
        <v>3631259</v>
      </c>
      <c r="AP32" s="7">
        <f t="shared" si="16"/>
        <v>2913723</v>
      </c>
      <c r="AQ32" s="7">
        <f t="shared" si="17"/>
        <v>457395</v>
      </c>
      <c r="AR32" s="7">
        <v>277</v>
      </c>
      <c r="AS32" s="7">
        <v>5316000</v>
      </c>
      <c r="AT32" s="7">
        <v>4784400</v>
      </c>
      <c r="AU32" s="7">
        <v>123076</v>
      </c>
      <c r="AV32" s="7">
        <v>328378</v>
      </c>
      <c r="AW32" s="7">
        <v>80146</v>
      </c>
      <c r="AX32" s="7">
        <f t="shared" si="18"/>
        <v>1272</v>
      </c>
      <c r="AY32" s="7">
        <f t="shared" si="19"/>
        <v>75339990</v>
      </c>
      <c r="AZ32" s="7">
        <f t="shared" si="20"/>
        <v>67806013</v>
      </c>
      <c r="BA32" s="7">
        <f t="shared" si="21"/>
        <v>3754335</v>
      </c>
      <c r="BB32" s="7">
        <f t="shared" si="22"/>
        <v>3242101</v>
      </c>
      <c r="BC32" s="7">
        <f t="shared" si="23"/>
        <v>537541</v>
      </c>
      <c r="BD32" s="6">
        <v>75</v>
      </c>
      <c r="BE32" s="7">
        <v>2336892</v>
      </c>
      <c r="BF32" s="7">
        <v>1625632</v>
      </c>
      <c r="BG32" s="7">
        <v>0</v>
      </c>
      <c r="BH32" s="7">
        <v>688700</v>
      </c>
      <c r="BI32" s="7">
        <v>22560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24"/>
        <v>75</v>
      </c>
      <c r="BQ32" s="7">
        <f t="shared" si="25"/>
        <v>2336892</v>
      </c>
      <c r="BR32" s="7">
        <f t="shared" si="26"/>
        <v>1625632</v>
      </c>
      <c r="BS32" s="7">
        <f t="shared" si="27"/>
        <v>0</v>
      </c>
      <c r="BT32" s="7">
        <f t="shared" si="28"/>
        <v>688700</v>
      </c>
      <c r="BU32" s="7">
        <f t="shared" si="29"/>
        <v>22560</v>
      </c>
      <c r="BV32" s="6">
        <v>7</v>
      </c>
      <c r="BW32" s="7">
        <v>1205930</v>
      </c>
      <c r="BX32" s="7">
        <v>1085337</v>
      </c>
      <c r="BY32" s="7">
        <v>48231</v>
      </c>
      <c r="BZ32" s="7">
        <v>47288</v>
      </c>
      <c r="CA32" s="7">
        <v>25074</v>
      </c>
      <c r="CB32" s="7">
        <f t="shared" si="30"/>
        <v>1279</v>
      </c>
      <c r="CC32" s="7">
        <f t="shared" si="31"/>
        <v>78882812</v>
      </c>
      <c r="CD32" s="7">
        <f t="shared" si="32"/>
        <v>70516982</v>
      </c>
      <c r="CE32" s="7">
        <f t="shared" si="33"/>
        <v>3802566</v>
      </c>
      <c r="CF32" s="7">
        <f t="shared" si="34"/>
        <v>3978089</v>
      </c>
      <c r="CG32" s="7">
        <f t="shared" si="35"/>
        <v>585175</v>
      </c>
      <c r="CH32" s="128">
        <v>1</v>
      </c>
      <c r="CI32" s="129">
        <v>3400</v>
      </c>
      <c r="CJ32" s="129">
        <v>3060</v>
      </c>
      <c r="CK32" s="129">
        <v>0</v>
      </c>
      <c r="CL32" s="129">
        <v>340</v>
      </c>
      <c r="CM32" s="129">
        <v>0</v>
      </c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30">
        <f t="shared" si="52"/>
        <v>1</v>
      </c>
      <c r="DA32" s="129">
        <f t="shared" si="36"/>
        <v>3400</v>
      </c>
      <c r="DB32" s="129">
        <f t="shared" si="37"/>
        <v>3060</v>
      </c>
      <c r="DC32" s="129">
        <f t="shared" si="38"/>
        <v>0</v>
      </c>
      <c r="DD32" s="129">
        <f t="shared" si="39"/>
        <v>340</v>
      </c>
      <c r="DE32" s="129">
        <f t="shared" si="40"/>
        <v>0</v>
      </c>
      <c r="DF32" s="129">
        <f t="shared" si="41"/>
        <v>1280</v>
      </c>
      <c r="DG32" s="129">
        <f t="shared" si="42"/>
        <v>78886212</v>
      </c>
      <c r="DH32" s="129">
        <f t="shared" si="43"/>
        <v>70520042</v>
      </c>
      <c r="DI32" s="129">
        <f t="shared" si="44"/>
        <v>3802566</v>
      </c>
      <c r="DJ32" s="129">
        <f t="shared" si="45"/>
        <v>3978429</v>
      </c>
      <c r="DK32" s="129">
        <f t="shared" si="46"/>
        <v>585175</v>
      </c>
      <c r="DL32" s="129">
        <v>61</v>
      </c>
      <c r="DM32" s="129">
        <v>28</v>
      </c>
      <c r="DN32" s="129">
        <v>89</v>
      </c>
      <c r="DO32" s="129">
        <v>10</v>
      </c>
      <c r="DP32" s="129">
        <v>1</v>
      </c>
      <c r="DR32" s="16">
        <f>INDEX(現金給付!F:F,MATCH($A32,現金給付!$C:$C,0),1)</f>
        <v>1</v>
      </c>
      <c r="DS32" s="16">
        <f>INDEX(現金給付!G:G,MATCH($A32,現金給付!$C:$C,0),1)</f>
        <v>3060</v>
      </c>
      <c r="DT32" s="16">
        <f>INDEX(現金給付!N:N,MATCH($A32,現金給付!$C:$C,0),1)</f>
        <v>0</v>
      </c>
      <c r="DU32" s="16">
        <f>INDEX(現金給付!O:O,MATCH($A32,現金給付!$C:$C,0),1)</f>
        <v>0</v>
      </c>
      <c r="DV32" s="16">
        <f>INDEX(現金給付!V:V,MATCH($A32,現金給付!$C:$C,0),1)</f>
        <v>0</v>
      </c>
      <c r="DW32" s="16">
        <f>INDEX(現金給付!W:W,MATCH($A32,現金給付!$C:$C,0),1)</f>
        <v>0</v>
      </c>
      <c r="DX32" s="16">
        <f>INDEX(現金給付!AL:AL,MATCH($A32,現金給付!$C:$C,0),1)</f>
        <v>2</v>
      </c>
      <c r="DY32" s="16">
        <f>INDEX(現金給付!AM:AM,MATCH($A32,現金給付!$C:$C,0),1)</f>
        <v>58575</v>
      </c>
      <c r="DZ32" s="16">
        <f>INDEX(現金給付!AT:AT,MATCH($A32,現金給付!$C:$C,0),1)</f>
        <v>1</v>
      </c>
      <c r="EA32" s="16">
        <f>INDEX(現金給付!AU:AU,MATCH($A32,現金給付!$C:$C,0),1)</f>
        <v>5499</v>
      </c>
      <c r="EB32" s="16">
        <f>INDEX(現金給付!BB:BB,MATCH($A32,現金給付!$C:$C,0),1)</f>
        <v>0</v>
      </c>
      <c r="EC32" s="16">
        <f>INDEX(現金給付!BC:BC,MATCH($A32,現金給付!$C:$C,0),1)</f>
        <v>0</v>
      </c>
      <c r="ED32" s="16">
        <f>INDEX(現金給付!BR:BR,MATCH($A32,現金給付!$C:$C,0),1)</f>
        <v>0</v>
      </c>
      <c r="EE32" s="16">
        <f>INDEX(現金給付!BS:BS,MATCH($A32,現金給付!$C:$C,0),1)</f>
        <v>0</v>
      </c>
      <c r="EF32" s="16">
        <f>INDEX(現金給付!BX:BX,MATCH($A32,現金給付!$C:$C,0),1)</f>
        <v>0</v>
      </c>
      <c r="EG32" s="16">
        <f>INDEX(現金給付!BY:BY,MATCH($A32,現金給付!$C:$C,0),1)</f>
        <v>0</v>
      </c>
      <c r="EH32" s="16">
        <f t="shared" si="47"/>
        <v>4</v>
      </c>
      <c r="EI32" s="16">
        <f t="shared" si="48"/>
        <v>67134</v>
      </c>
      <c r="EK32" s="7">
        <f t="shared" si="53"/>
        <v>1283</v>
      </c>
      <c r="EL32" s="7">
        <f t="shared" si="54"/>
        <v>78949946</v>
      </c>
      <c r="EN32" s="70">
        <f>ROUND(EL32/INDEX(被保険者数!O:O,MATCH(A32,被保険者数!A:A,0),1),0)</f>
        <v>1025324</v>
      </c>
      <c r="EO32" s="1">
        <f t="shared" si="55"/>
        <v>5</v>
      </c>
      <c r="EP32" s="70">
        <f t="shared" si="49"/>
        <v>55177310</v>
      </c>
      <c r="EQ32" s="70">
        <f t="shared" si="50"/>
        <v>14846680</v>
      </c>
      <c r="ER32" s="70">
        <f t="shared" si="51"/>
        <v>8925956</v>
      </c>
      <c r="ES32" s="70">
        <f>ROUND(EP32/INDEX(被保険者数!O:O,MATCH(A32,被保険者数!A:A,0),1),0)</f>
        <v>716588</v>
      </c>
      <c r="ET32" s="70">
        <f t="shared" si="56"/>
        <v>3</v>
      </c>
      <c r="EU32" s="70">
        <f>ROUND(EQ32/INDEX(被保険者数!O:O,MATCH(A32,被保険者数!A:A,0),1),0)</f>
        <v>192814</v>
      </c>
      <c r="EV32" s="1">
        <f t="shared" si="57"/>
        <v>35</v>
      </c>
    </row>
    <row r="33" spans="1:152" s="1" customFormat="1" ht="15.95" customHeight="1" x14ac:dyDescent="0.15">
      <c r="A33" s="2" t="s">
        <v>52</v>
      </c>
      <c r="B33" s="6">
        <v>103</v>
      </c>
      <c r="C33" s="7">
        <v>79040160</v>
      </c>
      <c r="D33" s="7">
        <v>71136178</v>
      </c>
      <c r="E33" s="7">
        <v>5233752</v>
      </c>
      <c r="F33" s="7">
        <v>2085380</v>
      </c>
      <c r="G33" s="7">
        <v>584850</v>
      </c>
      <c r="H33" s="7">
        <v>1063</v>
      </c>
      <c r="I33" s="7">
        <v>16593900</v>
      </c>
      <c r="J33" s="7">
        <v>14934510</v>
      </c>
      <c r="K33" s="7">
        <v>30976</v>
      </c>
      <c r="L33" s="7">
        <v>1536419</v>
      </c>
      <c r="M33" s="7">
        <v>91995</v>
      </c>
      <c r="N33" s="7">
        <f t="shared" si="0"/>
        <v>1166</v>
      </c>
      <c r="O33" s="7">
        <f t="shared" si="1"/>
        <v>95634060</v>
      </c>
      <c r="P33" s="7">
        <f t="shared" si="2"/>
        <v>86070688</v>
      </c>
      <c r="Q33" s="7">
        <f t="shared" si="3"/>
        <v>5264728</v>
      </c>
      <c r="R33" s="7">
        <f t="shared" si="4"/>
        <v>3621799</v>
      </c>
      <c r="S33" s="7">
        <f t="shared" si="5"/>
        <v>676845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74</v>
      </c>
      <c r="AA33" s="7">
        <v>1092900</v>
      </c>
      <c r="AB33" s="7">
        <v>983610</v>
      </c>
      <c r="AC33" s="7">
        <v>0</v>
      </c>
      <c r="AD33" s="7">
        <v>109290</v>
      </c>
      <c r="AE33" s="7">
        <v>0</v>
      </c>
      <c r="AF33" s="7">
        <f t="shared" si="6"/>
        <v>74</v>
      </c>
      <c r="AG33" s="7">
        <f t="shared" si="7"/>
        <v>1092900</v>
      </c>
      <c r="AH33" s="7">
        <f t="shared" si="8"/>
        <v>983610</v>
      </c>
      <c r="AI33" s="7">
        <f t="shared" si="9"/>
        <v>0</v>
      </c>
      <c r="AJ33" s="7">
        <f t="shared" si="10"/>
        <v>109290</v>
      </c>
      <c r="AK33" s="7">
        <f t="shared" si="11"/>
        <v>0</v>
      </c>
      <c r="AL33" s="6">
        <f t="shared" si="12"/>
        <v>1240</v>
      </c>
      <c r="AM33" s="7">
        <f t="shared" si="13"/>
        <v>96726960</v>
      </c>
      <c r="AN33" s="7">
        <f t="shared" si="14"/>
        <v>87054298</v>
      </c>
      <c r="AO33" s="7">
        <f t="shared" si="15"/>
        <v>5264728</v>
      </c>
      <c r="AP33" s="7">
        <f t="shared" si="16"/>
        <v>3731089</v>
      </c>
      <c r="AQ33" s="7">
        <f t="shared" si="17"/>
        <v>676845</v>
      </c>
      <c r="AR33" s="7">
        <v>219</v>
      </c>
      <c r="AS33" s="7">
        <v>5088440</v>
      </c>
      <c r="AT33" s="7">
        <v>4579596</v>
      </c>
      <c r="AU33" s="7">
        <v>57013</v>
      </c>
      <c r="AV33" s="7">
        <v>417738</v>
      </c>
      <c r="AW33" s="7">
        <v>34093</v>
      </c>
      <c r="AX33" s="7">
        <f t="shared" si="18"/>
        <v>1459</v>
      </c>
      <c r="AY33" s="7">
        <f t="shared" si="19"/>
        <v>101815400</v>
      </c>
      <c r="AZ33" s="7">
        <f t="shared" si="20"/>
        <v>91633894</v>
      </c>
      <c r="BA33" s="7">
        <f t="shared" si="21"/>
        <v>5321741</v>
      </c>
      <c r="BB33" s="7">
        <f t="shared" si="22"/>
        <v>4148827</v>
      </c>
      <c r="BC33" s="7">
        <f t="shared" si="23"/>
        <v>710938</v>
      </c>
      <c r="BD33" s="6">
        <v>102</v>
      </c>
      <c r="BE33" s="7">
        <v>3531319</v>
      </c>
      <c r="BF33" s="7">
        <v>2427539</v>
      </c>
      <c r="BG33" s="7">
        <v>0</v>
      </c>
      <c r="BH33" s="7">
        <v>1074840</v>
      </c>
      <c r="BI33" s="7">
        <v>28940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24"/>
        <v>102</v>
      </c>
      <c r="BQ33" s="7">
        <f t="shared" si="25"/>
        <v>3531319</v>
      </c>
      <c r="BR33" s="7">
        <f t="shared" si="26"/>
        <v>2427539</v>
      </c>
      <c r="BS33" s="7">
        <f t="shared" si="27"/>
        <v>0</v>
      </c>
      <c r="BT33" s="7">
        <f t="shared" si="28"/>
        <v>1074840</v>
      </c>
      <c r="BU33" s="7">
        <f t="shared" si="29"/>
        <v>28940</v>
      </c>
      <c r="BV33" s="6">
        <v>1</v>
      </c>
      <c r="BW33" s="7">
        <v>68440</v>
      </c>
      <c r="BX33" s="7">
        <v>61596</v>
      </c>
      <c r="BY33" s="7">
        <v>0</v>
      </c>
      <c r="BZ33" s="7">
        <v>6844</v>
      </c>
      <c r="CA33" s="7">
        <v>0</v>
      </c>
      <c r="CB33" s="7">
        <f t="shared" si="30"/>
        <v>1460</v>
      </c>
      <c r="CC33" s="7">
        <f t="shared" si="31"/>
        <v>105415159</v>
      </c>
      <c r="CD33" s="7">
        <f t="shared" si="32"/>
        <v>94123029</v>
      </c>
      <c r="CE33" s="7">
        <f t="shared" si="33"/>
        <v>5321741</v>
      </c>
      <c r="CF33" s="7">
        <f t="shared" si="34"/>
        <v>5230511</v>
      </c>
      <c r="CG33" s="7">
        <f t="shared" si="35"/>
        <v>739878</v>
      </c>
      <c r="CH33" s="128">
        <v>8</v>
      </c>
      <c r="CI33" s="129">
        <v>40420</v>
      </c>
      <c r="CJ33" s="129">
        <v>36378</v>
      </c>
      <c r="CK33" s="129">
        <v>0</v>
      </c>
      <c r="CL33" s="129">
        <v>4042</v>
      </c>
      <c r="CM33" s="129">
        <v>0</v>
      </c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30">
        <f t="shared" si="52"/>
        <v>8</v>
      </c>
      <c r="DA33" s="129">
        <f t="shared" si="36"/>
        <v>40420</v>
      </c>
      <c r="DB33" s="129">
        <f t="shared" si="37"/>
        <v>36378</v>
      </c>
      <c r="DC33" s="129">
        <f t="shared" si="38"/>
        <v>0</v>
      </c>
      <c r="DD33" s="129">
        <f t="shared" si="39"/>
        <v>4042</v>
      </c>
      <c r="DE33" s="129">
        <f t="shared" si="40"/>
        <v>0</v>
      </c>
      <c r="DF33" s="129">
        <f t="shared" si="41"/>
        <v>1468</v>
      </c>
      <c r="DG33" s="129">
        <f t="shared" si="42"/>
        <v>105455579</v>
      </c>
      <c r="DH33" s="129">
        <f t="shared" si="43"/>
        <v>94159407</v>
      </c>
      <c r="DI33" s="129">
        <f t="shared" si="44"/>
        <v>5321741</v>
      </c>
      <c r="DJ33" s="129">
        <f t="shared" si="45"/>
        <v>5234553</v>
      </c>
      <c r="DK33" s="129">
        <f t="shared" si="46"/>
        <v>739878</v>
      </c>
      <c r="DL33" s="129">
        <v>85</v>
      </c>
      <c r="DM33" s="129">
        <v>12</v>
      </c>
      <c r="DN33" s="129">
        <v>97</v>
      </c>
      <c r="DO33" s="129">
        <v>0</v>
      </c>
      <c r="DP33" s="129">
        <v>0</v>
      </c>
      <c r="DR33" s="16">
        <f>INDEX(現金給付!F:F,MATCH($A33,現金給付!$C:$C,0),1)</f>
        <v>8</v>
      </c>
      <c r="DS33" s="16">
        <f>INDEX(現金給付!G:G,MATCH($A33,現金給付!$C:$C,0),1)</f>
        <v>36378</v>
      </c>
      <c r="DT33" s="16">
        <f>INDEX(現金給付!N:N,MATCH($A33,現金給付!$C:$C,0),1)</f>
        <v>0</v>
      </c>
      <c r="DU33" s="16">
        <f>INDEX(現金給付!O:O,MATCH($A33,現金給付!$C:$C,0),1)</f>
        <v>0</v>
      </c>
      <c r="DV33" s="16">
        <f>INDEX(現金給付!V:V,MATCH($A33,現金給付!$C:$C,0),1)</f>
        <v>0</v>
      </c>
      <c r="DW33" s="16">
        <f>INDEX(現金給付!W:W,MATCH($A33,現金給付!$C:$C,0),1)</f>
        <v>0</v>
      </c>
      <c r="DX33" s="16">
        <f>INDEX(現金給付!AL:AL,MATCH($A33,現金給付!$C:$C,0),1)</f>
        <v>3</v>
      </c>
      <c r="DY33" s="16">
        <f>INDEX(現金給付!AM:AM,MATCH($A33,現金給付!$C:$C,0),1)</f>
        <v>115623</v>
      </c>
      <c r="DZ33" s="16">
        <f>INDEX(現金給付!AT:AT,MATCH($A33,現金給付!$C:$C,0),1)</f>
        <v>0</v>
      </c>
      <c r="EA33" s="16">
        <f>INDEX(現金給付!AU:AU,MATCH($A33,現金給付!$C:$C,0),1)</f>
        <v>0</v>
      </c>
      <c r="EB33" s="16">
        <f>INDEX(現金給付!BB:BB,MATCH($A33,現金給付!$C:$C,0),1)</f>
        <v>0</v>
      </c>
      <c r="EC33" s="16">
        <f>INDEX(現金給付!BC:BC,MATCH($A33,現金給付!$C:$C,0),1)</f>
        <v>0</v>
      </c>
      <c r="ED33" s="16">
        <f>INDEX(現金給付!BR:BR,MATCH($A33,現金給付!$C:$C,0),1)</f>
        <v>0</v>
      </c>
      <c r="EE33" s="16">
        <f>INDEX(現金給付!BS:BS,MATCH($A33,現金給付!$C:$C,0),1)</f>
        <v>0</v>
      </c>
      <c r="EF33" s="16">
        <f>INDEX(現金給付!BX:BX,MATCH($A33,現金給付!$C:$C,0),1)</f>
        <v>0</v>
      </c>
      <c r="EG33" s="16">
        <f>INDEX(現金給付!BY:BY,MATCH($A33,現金給付!$C:$C,0),1)</f>
        <v>0</v>
      </c>
      <c r="EH33" s="16">
        <f t="shared" si="47"/>
        <v>11</v>
      </c>
      <c r="EI33" s="16">
        <f t="shared" si="48"/>
        <v>152001</v>
      </c>
      <c r="EK33" s="7">
        <f t="shared" si="53"/>
        <v>1471</v>
      </c>
      <c r="EL33" s="7">
        <f t="shared" si="54"/>
        <v>105567160</v>
      </c>
      <c r="EN33" s="70">
        <f>ROUND(EL33/INDEX(被保険者数!O:O,MATCH(A33,被保険者数!A:A,0),1),0)</f>
        <v>1199627</v>
      </c>
      <c r="EO33" s="1">
        <f t="shared" si="55"/>
        <v>2</v>
      </c>
      <c r="EP33" s="70">
        <f t="shared" si="49"/>
        <v>79040160</v>
      </c>
      <c r="EQ33" s="70">
        <f t="shared" si="50"/>
        <v>17686800</v>
      </c>
      <c r="ER33" s="70">
        <f t="shared" si="51"/>
        <v>8840200</v>
      </c>
      <c r="ES33" s="70">
        <f>ROUND(EP33/INDEX(被保険者数!O:O,MATCH(A33,被保険者数!A:A,0),1),0)</f>
        <v>898184</v>
      </c>
      <c r="ET33" s="70">
        <f t="shared" si="56"/>
        <v>2</v>
      </c>
      <c r="EU33" s="70">
        <f>ROUND(EQ33/INDEX(被保険者数!O:O,MATCH(A33,被保険者数!A:A,0),1),0)</f>
        <v>200986</v>
      </c>
      <c r="EV33" s="1">
        <f t="shared" si="57"/>
        <v>30</v>
      </c>
    </row>
    <row r="34" spans="1:152" s="1" customFormat="1" ht="15.95" customHeight="1" x14ac:dyDescent="0.15">
      <c r="A34" s="2" t="s">
        <v>53</v>
      </c>
      <c r="B34" s="6">
        <v>131</v>
      </c>
      <c r="C34" s="7">
        <v>80193160</v>
      </c>
      <c r="D34" s="7">
        <v>72173867</v>
      </c>
      <c r="E34" s="7">
        <v>5398575</v>
      </c>
      <c r="F34" s="7">
        <v>2302308</v>
      </c>
      <c r="G34" s="7">
        <v>318410</v>
      </c>
      <c r="H34" s="7">
        <v>1344</v>
      </c>
      <c r="I34" s="7">
        <v>33069050</v>
      </c>
      <c r="J34" s="7">
        <v>29762145</v>
      </c>
      <c r="K34" s="7">
        <v>1314632</v>
      </c>
      <c r="L34" s="7">
        <v>1959621</v>
      </c>
      <c r="M34" s="7">
        <v>32652</v>
      </c>
      <c r="N34" s="7">
        <f t="shared" si="0"/>
        <v>1475</v>
      </c>
      <c r="O34" s="7">
        <f t="shared" si="1"/>
        <v>113262210</v>
      </c>
      <c r="P34" s="7">
        <f t="shared" si="2"/>
        <v>101936012</v>
      </c>
      <c r="Q34" s="7">
        <f t="shared" si="3"/>
        <v>6713207</v>
      </c>
      <c r="R34" s="7">
        <f t="shared" si="4"/>
        <v>4261929</v>
      </c>
      <c r="S34" s="7">
        <f t="shared" si="5"/>
        <v>351062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106</v>
      </c>
      <c r="AA34" s="7">
        <v>1343950</v>
      </c>
      <c r="AB34" s="7">
        <v>1209555</v>
      </c>
      <c r="AC34" s="7">
        <v>861</v>
      </c>
      <c r="AD34" s="7">
        <v>133534</v>
      </c>
      <c r="AE34" s="7">
        <v>0</v>
      </c>
      <c r="AF34" s="7">
        <f t="shared" si="6"/>
        <v>106</v>
      </c>
      <c r="AG34" s="7">
        <f t="shared" si="7"/>
        <v>1343950</v>
      </c>
      <c r="AH34" s="7">
        <f t="shared" si="8"/>
        <v>1209555</v>
      </c>
      <c r="AI34" s="7">
        <f t="shared" si="9"/>
        <v>861</v>
      </c>
      <c r="AJ34" s="7">
        <f t="shared" si="10"/>
        <v>133534</v>
      </c>
      <c r="AK34" s="7">
        <f t="shared" si="11"/>
        <v>0</v>
      </c>
      <c r="AL34" s="6">
        <f t="shared" si="12"/>
        <v>1581</v>
      </c>
      <c r="AM34" s="7">
        <f t="shared" si="13"/>
        <v>114606160</v>
      </c>
      <c r="AN34" s="7">
        <f t="shared" si="14"/>
        <v>103145567</v>
      </c>
      <c r="AO34" s="7">
        <f t="shared" si="15"/>
        <v>6714068</v>
      </c>
      <c r="AP34" s="7">
        <f t="shared" si="16"/>
        <v>4395463</v>
      </c>
      <c r="AQ34" s="7">
        <f t="shared" si="17"/>
        <v>351062</v>
      </c>
      <c r="AR34" s="7">
        <v>565</v>
      </c>
      <c r="AS34" s="7">
        <v>6625050</v>
      </c>
      <c r="AT34" s="7">
        <v>5962545</v>
      </c>
      <c r="AU34" s="7">
        <v>1365</v>
      </c>
      <c r="AV34" s="7">
        <v>633719</v>
      </c>
      <c r="AW34" s="7">
        <v>27421</v>
      </c>
      <c r="AX34" s="7">
        <f t="shared" si="18"/>
        <v>2146</v>
      </c>
      <c r="AY34" s="7">
        <f t="shared" si="19"/>
        <v>121231210</v>
      </c>
      <c r="AZ34" s="7">
        <f t="shared" si="20"/>
        <v>109108112</v>
      </c>
      <c r="BA34" s="7">
        <f t="shared" si="21"/>
        <v>6715433</v>
      </c>
      <c r="BB34" s="7">
        <f t="shared" si="22"/>
        <v>5029182</v>
      </c>
      <c r="BC34" s="7">
        <f t="shared" si="23"/>
        <v>378483</v>
      </c>
      <c r="BD34" s="6">
        <v>127</v>
      </c>
      <c r="BE34" s="7">
        <v>4039782</v>
      </c>
      <c r="BF34" s="7">
        <v>2799092</v>
      </c>
      <c r="BG34" s="7">
        <v>0</v>
      </c>
      <c r="BH34" s="7">
        <v>1196310</v>
      </c>
      <c r="BI34" s="7">
        <v>44380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24"/>
        <v>127</v>
      </c>
      <c r="BQ34" s="7">
        <f t="shared" si="25"/>
        <v>4039782</v>
      </c>
      <c r="BR34" s="7">
        <f t="shared" si="26"/>
        <v>2799092</v>
      </c>
      <c r="BS34" s="7">
        <f t="shared" si="27"/>
        <v>0</v>
      </c>
      <c r="BT34" s="7">
        <f t="shared" si="28"/>
        <v>1196310</v>
      </c>
      <c r="BU34" s="7">
        <f t="shared" si="29"/>
        <v>44380</v>
      </c>
      <c r="BV34" s="6">
        <v>3</v>
      </c>
      <c r="BW34" s="7">
        <v>367990</v>
      </c>
      <c r="BX34" s="7">
        <v>331191</v>
      </c>
      <c r="BY34" s="7">
        <v>12799</v>
      </c>
      <c r="BZ34" s="7">
        <v>24000</v>
      </c>
      <c r="CA34" s="7">
        <v>0</v>
      </c>
      <c r="CB34" s="7">
        <f t="shared" si="30"/>
        <v>2149</v>
      </c>
      <c r="CC34" s="7">
        <f t="shared" si="31"/>
        <v>125638982</v>
      </c>
      <c r="CD34" s="7">
        <f t="shared" si="32"/>
        <v>112238395</v>
      </c>
      <c r="CE34" s="7">
        <f t="shared" si="33"/>
        <v>6728232</v>
      </c>
      <c r="CF34" s="7">
        <f t="shared" si="34"/>
        <v>6249492</v>
      </c>
      <c r="CG34" s="7">
        <f t="shared" si="35"/>
        <v>422863</v>
      </c>
      <c r="CH34" s="128">
        <v>7</v>
      </c>
      <c r="CI34" s="129">
        <v>33673</v>
      </c>
      <c r="CJ34" s="129">
        <v>30305</v>
      </c>
      <c r="CK34" s="129">
        <v>0</v>
      </c>
      <c r="CL34" s="129">
        <v>3368</v>
      </c>
      <c r="CM34" s="129">
        <v>0</v>
      </c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30">
        <f t="shared" si="52"/>
        <v>7</v>
      </c>
      <c r="DA34" s="129">
        <f t="shared" si="36"/>
        <v>33673</v>
      </c>
      <c r="DB34" s="129">
        <f t="shared" si="37"/>
        <v>30305</v>
      </c>
      <c r="DC34" s="129">
        <f t="shared" si="38"/>
        <v>0</v>
      </c>
      <c r="DD34" s="129">
        <f t="shared" si="39"/>
        <v>3368</v>
      </c>
      <c r="DE34" s="129">
        <f t="shared" si="40"/>
        <v>0</v>
      </c>
      <c r="DF34" s="129">
        <f t="shared" si="41"/>
        <v>2156</v>
      </c>
      <c r="DG34" s="129">
        <f t="shared" si="42"/>
        <v>125672655</v>
      </c>
      <c r="DH34" s="129">
        <f t="shared" si="43"/>
        <v>112268700</v>
      </c>
      <c r="DI34" s="129">
        <f t="shared" si="44"/>
        <v>6728232</v>
      </c>
      <c r="DJ34" s="129">
        <f t="shared" si="45"/>
        <v>6252860</v>
      </c>
      <c r="DK34" s="129">
        <f t="shared" si="46"/>
        <v>422863</v>
      </c>
      <c r="DL34" s="129">
        <v>108</v>
      </c>
      <c r="DM34" s="129">
        <v>29</v>
      </c>
      <c r="DN34" s="129">
        <v>137</v>
      </c>
      <c r="DO34" s="129">
        <v>0</v>
      </c>
      <c r="DP34" s="129">
        <v>2</v>
      </c>
      <c r="DR34" s="16">
        <f>INDEX(現金給付!F:F,MATCH($A34,現金給付!$C:$C,0),1)</f>
        <v>7</v>
      </c>
      <c r="DS34" s="16">
        <f>INDEX(現金給付!G:G,MATCH($A34,現金給付!$C:$C,0),1)</f>
        <v>30305</v>
      </c>
      <c r="DT34" s="16">
        <f>INDEX(現金給付!N:N,MATCH($A34,現金給付!$C:$C,0),1)</f>
        <v>0</v>
      </c>
      <c r="DU34" s="16">
        <f>INDEX(現金給付!O:O,MATCH($A34,現金給付!$C:$C,0),1)</f>
        <v>0</v>
      </c>
      <c r="DV34" s="16">
        <f>INDEX(現金給付!V:V,MATCH($A34,現金給付!$C:$C,0),1)</f>
        <v>5</v>
      </c>
      <c r="DW34" s="16">
        <f>INDEX(現金給付!W:W,MATCH($A34,現金給付!$C:$C,0),1)</f>
        <v>65610</v>
      </c>
      <c r="DX34" s="16">
        <f>INDEX(現金給付!AL:AL,MATCH($A34,現金給付!$C:$C,0),1)</f>
        <v>6</v>
      </c>
      <c r="DY34" s="16">
        <f>INDEX(現金給付!AM:AM,MATCH($A34,現金給付!$C:$C,0),1)</f>
        <v>138089</v>
      </c>
      <c r="DZ34" s="16">
        <f>INDEX(現金給付!AT:AT,MATCH($A34,現金給付!$C:$C,0),1)</f>
        <v>0</v>
      </c>
      <c r="EA34" s="16">
        <f>INDEX(現金給付!AU:AU,MATCH($A34,現金給付!$C:$C,0),1)</f>
        <v>0</v>
      </c>
      <c r="EB34" s="16">
        <f>INDEX(現金給付!BB:BB,MATCH($A34,現金給付!$C:$C,0),1)</f>
        <v>0</v>
      </c>
      <c r="EC34" s="16">
        <f>INDEX(現金給付!BC:BC,MATCH($A34,現金給付!$C:$C,0),1)</f>
        <v>0</v>
      </c>
      <c r="ED34" s="16">
        <f>INDEX(現金給付!BR:BR,MATCH($A34,現金給付!$C:$C,0),1)</f>
        <v>0</v>
      </c>
      <c r="EE34" s="16">
        <f>INDEX(現金給付!BS:BS,MATCH($A34,現金給付!$C:$C,0),1)</f>
        <v>0</v>
      </c>
      <c r="EF34" s="16">
        <f>INDEX(現金給付!BX:BX,MATCH($A34,現金給付!$C:$C,0),1)</f>
        <v>0</v>
      </c>
      <c r="EG34" s="16">
        <f>INDEX(現金給付!BY:BY,MATCH($A34,現金給付!$C:$C,0),1)</f>
        <v>0</v>
      </c>
      <c r="EH34" s="16">
        <f t="shared" si="47"/>
        <v>18</v>
      </c>
      <c r="EI34" s="16">
        <f t="shared" si="48"/>
        <v>234004</v>
      </c>
      <c r="EK34" s="7">
        <f t="shared" si="53"/>
        <v>2167</v>
      </c>
      <c r="EL34" s="7">
        <f t="shared" si="54"/>
        <v>125872986</v>
      </c>
      <c r="EN34" s="70">
        <f>ROUND(EL34/INDEX(被保険者数!O:O,MATCH(A34,被保険者数!A:A,0),1),0)</f>
        <v>1023358</v>
      </c>
      <c r="EO34" s="1">
        <f t="shared" si="55"/>
        <v>6</v>
      </c>
      <c r="EP34" s="70">
        <f t="shared" si="49"/>
        <v>80193160</v>
      </c>
      <c r="EQ34" s="70">
        <f t="shared" si="50"/>
        <v>34413000</v>
      </c>
      <c r="ER34" s="70">
        <f t="shared" si="51"/>
        <v>11266826</v>
      </c>
      <c r="ES34" s="70">
        <f>ROUND(EP34/INDEX(被保険者数!O:O,MATCH(A34,被保険者数!A:A,0),1),0)</f>
        <v>651977</v>
      </c>
      <c r="ET34" s="70">
        <f t="shared" si="56"/>
        <v>6</v>
      </c>
      <c r="EU34" s="70">
        <f>ROUND(EQ34/INDEX(被保険者数!O:O,MATCH(A34,被保険者数!A:A,0),1),0)</f>
        <v>279780</v>
      </c>
      <c r="EV34" s="1">
        <f t="shared" si="57"/>
        <v>1</v>
      </c>
    </row>
    <row r="35" spans="1:152" s="1" customFormat="1" ht="15.95" customHeight="1" x14ac:dyDescent="0.15">
      <c r="A35" s="2" t="s">
        <v>54</v>
      </c>
      <c r="B35" s="6">
        <v>128</v>
      </c>
      <c r="C35" s="7">
        <v>90739900</v>
      </c>
      <c r="D35" s="7">
        <v>81665949</v>
      </c>
      <c r="E35" s="7">
        <v>5389052</v>
      </c>
      <c r="F35" s="7">
        <v>3293089</v>
      </c>
      <c r="G35" s="7">
        <v>391810</v>
      </c>
      <c r="H35" s="7">
        <v>1124</v>
      </c>
      <c r="I35" s="7">
        <v>16906160</v>
      </c>
      <c r="J35" s="7">
        <v>15215548</v>
      </c>
      <c r="K35" s="7">
        <v>37505</v>
      </c>
      <c r="L35" s="7">
        <v>1594369</v>
      </c>
      <c r="M35" s="7">
        <v>58738</v>
      </c>
      <c r="N35" s="7">
        <f t="shared" si="0"/>
        <v>1252</v>
      </c>
      <c r="O35" s="7">
        <f t="shared" si="1"/>
        <v>107646060</v>
      </c>
      <c r="P35" s="7">
        <f t="shared" si="2"/>
        <v>96881497</v>
      </c>
      <c r="Q35" s="7">
        <f t="shared" si="3"/>
        <v>5426557</v>
      </c>
      <c r="R35" s="7">
        <f t="shared" si="4"/>
        <v>4887458</v>
      </c>
      <c r="S35" s="7">
        <f t="shared" si="5"/>
        <v>450548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65</v>
      </c>
      <c r="AA35" s="7">
        <v>869980</v>
      </c>
      <c r="AB35" s="7">
        <v>782982</v>
      </c>
      <c r="AC35" s="7">
        <v>0</v>
      </c>
      <c r="AD35" s="7">
        <v>86998</v>
      </c>
      <c r="AE35" s="7">
        <v>0</v>
      </c>
      <c r="AF35" s="7">
        <f t="shared" si="6"/>
        <v>65</v>
      </c>
      <c r="AG35" s="7">
        <f t="shared" si="7"/>
        <v>869980</v>
      </c>
      <c r="AH35" s="7">
        <f t="shared" si="8"/>
        <v>782982</v>
      </c>
      <c r="AI35" s="7">
        <f t="shared" si="9"/>
        <v>0</v>
      </c>
      <c r="AJ35" s="7">
        <f t="shared" si="10"/>
        <v>86998</v>
      </c>
      <c r="AK35" s="7">
        <f t="shared" si="11"/>
        <v>0</v>
      </c>
      <c r="AL35" s="6">
        <f t="shared" si="12"/>
        <v>1317</v>
      </c>
      <c r="AM35" s="7">
        <f t="shared" si="13"/>
        <v>108516040</v>
      </c>
      <c r="AN35" s="7">
        <f t="shared" si="14"/>
        <v>97664479</v>
      </c>
      <c r="AO35" s="7">
        <f t="shared" si="15"/>
        <v>5426557</v>
      </c>
      <c r="AP35" s="7">
        <f t="shared" si="16"/>
        <v>4974456</v>
      </c>
      <c r="AQ35" s="7">
        <f t="shared" si="17"/>
        <v>450548</v>
      </c>
      <c r="AR35" s="7">
        <v>415</v>
      </c>
      <c r="AS35" s="7">
        <v>4666650</v>
      </c>
      <c r="AT35" s="7">
        <v>4199985</v>
      </c>
      <c r="AU35" s="7">
        <v>0</v>
      </c>
      <c r="AV35" s="7">
        <v>466665</v>
      </c>
      <c r="AW35" s="7">
        <v>0</v>
      </c>
      <c r="AX35" s="7">
        <f t="shared" si="18"/>
        <v>1732</v>
      </c>
      <c r="AY35" s="7">
        <f t="shared" si="19"/>
        <v>113182690</v>
      </c>
      <c r="AZ35" s="7">
        <f t="shared" si="20"/>
        <v>101864464</v>
      </c>
      <c r="BA35" s="7">
        <f t="shared" si="21"/>
        <v>5426557</v>
      </c>
      <c r="BB35" s="7">
        <f t="shared" si="22"/>
        <v>5441121</v>
      </c>
      <c r="BC35" s="7">
        <f t="shared" si="23"/>
        <v>450548</v>
      </c>
      <c r="BD35" s="6">
        <v>126</v>
      </c>
      <c r="BE35" s="7">
        <v>5058691</v>
      </c>
      <c r="BF35" s="7">
        <v>3242601</v>
      </c>
      <c r="BG35" s="7">
        <v>0</v>
      </c>
      <c r="BH35" s="7">
        <v>1770580</v>
      </c>
      <c r="BI35" s="7">
        <v>45510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24"/>
        <v>126</v>
      </c>
      <c r="BQ35" s="7">
        <f t="shared" si="25"/>
        <v>5058691</v>
      </c>
      <c r="BR35" s="7">
        <f t="shared" si="26"/>
        <v>3242601</v>
      </c>
      <c r="BS35" s="7">
        <f t="shared" si="27"/>
        <v>0</v>
      </c>
      <c r="BT35" s="7">
        <f t="shared" si="28"/>
        <v>1770580</v>
      </c>
      <c r="BU35" s="7">
        <f t="shared" si="29"/>
        <v>45510</v>
      </c>
      <c r="BV35" s="6">
        <v>14</v>
      </c>
      <c r="BW35" s="7">
        <v>5171820</v>
      </c>
      <c r="BX35" s="7">
        <v>4654638</v>
      </c>
      <c r="BY35" s="7">
        <v>393058</v>
      </c>
      <c r="BZ35" s="7">
        <v>106124</v>
      </c>
      <c r="CA35" s="7">
        <v>18000</v>
      </c>
      <c r="CB35" s="7">
        <f t="shared" si="30"/>
        <v>1746</v>
      </c>
      <c r="CC35" s="7">
        <f t="shared" si="31"/>
        <v>123413201</v>
      </c>
      <c r="CD35" s="7">
        <f t="shared" si="32"/>
        <v>109761703</v>
      </c>
      <c r="CE35" s="7">
        <f t="shared" si="33"/>
        <v>5819615</v>
      </c>
      <c r="CF35" s="7">
        <f t="shared" si="34"/>
        <v>7317825</v>
      </c>
      <c r="CG35" s="7">
        <f t="shared" si="35"/>
        <v>514058</v>
      </c>
      <c r="CH35" s="128">
        <v>1</v>
      </c>
      <c r="CI35" s="129">
        <v>3140</v>
      </c>
      <c r="CJ35" s="129">
        <v>2826</v>
      </c>
      <c r="CK35" s="129">
        <v>0</v>
      </c>
      <c r="CL35" s="129">
        <v>314</v>
      </c>
      <c r="CM35" s="129">
        <v>0</v>
      </c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30">
        <f t="shared" si="52"/>
        <v>1</v>
      </c>
      <c r="DA35" s="129">
        <f t="shared" si="36"/>
        <v>3140</v>
      </c>
      <c r="DB35" s="129">
        <f t="shared" si="37"/>
        <v>2826</v>
      </c>
      <c r="DC35" s="129">
        <f t="shared" si="38"/>
        <v>0</v>
      </c>
      <c r="DD35" s="129">
        <f t="shared" si="39"/>
        <v>314</v>
      </c>
      <c r="DE35" s="129">
        <f t="shared" si="40"/>
        <v>0</v>
      </c>
      <c r="DF35" s="129">
        <f t="shared" si="41"/>
        <v>1747</v>
      </c>
      <c r="DG35" s="129">
        <f t="shared" si="42"/>
        <v>123416341</v>
      </c>
      <c r="DH35" s="129">
        <f t="shared" si="43"/>
        <v>109764529</v>
      </c>
      <c r="DI35" s="129">
        <f t="shared" si="44"/>
        <v>5819615</v>
      </c>
      <c r="DJ35" s="129">
        <f t="shared" si="45"/>
        <v>7318139</v>
      </c>
      <c r="DK35" s="129">
        <f t="shared" si="46"/>
        <v>514058</v>
      </c>
      <c r="DL35" s="129">
        <v>101</v>
      </c>
      <c r="DM35" s="129">
        <v>21</v>
      </c>
      <c r="DN35" s="129">
        <v>122</v>
      </c>
      <c r="DO35" s="129">
        <v>1</v>
      </c>
      <c r="DP35" s="129">
        <v>1</v>
      </c>
      <c r="DR35" s="16">
        <f>INDEX(現金給付!F:F,MATCH($A35,現金給付!$C:$C,0),1)</f>
        <v>1</v>
      </c>
      <c r="DS35" s="16">
        <f>INDEX(現金給付!G:G,MATCH($A35,現金給付!$C:$C,0),1)</f>
        <v>2826</v>
      </c>
      <c r="DT35" s="16">
        <f>INDEX(現金給付!N:N,MATCH($A35,現金給付!$C:$C,0),1)</f>
        <v>0</v>
      </c>
      <c r="DU35" s="16">
        <f>INDEX(現金給付!O:O,MATCH($A35,現金給付!$C:$C,0),1)</f>
        <v>0</v>
      </c>
      <c r="DV35" s="16">
        <f>INDEX(現金給付!V:V,MATCH($A35,現金給付!$C:$C,0),1)</f>
        <v>0</v>
      </c>
      <c r="DW35" s="16">
        <f>INDEX(現金給付!W:W,MATCH($A35,現金給付!$C:$C,0),1)</f>
        <v>0</v>
      </c>
      <c r="DX35" s="16">
        <f>INDEX(現金給付!AL:AL,MATCH($A35,現金給付!$C:$C,0),1)</f>
        <v>3</v>
      </c>
      <c r="DY35" s="16">
        <f>INDEX(現金給付!AM:AM,MATCH($A35,現金給付!$C:$C,0),1)</f>
        <v>89245</v>
      </c>
      <c r="DZ35" s="16">
        <f>INDEX(現金給付!AT:AT,MATCH($A35,現金給付!$C:$C,0),1)</f>
        <v>0</v>
      </c>
      <c r="EA35" s="16">
        <f>INDEX(現金給付!AU:AU,MATCH($A35,現金給付!$C:$C,0),1)</f>
        <v>0</v>
      </c>
      <c r="EB35" s="16">
        <f>INDEX(現金給付!BB:BB,MATCH($A35,現金給付!$C:$C,0),1)</f>
        <v>0</v>
      </c>
      <c r="EC35" s="16">
        <f>INDEX(現金給付!BC:BC,MATCH($A35,現金給付!$C:$C,0),1)</f>
        <v>0</v>
      </c>
      <c r="ED35" s="16">
        <f>INDEX(現金給付!BR:BR,MATCH($A35,現金給付!$C:$C,0),1)</f>
        <v>0</v>
      </c>
      <c r="EE35" s="16">
        <f>INDEX(現金給付!BS:BS,MATCH($A35,現金給付!$C:$C,0),1)</f>
        <v>0</v>
      </c>
      <c r="EF35" s="16">
        <f>INDEX(現金給付!BX:BX,MATCH($A35,現金給付!$C:$C,0),1)</f>
        <v>0</v>
      </c>
      <c r="EG35" s="16">
        <f>INDEX(現金給付!BY:BY,MATCH($A35,現金給付!$C:$C,0),1)</f>
        <v>0</v>
      </c>
      <c r="EH35" s="16">
        <f t="shared" si="47"/>
        <v>4</v>
      </c>
      <c r="EI35" s="16">
        <f t="shared" si="48"/>
        <v>92071</v>
      </c>
      <c r="EK35" s="7">
        <f t="shared" si="53"/>
        <v>1750</v>
      </c>
      <c r="EL35" s="7">
        <f t="shared" si="54"/>
        <v>123505272</v>
      </c>
      <c r="EN35" s="70">
        <f>ROUND(EL35/INDEX(被保険者数!O:O,MATCH(A35,被保険者数!A:A,0),1),0)</f>
        <v>1524756</v>
      </c>
      <c r="EO35" s="1">
        <f t="shared" si="55"/>
        <v>1</v>
      </c>
      <c r="EP35" s="70">
        <f t="shared" si="49"/>
        <v>90739900</v>
      </c>
      <c r="EQ35" s="70">
        <f t="shared" si="50"/>
        <v>17776140</v>
      </c>
      <c r="ER35" s="70">
        <f t="shared" si="51"/>
        <v>14989232</v>
      </c>
      <c r="ES35" s="70">
        <f>ROUND(EP35/INDEX(被保険者数!O:O,MATCH(A35,被保険者数!A:A,0),1),0)</f>
        <v>1120246</v>
      </c>
      <c r="ET35" s="70">
        <f t="shared" si="56"/>
        <v>1</v>
      </c>
      <c r="EU35" s="70">
        <f>ROUND(EQ35/INDEX(被保険者数!O:O,MATCH(A35,被保険者数!A:A,0),1),0)</f>
        <v>219459</v>
      </c>
      <c r="EV35" s="1">
        <f t="shared" si="57"/>
        <v>21</v>
      </c>
    </row>
    <row r="36" spans="1:152" s="1" customFormat="1" ht="15.95" customHeight="1" x14ac:dyDescent="0.15">
      <c r="A36" s="2" t="s">
        <v>55</v>
      </c>
      <c r="B36" s="6">
        <v>90</v>
      </c>
      <c r="C36" s="7">
        <v>59804770</v>
      </c>
      <c r="D36" s="7">
        <v>53824307</v>
      </c>
      <c r="E36" s="7">
        <v>3466854</v>
      </c>
      <c r="F36" s="7">
        <v>2251909</v>
      </c>
      <c r="G36" s="7">
        <v>261700</v>
      </c>
      <c r="H36" s="7">
        <v>1229</v>
      </c>
      <c r="I36" s="7">
        <v>19929530</v>
      </c>
      <c r="J36" s="7">
        <v>17936571</v>
      </c>
      <c r="K36" s="7">
        <v>342186</v>
      </c>
      <c r="L36" s="7">
        <v>1564927</v>
      </c>
      <c r="M36" s="7">
        <v>85846</v>
      </c>
      <c r="N36" s="7">
        <f t="shared" si="0"/>
        <v>1319</v>
      </c>
      <c r="O36" s="7">
        <f t="shared" si="1"/>
        <v>79734300</v>
      </c>
      <c r="P36" s="7">
        <f t="shared" si="2"/>
        <v>71760878</v>
      </c>
      <c r="Q36" s="7">
        <f t="shared" si="3"/>
        <v>3809040</v>
      </c>
      <c r="R36" s="7">
        <f t="shared" si="4"/>
        <v>3816836</v>
      </c>
      <c r="S36" s="7">
        <f t="shared" si="5"/>
        <v>347546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82</v>
      </c>
      <c r="AA36" s="7">
        <v>1464440</v>
      </c>
      <c r="AB36" s="7">
        <v>1317996</v>
      </c>
      <c r="AC36" s="7">
        <v>0</v>
      </c>
      <c r="AD36" s="7">
        <v>146444</v>
      </c>
      <c r="AE36" s="7">
        <v>0</v>
      </c>
      <c r="AF36" s="7">
        <f t="shared" si="6"/>
        <v>82</v>
      </c>
      <c r="AG36" s="7">
        <f t="shared" si="7"/>
        <v>1464440</v>
      </c>
      <c r="AH36" s="7">
        <f t="shared" si="8"/>
        <v>1317996</v>
      </c>
      <c r="AI36" s="7">
        <f t="shared" si="9"/>
        <v>0</v>
      </c>
      <c r="AJ36" s="7">
        <f t="shared" si="10"/>
        <v>146444</v>
      </c>
      <c r="AK36" s="7">
        <f t="shared" si="11"/>
        <v>0</v>
      </c>
      <c r="AL36" s="6">
        <f t="shared" si="12"/>
        <v>1401</v>
      </c>
      <c r="AM36" s="7">
        <f t="shared" si="13"/>
        <v>81198740</v>
      </c>
      <c r="AN36" s="7">
        <f t="shared" si="14"/>
        <v>73078874</v>
      </c>
      <c r="AO36" s="7">
        <f t="shared" si="15"/>
        <v>3809040</v>
      </c>
      <c r="AP36" s="7">
        <f t="shared" si="16"/>
        <v>3963280</v>
      </c>
      <c r="AQ36" s="7">
        <f t="shared" si="17"/>
        <v>347546</v>
      </c>
      <c r="AR36" s="7">
        <v>1038</v>
      </c>
      <c r="AS36" s="7">
        <v>16610590</v>
      </c>
      <c r="AT36" s="7">
        <v>14949531</v>
      </c>
      <c r="AU36" s="7">
        <v>217628</v>
      </c>
      <c r="AV36" s="7">
        <v>1410336</v>
      </c>
      <c r="AW36" s="7">
        <v>33095</v>
      </c>
      <c r="AX36" s="7">
        <f t="shared" si="18"/>
        <v>2439</v>
      </c>
      <c r="AY36" s="7">
        <f t="shared" si="19"/>
        <v>97809330</v>
      </c>
      <c r="AZ36" s="7">
        <f t="shared" si="20"/>
        <v>88028405</v>
      </c>
      <c r="BA36" s="7">
        <f t="shared" si="21"/>
        <v>4026668</v>
      </c>
      <c r="BB36" s="7">
        <f t="shared" si="22"/>
        <v>5373616</v>
      </c>
      <c r="BC36" s="7">
        <f t="shared" si="23"/>
        <v>380641</v>
      </c>
      <c r="BD36" s="6">
        <v>87</v>
      </c>
      <c r="BE36" s="7">
        <v>2693977</v>
      </c>
      <c r="BF36" s="7">
        <v>1564257</v>
      </c>
      <c r="BG36" s="7">
        <v>0</v>
      </c>
      <c r="BH36" s="7">
        <v>1114440</v>
      </c>
      <c r="BI36" s="7">
        <v>15280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24"/>
        <v>87</v>
      </c>
      <c r="BQ36" s="7">
        <f t="shared" si="25"/>
        <v>2693977</v>
      </c>
      <c r="BR36" s="7">
        <f t="shared" si="26"/>
        <v>1564257</v>
      </c>
      <c r="BS36" s="7">
        <f t="shared" si="27"/>
        <v>0</v>
      </c>
      <c r="BT36" s="7">
        <f t="shared" si="28"/>
        <v>1114440</v>
      </c>
      <c r="BU36" s="7">
        <f t="shared" si="29"/>
        <v>15280</v>
      </c>
      <c r="BV36" s="6">
        <v>11</v>
      </c>
      <c r="BW36" s="7">
        <v>1994180</v>
      </c>
      <c r="BX36" s="7">
        <v>1794762</v>
      </c>
      <c r="BY36" s="7">
        <v>62070</v>
      </c>
      <c r="BZ36" s="7">
        <v>70839</v>
      </c>
      <c r="CA36" s="7">
        <v>66509</v>
      </c>
      <c r="CB36" s="7">
        <f t="shared" si="30"/>
        <v>2450</v>
      </c>
      <c r="CC36" s="7">
        <f t="shared" si="31"/>
        <v>102497487</v>
      </c>
      <c r="CD36" s="7">
        <f t="shared" si="32"/>
        <v>91387424</v>
      </c>
      <c r="CE36" s="7">
        <f t="shared" si="33"/>
        <v>4088738</v>
      </c>
      <c r="CF36" s="7">
        <f t="shared" si="34"/>
        <v>6558895</v>
      </c>
      <c r="CG36" s="7">
        <f t="shared" si="35"/>
        <v>462430</v>
      </c>
      <c r="CH36" s="128">
        <v>46</v>
      </c>
      <c r="CI36" s="129">
        <v>323479</v>
      </c>
      <c r="CJ36" s="129">
        <v>291126</v>
      </c>
      <c r="CK36" s="129">
        <v>0</v>
      </c>
      <c r="CL36" s="129">
        <v>32353</v>
      </c>
      <c r="CM36" s="129">
        <v>0</v>
      </c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30">
        <f t="shared" si="52"/>
        <v>46</v>
      </c>
      <c r="DA36" s="129">
        <f t="shared" si="36"/>
        <v>323479</v>
      </c>
      <c r="DB36" s="129">
        <f t="shared" si="37"/>
        <v>291126</v>
      </c>
      <c r="DC36" s="129">
        <f t="shared" si="38"/>
        <v>0</v>
      </c>
      <c r="DD36" s="129">
        <f t="shared" si="39"/>
        <v>32353</v>
      </c>
      <c r="DE36" s="129">
        <f t="shared" si="40"/>
        <v>0</v>
      </c>
      <c r="DF36" s="129">
        <f t="shared" si="41"/>
        <v>2496</v>
      </c>
      <c r="DG36" s="129">
        <f t="shared" si="42"/>
        <v>102820966</v>
      </c>
      <c r="DH36" s="129">
        <f t="shared" si="43"/>
        <v>91678550</v>
      </c>
      <c r="DI36" s="129">
        <f t="shared" si="44"/>
        <v>4088738</v>
      </c>
      <c r="DJ36" s="129">
        <f t="shared" si="45"/>
        <v>6591248</v>
      </c>
      <c r="DK36" s="129">
        <f t="shared" si="46"/>
        <v>462430</v>
      </c>
      <c r="DL36" s="129">
        <v>70</v>
      </c>
      <c r="DM36" s="129">
        <v>47</v>
      </c>
      <c r="DN36" s="129">
        <v>117</v>
      </c>
      <c r="DO36" s="129">
        <v>0</v>
      </c>
      <c r="DP36" s="129">
        <v>2</v>
      </c>
      <c r="DR36" s="16">
        <f>INDEX(現金給付!F:F,MATCH($A36,現金給付!$C:$C,0),1)</f>
        <v>46</v>
      </c>
      <c r="DS36" s="16">
        <f>INDEX(現金給付!G:G,MATCH($A36,現金給付!$C:$C,0),1)</f>
        <v>291126</v>
      </c>
      <c r="DT36" s="16">
        <f>INDEX(現金給付!N:N,MATCH($A36,現金給付!$C:$C,0),1)</f>
        <v>0</v>
      </c>
      <c r="DU36" s="16">
        <f>INDEX(現金給付!O:O,MATCH($A36,現金給付!$C:$C,0),1)</f>
        <v>0</v>
      </c>
      <c r="DV36" s="16">
        <f>INDEX(現金給付!V:V,MATCH($A36,現金給付!$C:$C,0),1)</f>
        <v>9</v>
      </c>
      <c r="DW36" s="16">
        <f>INDEX(現金給付!W:W,MATCH($A36,現金給付!$C:$C,0),1)</f>
        <v>122112</v>
      </c>
      <c r="DX36" s="16">
        <f>INDEX(現金給付!AL:AL,MATCH($A36,現金給付!$C:$C,0),1)</f>
        <v>3</v>
      </c>
      <c r="DY36" s="16">
        <f>INDEX(現金給付!AM:AM,MATCH($A36,現金給付!$C:$C,0),1)</f>
        <v>119535</v>
      </c>
      <c r="DZ36" s="16">
        <f>INDEX(現金給付!AT:AT,MATCH($A36,現金給付!$C:$C,0),1)</f>
        <v>0</v>
      </c>
      <c r="EA36" s="16">
        <f>INDEX(現金給付!AU:AU,MATCH($A36,現金給付!$C:$C,0),1)</f>
        <v>0</v>
      </c>
      <c r="EB36" s="16">
        <f>INDEX(現金給付!BB:BB,MATCH($A36,現金給付!$C:$C,0),1)</f>
        <v>0</v>
      </c>
      <c r="EC36" s="16">
        <f>INDEX(現金給付!BC:BC,MATCH($A36,現金給付!$C:$C,0),1)</f>
        <v>0</v>
      </c>
      <c r="ED36" s="16">
        <f>INDEX(現金給付!BR:BR,MATCH($A36,現金給付!$C:$C,0),1)</f>
        <v>0</v>
      </c>
      <c r="EE36" s="16">
        <f>INDEX(現金給付!BS:BS,MATCH($A36,現金給付!$C:$C,0),1)</f>
        <v>0</v>
      </c>
      <c r="EF36" s="16">
        <f>INDEX(現金給付!BX:BX,MATCH($A36,現金給付!$C:$C,0),1)</f>
        <v>0</v>
      </c>
      <c r="EG36" s="16">
        <f>INDEX(現金給付!BY:BY,MATCH($A36,現金給付!$C:$C,0),1)</f>
        <v>0</v>
      </c>
      <c r="EH36" s="16">
        <f t="shared" si="47"/>
        <v>58</v>
      </c>
      <c r="EI36" s="16">
        <f t="shared" si="48"/>
        <v>532773</v>
      </c>
      <c r="EK36" s="7">
        <f t="shared" si="53"/>
        <v>2508</v>
      </c>
      <c r="EL36" s="7">
        <f t="shared" si="54"/>
        <v>103030260</v>
      </c>
      <c r="EN36" s="70">
        <f>ROUND(EL36/INDEX(被保険者数!O:O,MATCH(A36,被保険者数!A:A,0),1),0)</f>
        <v>705687</v>
      </c>
      <c r="EO36" s="1">
        <f t="shared" si="55"/>
        <v>38</v>
      </c>
      <c r="EP36" s="70">
        <f t="shared" si="49"/>
        <v>59804770</v>
      </c>
      <c r="EQ36" s="70">
        <f t="shared" si="50"/>
        <v>21393970</v>
      </c>
      <c r="ER36" s="70">
        <f t="shared" si="51"/>
        <v>21831520</v>
      </c>
      <c r="ES36" s="70">
        <f>ROUND(EP36/INDEX(被保険者数!O:O,MATCH(A36,被保険者数!A:A,0),1),0)</f>
        <v>409622</v>
      </c>
      <c r="ET36" s="70">
        <f t="shared" si="56"/>
        <v>37</v>
      </c>
      <c r="EU36" s="70">
        <f>ROUND(EQ36/INDEX(被保険者数!O:O,MATCH(A36,被保険者数!A:A,0),1),0)</f>
        <v>146534</v>
      </c>
      <c r="EV36" s="1">
        <f t="shared" si="57"/>
        <v>41</v>
      </c>
    </row>
    <row r="37" spans="1:152" s="1" customFormat="1" ht="15.95" customHeight="1" x14ac:dyDescent="0.15">
      <c r="A37" s="2" t="s">
        <v>56</v>
      </c>
      <c r="B37" s="6">
        <v>27</v>
      </c>
      <c r="C37" s="7">
        <v>19343410</v>
      </c>
      <c r="D37" s="7">
        <v>17409068</v>
      </c>
      <c r="E37" s="7">
        <v>1017462</v>
      </c>
      <c r="F37" s="7">
        <v>838680</v>
      </c>
      <c r="G37" s="7">
        <v>78200</v>
      </c>
      <c r="H37" s="7">
        <v>476</v>
      </c>
      <c r="I37" s="7">
        <v>7210300</v>
      </c>
      <c r="J37" s="7">
        <v>6489274</v>
      </c>
      <c r="K37" s="7">
        <v>12941</v>
      </c>
      <c r="L37" s="7">
        <v>704297</v>
      </c>
      <c r="M37" s="7">
        <v>3788</v>
      </c>
      <c r="N37" s="7">
        <f t="shared" si="0"/>
        <v>503</v>
      </c>
      <c r="O37" s="7">
        <f t="shared" si="1"/>
        <v>26553710</v>
      </c>
      <c r="P37" s="7">
        <f t="shared" si="2"/>
        <v>23898342</v>
      </c>
      <c r="Q37" s="7">
        <f t="shared" si="3"/>
        <v>1030403</v>
      </c>
      <c r="R37" s="7">
        <f t="shared" si="4"/>
        <v>1542977</v>
      </c>
      <c r="S37" s="7">
        <f t="shared" si="5"/>
        <v>81988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66</v>
      </c>
      <c r="AA37" s="7">
        <v>858950</v>
      </c>
      <c r="AB37" s="7">
        <v>773055</v>
      </c>
      <c r="AC37" s="7">
        <v>0</v>
      </c>
      <c r="AD37" s="7">
        <v>85895</v>
      </c>
      <c r="AE37" s="7">
        <v>0</v>
      </c>
      <c r="AF37" s="7">
        <f t="shared" si="6"/>
        <v>66</v>
      </c>
      <c r="AG37" s="7">
        <f t="shared" si="7"/>
        <v>858950</v>
      </c>
      <c r="AH37" s="7">
        <f t="shared" si="8"/>
        <v>773055</v>
      </c>
      <c r="AI37" s="7">
        <f t="shared" si="9"/>
        <v>0</v>
      </c>
      <c r="AJ37" s="7">
        <f t="shared" si="10"/>
        <v>85895</v>
      </c>
      <c r="AK37" s="7">
        <f t="shared" si="11"/>
        <v>0</v>
      </c>
      <c r="AL37" s="6">
        <f t="shared" si="12"/>
        <v>569</v>
      </c>
      <c r="AM37" s="7">
        <f t="shared" si="13"/>
        <v>27412660</v>
      </c>
      <c r="AN37" s="7">
        <f t="shared" si="14"/>
        <v>24671397</v>
      </c>
      <c r="AO37" s="7">
        <f t="shared" si="15"/>
        <v>1030403</v>
      </c>
      <c r="AP37" s="7">
        <f t="shared" si="16"/>
        <v>1628872</v>
      </c>
      <c r="AQ37" s="7">
        <f t="shared" si="17"/>
        <v>81988</v>
      </c>
      <c r="AR37" s="7">
        <v>137</v>
      </c>
      <c r="AS37" s="7">
        <v>4260280</v>
      </c>
      <c r="AT37" s="7">
        <v>3834252</v>
      </c>
      <c r="AU37" s="7">
        <v>119063</v>
      </c>
      <c r="AV37" s="7">
        <v>306965</v>
      </c>
      <c r="AW37" s="7">
        <v>0</v>
      </c>
      <c r="AX37" s="7">
        <f t="shared" si="18"/>
        <v>706</v>
      </c>
      <c r="AY37" s="7">
        <f t="shared" si="19"/>
        <v>31672940</v>
      </c>
      <c r="AZ37" s="7">
        <f t="shared" si="20"/>
        <v>28505649</v>
      </c>
      <c r="BA37" s="7">
        <f t="shared" si="21"/>
        <v>1149466</v>
      </c>
      <c r="BB37" s="7">
        <f t="shared" si="22"/>
        <v>1935837</v>
      </c>
      <c r="BC37" s="7">
        <f t="shared" si="23"/>
        <v>81988</v>
      </c>
      <c r="BD37" s="6">
        <v>24</v>
      </c>
      <c r="BE37" s="7">
        <v>858264</v>
      </c>
      <c r="BF37" s="7">
        <v>454924</v>
      </c>
      <c r="BG37" s="7">
        <v>0</v>
      </c>
      <c r="BH37" s="7">
        <v>385400</v>
      </c>
      <c r="BI37" s="7">
        <v>17940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24"/>
        <v>24</v>
      </c>
      <c r="BQ37" s="7">
        <f t="shared" si="25"/>
        <v>858264</v>
      </c>
      <c r="BR37" s="7">
        <f t="shared" si="26"/>
        <v>454924</v>
      </c>
      <c r="BS37" s="7">
        <f t="shared" si="27"/>
        <v>0</v>
      </c>
      <c r="BT37" s="7">
        <f t="shared" si="28"/>
        <v>385400</v>
      </c>
      <c r="BU37" s="7">
        <f t="shared" si="29"/>
        <v>17940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30"/>
        <v>706</v>
      </c>
      <c r="CC37" s="7">
        <f t="shared" si="31"/>
        <v>32531204</v>
      </c>
      <c r="CD37" s="7">
        <f t="shared" si="32"/>
        <v>28960573</v>
      </c>
      <c r="CE37" s="7">
        <f t="shared" si="33"/>
        <v>1149466</v>
      </c>
      <c r="CF37" s="7">
        <f t="shared" si="34"/>
        <v>2321237</v>
      </c>
      <c r="CG37" s="7">
        <f t="shared" si="35"/>
        <v>99928</v>
      </c>
      <c r="CH37" s="128">
        <v>0</v>
      </c>
      <c r="CI37" s="129">
        <v>0</v>
      </c>
      <c r="CJ37" s="129">
        <v>0</v>
      </c>
      <c r="CK37" s="129">
        <v>0</v>
      </c>
      <c r="CL37" s="129">
        <v>0</v>
      </c>
      <c r="CM37" s="129">
        <v>0</v>
      </c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30">
        <f t="shared" si="52"/>
        <v>0</v>
      </c>
      <c r="DA37" s="129">
        <f t="shared" si="36"/>
        <v>0</v>
      </c>
      <c r="DB37" s="129">
        <f t="shared" si="37"/>
        <v>0</v>
      </c>
      <c r="DC37" s="129">
        <f t="shared" si="38"/>
        <v>0</v>
      </c>
      <c r="DD37" s="129">
        <f t="shared" si="39"/>
        <v>0</v>
      </c>
      <c r="DE37" s="129">
        <f t="shared" si="40"/>
        <v>0</v>
      </c>
      <c r="DF37" s="129">
        <f t="shared" si="41"/>
        <v>706</v>
      </c>
      <c r="DG37" s="129">
        <f t="shared" si="42"/>
        <v>32531204</v>
      </c>
      <c r="DH37" s="129">
        <f t="shared" si="43"/>
        <v>28960573</v>
      </c>
      <c r="DI37" s="129">
        <f t="shared" si="44"/>
        <v>1149466</v>
      </c>
      <c r="DJ37" s="129">
        <f t="shared" si="45"/>
        <v>2321237</v>
      </c>
      <c r="DK37" s="129">
        <f t="shared" si="46"/>
        <v>99928</v>
      </c>
      <c r="DL37" s="129">
        <v>20</v>
      </c>
      <c r="DM37" s="129">
        <v>17</v>
      </c>
      <c r="DN37" s="129">
        <v>37</v>
      </c>
      <c r="DO37" s="129">
        <v>0</v>
      </c>
      <c r="DP37" s="129">
        <v>2</v>
      </c>
      <c r="DR37" s="16">
        <f>INDEX(現金給付!F:F,MATCH($A37,現金給付!$C:$C,0),1)</f>
        <v>0</v>
      </c>
      <c r="DS37" s="16">
        <f>INDEX(現金給付!G:G,MATCH($A37,現金給付!$C:$C,0),1)</f>
        <v>0</v>
      </c>
      <c r="DT37" s="16">
        <f>INDEX(現金給付!N:N,MATCH($A37,現金給付!$C:$C,0),1)</f>
        <v>0</v>
      </c>
      <c r="DU37" s="16">
        <f>INDEX(現金給付!O:O,MATCH($A37,現金給付!$C:$C,0),1)</f>
        <v>0</v>
      </c>
      <c r="DV37" s="16">
        <f>INDEX(現金給付!V:V,MATCH($A37,現金給付!$C:$C,0),1)</f>
        <v>0</v>
      </c>
      <c r="DW37" s="16">
        <f>INDEX(現金給付!W:W,MATCH($A37,現金給付!$C:$C,0),1)</f>
        <v>0</v>
      </c>
      <c r="DX37" s="16">
        <f>INDEX(現金給付!AL:AL,MATCH($A37,現金給付!$C:$C,0),1)</f>
        <v>1</v>
      </c>
      <c r="DY37" s="16">
        <f>INDEX(現金給付!AM:AM,MATCH($A37,現金給付!$C:$C,0),1)</f>
        <v>15359</v>
      </c>
      <c r="DZ37" s="16">
        <f>INDEX(現金給付!AT:AT,MATCH($A37,現金給付!$C:$C,0),1)</f>
        <v>0</v>
      </c>
      <c r="EA37" s="16">
        <f>INDEX(現金給付!AU:AU,MATCH($A37,現金給付!$C:$C,0),1)</f>
        <v>0</v>
      </c>
      <c r="EB37" s="16">
        <f>INDEX(現金給付!BB:BB,MATCH($A37,現金給付!$C:$C,0),1)</f>
        <v>0</v>
      </c>
      <c r="EC37" s="16">
        <f>INDEX(現金給付!BC:BC,MATCH($A37,現金給付!$C:$C,0),1)</f>
        <v>0</v>
      </c>
      <c r="ED37" s="16">
        <f>INDEX(現金給付!BR:BR,MATCH($A37,現金給付!$C:$C,0),1)</f>
        <v>0</v>
      </c>
      <c r="EE37" s="16">
        <f>INDEX(現金給付!BS:BS,MATCH($A37,現金給付!$C:$C,0),1)</f>
        <v>0</v>
      </c>
      <c r="EF37" s="16">
        <f>INDEX(現金給付!BX:BX,MATCH($A37,現金給付!$C:$C,0),1)</f>
        <v>0</v>
      </c>
      <c r="EG37" s="16">
        <f>INDEX(現金給付!BY:BY,MATCH($A37,現金給付!$C:$C,0),1)</f>
        <v>0</v>
      </c>
      <c r="EH37" s="16">
        <f t="shared" si="47"/>
        <v>1</v>
      </c>
      <c r="EI37" s="16">
        <f t="shared" si="48"/>
        <v>15359</v>
      </c>
      <c r="EK37" s="7">
        <f t="shared" si="53"/>
        <v>707</v>
      </c>
      <c r="EL37" s="7">
        <f t="shared" si="54"/>
        <v>32546563</v>
      </c>
      <c r="EN37" s="70">
        <f>ROUND(EL37/INDEX(被保険者数!O:O,MATCH(A37,被保険者数!A:A,0),1),0)</f>
        <v>581189</v>
      </c>
      <c r="EO37" s="1">
        <f t="shared" si="55"/>
        <v>42</v>
      </c>
      <c r="EP37" s="70">
        <f t="shared" si="49"/>
        <v>19343410</v>
      </c>
      <c r="EQ37" s="70">
        <f t="shared" si="50"/>
        <v>8069250</v>
      </c>
      <c r="ER37" s="70">
        <f t="shared" si="51"/>
        <v>5133903</v>
      </c>
      <c r="ES37" s="70">
        <f>ROUND(EP37/INDEX(被保険者数!O:O,MATCH(A37,被保険者数!A:A,0),1),0)</f>
        <v>345418</v>
      </c>
      <c r="ET37" s="70">
        <f t="shared" si="56"/>
        <v>40</v>
      </c>
      <c r="EU37" s="70">
        <f>ROUND(EQ37/INDEX(被保険者数!O:O,MATCH(A37,被保険者数!A:A,0),1),0)</f>
        <v>144094</v>
      </c>
      <c r="EV37" s="1">
        <f t="shared" si="57"/>
        <v>42</v>
      </c>
    </row>
    <row r="38" spans="1:152" s="1" customFormat="1" ht="15.95" customHeight="1" x14ac:dyDescent="0.15">
      <c r="A38" s="2" t="s">
        <v>63</v>
      </c>
      <c r="B38" s="6">
        <v>163</v>
      </c>
      <c r="C38" s="7">
        <v>108554700</v>
      </c>
      <c r="D38" s="7">
        <v>97699243</v>
      </c>
      <c r="E38" s="7">
        <v>5951931</v>
      </c>
      <c r="F38" s="7">
        <v>3858575</v>
      </c>
      <c r="G38" s="7">
        <v>1044951</v>
      </c>
      <c r="H38" s="7">
        <v>1661</v>
      </c>
      <c r="I38" s="7">
        <v>30078410</v>
      </c>
      <c r="J38" s="7">
        <v>27070569</v>
      </c>
      <c r="K38" s="7">
        <v>70605</v>
      </c>
      <c r="L38" s="7">
        <v>2815637</v>
      </c>
      <c r="M38" s="7">
        <v>121599</v>
      </c>
      <c r="N38" s="7">
        <f t="shared" si="0"/>
        <v>1824</v>
      </c>
      <c r="O38" s="7">
        <f t="shared" si="1"/>
        <v>138633110</v>
      </c>
      <c r="P38" s="7">
        <f t="shared" si="2"/>
        <v>124769812</v>
      </c>
      <c r="Q38" s="7">
        <f t="shared" si="3"/>
        <v>6022536</v>
      </c>
      <c r="R38" s="7">
        <f t="shared" si="4"/>
        <v>6674212</v>
      </c>
      <c r="S38" s="7">
        <f t="shared" si="5"/>
        <v>1166550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158</v>
      </c>
      <c r="AA38" s="7">
        <v>2371380</v>
      </c>
      <c r="AB38" s="7">
        <v>2134242</v>
      </c>
      <c r="AC38" s="7">
        <v>0</v>
      </c>
      <c r="AD38" s="7">
        <v>230455</v>
      </c>
      <c r="AE38" s="7">
        <v>6683</v>
      </c>
      <c r="AF38" s="7">
        <f t="shared" si="6"/>
        <v>158</v>
      </c>
      <c r="AG38" s="7">
        <f t="shared" si="7"/>
        <v>2371380</v>
      </c>
      <c r="AH38" s="7">
        <f t="shared" si="8"/>
        <v>2134242</v>
      </c>
      <c r="AI38" s="7">
        <f t="shared" si="9"/>
        <v>0</v>
      </c>
      <c r="AJ38" s="7">
        <f t="shared" si="10"/>
        <v>230455</v>
      </c>
      <c r="AK38" s="7">
        <f t="shared" si="11"/>
        <v>6683</v>
      </c>
      <c r="AL38" s="6">
        <f t="shared" si="12"/>
        <v>1982</v>
      </c>
      <c r="AM38" s="7">
        <f t="shared" si="13"/>
        <v>141004490</v>
      </c>
      <c r="AN38" s="7">
        <f t="shared" si="14"/>
        <v>126904054</v>
      </c>
      <c r="AO38" s="7">
        <f t="shared" si="15"/>
        <v>6022536</v>
      </c>
      <c r="AP38" s="7">
        <f t="shared" si="16"/>
        <v>6904667</v>
      </c>
      <c r="AQ38" s="7">
        <f t="shared" si="17"/>
        <v>1173233</v>
      </c>
      <c r="AR38" s="7">
        <v>391</v>
      </c>
      <c r="AS38" s="7">
        <v>5950300</v>
      </c>
      <c r="AT38" s="7">
        <v>5355270</v>
      </c>
      <c r="AU38" s="7">
        <v>158</v>
      </c>
      <c r="AV38" s="7">
        <v>578262</v>
      </c>
      <c r="AW38" s="7">
        <v>16610</v>
      </c>
      <c r="AX38" s="7">
        <f t="shared" si="18"/>
        <v>2373</v>
      </c>
      <c r="AY38" s="7">
        <f t="shared" si="19"/>
        <v>146954790</v>
      </c>
      <c r="AZ38" s="7">
        <f t="shared" si="20"/>
        <v>132259324</v>
      </c>
      <c r="BA38" s="7">
        <f t="shared" si="21"/>
        <v>6022694</v>
      </c>
      <c r="BB38" s="7">
        <f t="shared" si="22"/>
        <v>7482929</v>
      </c>
      <c r="BC38" s="7">
        <f t="shared" si="23"/>
        <v>1189843</v>
      </c>
      <c r="BD38" s="6">
        <v>161</v>
      </c>
      <c r="BE38" s="7">
        <v>4632750</v>
      </c>
      <c r="BF38" s="7">
        <v>2799840</v>
      </c>
      <c r="BG38" s="7">
        <v>0</v>
      </c>
      <c r="BH38" s="7">
        <v>1728140</v>
      </c>
      <c r="BI38" s="7">
        <v>104770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24"/>
        <v>161</v>
      </c>
      <c r="BQ38" s="7">
        <f t="shared" si="25"/>
        <v>4632750</v>
      </c>
      <c r="BR38" s="7">
        <f t="shared" si="26"/>
        <v>2799840</v>
      </c>
      <c r="BS38" s="7">
        <f t="shared" si="27"/>
        <v>0</v>
      </c>
      <c r="BT38" s="7">
        <f t="shared" si="28"/>
        <v>1728140</v>
      </c>
      <c r="BU38" s="7">
        <f t="shared" si="29"/>
        <v>104770</v>
      </c>
      <c r="BV38" s="6">
        <v>6</v>
      </c>
      <c r="BW38" s="7">
        <v>914440</v>
      </c>
      <c r="BX38" s="7">
        <v>822996</v>
      </c>
      <c r="BY38" s="7">
        <v>26683</v>
      </c>
      <c r="BZ38" s="7">
        <v>64761</v>
      </c>
      <c r="CA38" s="7">
        <v>0</v>
      </c>
      <c r="CB38" s="7">
        <f t="shared" si="30"/>
        <v>2379</v>
      </c>
      <c r="CC38" s="7">
        <f t="shared" si="31"/>
        <v>152501980</v>
      </c>
      <c r="CD38" s="7">
        <f t="shared" si="32"/>
        <v>135882160</v>
      </c>
      <c r="CE38" s="7">
        <f t="shared" si="33"/>
        <v>6049377</v>
      </c>
      <c r="CF38" s="7">
        <f t="shared" si="34"/>
        <v>9275830</v>
      </c>
      <c r="CG38" s="7">
        <f t="shared" si="35"/>
        <v>1294613</v>
      </c>
      <c r="CH38" s="128">
        <v>0</v>
      </c>
      <c r="CI38" s="129">
        <v>0</v>
      </c>
      <c r="CJ38" s="129">
        <v>0</v>
      </c>
      <c r="CK38" s="129">
        <v>0</v>
      </c>
      <c r="CL38" s="129">
        <v>0</v>
      </c>
      <c r="CM38" s="129">
        <v>0</v>
      </c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30">
        <f t="shared" si="52"/>
        <v>0</v>
      </c>
      <c r="DA38" s="129">
        <f t="shared" si="36"/>
        <v>0</v>
      </c>
      <c r="DB38" s="129">
        <f t="shared" si="37"/>
        <v>0</v>
      </c>
      <c r="DC38" s="129">
        <f t="shared" si="38"/>
        <v>0</v>
      </c>
      <c r="DD38" s="129">
        <f t="shared" si="39"/>
        <v>0</v>
      </c>
      <c r="DE38" s="129">
        <f t="shared" si="40"/>
        <v>0</v>
      </c>
      <c r="DF38" s="129">
        <f t="shared" si="41"/>
        <v>2379</v>
      </c>
      <c r="DG38" s="129">
        <f t="shared" si="42"/>
        <v>152501980</v>
      </c>
      <c r="DH38" s="129">
        <f t="shared" si="43"/>
        <v>135882160</v>
      </c>
      <c r="DI38" s="129">
        <f t="shared" si="44"/>
        <v>6049377</v>
      </c>
      <c r="DJ38" s="129">
        <f t="shared" si="45"/>
        <v>9275830</v>
      </c>
      <c r="DK38" s="129">
        <f t="shared" si="46"/>
        <v>1294613</v>
      </c>
      <c r="DL38" s="129">
        <v>107</v>
      </c>
      <c r="DM38" s="129">
        <v>16</v>
      </c>
      <c r="DN38" s="129">
        <v>123</v>
      </c>
      <c r="DO38" s="129">
        <v>0</v>
      </c>
      <c r="DP38" s="129">
        <v>2</v>
      </c>
      <c r="DR38" s="16">
        <f>INDEX(現金給付!F:F,MATCH($A38,現金給付!$C:$C,0),1)</f>
        <v>0</v>
      </c>
      <c r="DS38" s="16">
        <f>INDEX(現金給付!G:G,MATCH($A38,現金給付!$C:$C,0),1)</f>
        <v>0</v>
      </c>
      <c r="DT38" s="16">
        <f>INDEX(現金給付!N:N,MATCH($A38,現金給付!$C:$C,0),1)</f>
        <v>0</v>
      </c>
      <c r="DU38" s="16">
        <f>INDEX(現金給付!O:O,MATCH($A38,現金給付!$C:$C,0),1)</f>
        <v>0</v>
      </c>
      <c r="DV38" s="16">
        <f>INDEX(現金給付!V:V,MATCH($A38,現金給付!$C:$C,0),1)</f>
        <v>0</v>
      </c>
      <c r="DW38" s="16">
        <f>INDEX(現金給付!W:W,MATCH($A38,現金給付!$C:$C,0),1)</f>
        <v>0</v>
      </c>
      <c r="DX38" s="16">
        <f>INDEX(現金給付!AL:AL,MATCH($A38,現金給付!$C:$C,0),1)</f>
        <v>3</v>
      </c>
      <c r="DY38" s="16">
        <f>INDEX(現金給付!AM:AM,MATCH($A38,現金給付!$C:$C,0),1)</f>
        <v>84523</v>
      </c>
      <c r="DZ38" s="16">
        <f>INDEX(現金給付!AT:AT,MATCH($A38,現金給付!$C:$C,0),1)</f>
        <v>0</v>
      </c>
      <c r="EA38" s="16">
        <f>INDEX(現金給付!AU:AU,MATCH($A38,現金給付!$C:$C,0),1)</f>
        <v>0</v>
      </c>
      <c r="EB38" s="16">
        <f>INDEX(現金給付!BB:BB,MATCH($A38,現金給付!$C:$C,0),1)</f>
        <v>0</v>
      </c>
      <c r="EC38" s="16">
        <f>INDEX(現金給付!BC:BC,MATCH($A38,現金給付!$C:$C,0),1)</f>
        <v>0</v>
      </c>
      <c r="ED38" s="16">
        <f>INDEX(現金給付!BR:BR,MATCH($A38,現金給付!$C:$C,0),1)</f>
        <v>0</v>
      </c>
      <c r="EE38" s="16">
        <f>INDEX(現金給付!BS:BS,MATCH($A38,現金給付!$C:$C,0),1)</f>
        <v>0</v>
      </c>
      <c r="EF38" s="16">
        <f>INDEX(現金給付!BX:BX,MATCH($A38,現金給付!$C:$C,0),1)</f>
        <v>0</v>
      </c>
      <c r="EG38" s="16">
        <f>INDEX(現金給付!BY:BY,MATCH($A38,現金給付!$C:$C,0),1)</f>
        <v>0</v>
      </c>
      <c r="EH38" s="16">
        <f t="shared" si="47"/>
        <v>3</v>
      </c>
      <c r="EI38" s="16">
        <f t="shared" si="48"/>
        <v>84523</v>
      </c>
      <c r="EK38" s="7">
        <f t="shared" si="53"/>
        <v>2382</v>
      </c>
      <c r="EL38" s="7">
        <f t="shared" si="54"/>
        <v>152586503</v>
      </c>
      <c r="EN38" s="70">
        <f>ROUND(EL38/INDEX(被保険者数!O:O,MATCH(A38,被保険者数!A:A,0),1),0)</f>
        <v>882003</v>
      </c>
      <c r="EO38" s="1">
        <f t="shared" si="55"/>
        <v>23</v>
      </c>
      <c r="EP38" s="70">
        <f t="shared" si="49"/>
        <v>108554700</v>
      </c>
      <c r="EQ38" s="70">
        <f t="shared" si="50"/>
        <v>32449790</v>
      </c>
      <c r="ER38" s="70">
        <f t="shared" si="51"/>
        <v>11582013</v>
      </c>
      <c r="ES38" s="70">
        <f>ROUND(EP38/INDEX(被保険者数!O:O,MATCH(A38,被保険者数!A:A,0),1),0)</f>
        <v>627484</v>
      </c>
      <c r="ET38" s="70">
        <f t="shared" si="56"/>
        <v>8</v>
      </c>
      <c r="EU38" s="70">
        <f>ROUND(EQ38/INDEX(被保険者数!O:O,MATCH(A38,被保険者数!A:A,0),1),0)</f>
        <v>187571</v>
      </c>
      <c r="EV38" s="1">
        <f t="shared" si="57"/>
        <v>37</v>
      </c>
    </row>
    <row r="39" spans="1:152" s="1" customFormat="1" ht="15.95" customHeight="1" x14ac:dyDescent="0.15">
      <c r="A39" s="2" t="s">
        <v>64</v>
      </c>
      <c r="B39" s="6">
        <v>200</v>
      </c>
      <c r="C39" s="7">
        <v>136529750</v>
      </c>
      <c r="D39" s="7">
        <v>122876806</v>
      </c>
      <c r="E39" s="7">
        <v>8738944</v>
      </c>
      <c r="F39" s="7">
        <v>3916978</v>
      </c>
      <c r="G39" s="7">
        <v>997022</v>
      </c>
      <c r="H39" s="7">
        <v>2132</v>
      </c>
      <c r="I39" s="7">
        <v>44092540</v>
      </c>
      <c r="J39" s="7">
        <v>39683286</v>
      </c>
      <c r="K39" s="7">
        <v>1295433</v>
      </c>
      <c r="L39" s="7">
        <v>2947278</v>
      </c>
      <c r="M39" s="7">
        <v>166543</v>
      </c>
      <c r="N39" s="7">
        <f t="shared" si="0"/>
        <v>2332</v>
      </c>
      <c r="O39" s="7">
        <f t="shared" si="1"/>
        <v>180622290</v>
      </c>
      <c r="P39" s="7">
        <f t="shared" si="2"/>
        <v>162560092</v>
      </c>
      <c r="Q39" s="7">
        <f t="shared" si="3"/>
        <v>10034377</v>
      </c>
      <c r="R39" s="7">
        <f t="shared" si="4"/>
        <v>6864256</v>
      </c>
      <c r="S39" s="7">
        <f t="shared" si="5"/>
        <v>1163565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197</v>
      </c>
      <c r="AA39" s="7">
        <v>2857390</v>
      </c>
      <c r="AB39" s="7">
        <v>2571651</v>
      </c>
      <c r="AC39" s="7">
        <v>3071</v>
      </c>
      <c r="AD39" s="7">
        <v>282668</v>
      </c>
      <c r="AE39" s="7">
        <v>0</v>
      </c>
      <c r="AF39" s="7">
        <f t="shared" si="6"/>
        <v>197</v>
      </c>
      <c r="AG39" s="7">
        <f t="shared" si="7"/>
        <v>2857390</v>
      </c>
      <c r="AH39" s="7">
        <f t="shared" si="8"/>
        <v>2571651</v>
      </c>
      <c r="AI39" s="7">
        <f t="shared" si="9"/>
        <v>3071</v>
      </c>
      <c r="AJ39" s="7">
        <f t="shared" si="10"/>
        <v>282668</v>
      </c>
      <c r="AK39" s="7">
        <f t="shared" si="11"/>
        <v>0</v>
      </c>
      <c r="AL39" s="6">
        <f t="shared" si="12"/>
        <v>2529</v>
      </c>
      <c r="AM39" s="7">
        <f t="shared" si="13"/>
        <v>183479680</v>
      </c>
      <c r="AN39" s="7">
        <f t="shared" si="14"/>
        <v>165131743</v>
      </c>
      <c r="AO39" s="7">
        <f t="shared" si="15"/>
        <v>10037448</v>
      </c>
      <c r="AP39" s="7">
        <f t="shared" si="16"/>
        <v>7146924</v>
      </c>
      <c r="AQ39" s="7">
        <f t="shared" si="17"/>
        <v>1163565</v>
      </c>
      <c r="AR39" s="7">
        <v>587</v>
      </c>
      <c r="AS39" s="7">
        <v>7335150</v>
      </c>
      <c r="AT39" s="7">
        <v>6601635</v>
      </c>
      <c r="AU39" s="7">
        <v>0</v>
      </c>
      <c r="AV39" s="7">
        <v>705731</v>
      </c>
      <c r="AW39" s="7">
        <v>27784</v>
      </c>
      <c r="AX39" s="7">
        <f t="shared" si="18"/>
        <v>3116</v>
      </c>
      <c r="AY39" s="7">
        <f t="shared" si="19"/>
        <v>190814830</v>
      </c>
      <c r="AZ39" s="7">
        <f t="shared" si="20"/>
        <v>171733378</v>
      </c>
      <c r="BA39" s="7">
        <f t="shared" si="21"/>
        <v>10037448</v>
      </c>
      <c r="BB39" s="7">
        <f t="shared" si="22"/>
        <v>7852655</v>
      </c>
      <c r="BC39" s="7">
        <f t="shared" si="23"/>
        <v>1191349</v>
      </c>
      <c r="BD39" s="6">
        <v>196</v>
      </c>
      <c r="BE39" s="7">
        <v>6816794</v>
      </c>
      <c r="BF39" s="7">
        <v>4550194</v>
      </c>
      <c r="BG39" s="7">
        <v>0</v>
      </c>
      <c r="BH39" s="7">
        <v>2215890</v>
      </c>
      <c r="BI39" s="7">
        <v>50710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24"/>
        <v>196</v>
      </c>
      <c r="BQ39" s="7">
        <f t="shared" si="25"/>
        <v>6816794</v>
      </c>
      <c r="BR39" s="7">
        <f t="shared" si="26"/>
        <v>4550194</v>
      </c>
      <c r="BS39" s="7">
        <f t="shared" si="27"/>
        <v>0</v>
      </c>
      <c r="BT39" s="7">
        <f t="shared" si="28"/>
        <v>2215890</v>
      </c>
      <c r="BU39" s="7">
        <f t="shared" si="29"/>
        <v>50710</v>
      </c>
      <c r="BV39" s="6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f t="shared" si="30"/>
        <v>3116</v>
      </c>
      <c r="CC39" s="7">
        <f t="shared" si="31"/>
        <v>197631624</v>
      </c>
      <c r="CD39" s="7">
        <f t="shared" si="32"/>
        <v>176283572</v>
      </c>
      <c r="CE39" s="7">
        <f t="shared" si="33"/>
        <v>10037448</v>
      </c>
      <c r="CF39" s="7">
        <f t="shared" si="34"/>
        <v>10068545</v>
      </c>
      <c r="CG39" s="7">
        <f t="shared" si="35"/>
        <v>1242059</v>
      </c>
      <c r="CH39" s="128">
        <v>6</v>
      </c>
      <c r="CI39" s="129">
        <v>20575</v>
      </c>
      <c r="CJ39" s="129">
        <v>18517</v>
      </c>
      <c r="CK39" s="129">
        <v>0</v>
      </c>
      <c r="CL39" s="129">
        <v>2058</v>
      </c>
      <c r="CM39" s="129">
        <v>0</v>
      </c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30">
        <f t="shared" si="52"/>
        <v>6</v>
      </c>
      <c r="DA39" s="129">
        <f t="shared" si="36"/>
        <v>20575</v>
      </c>
      <c r="DB39" s="129">
        <f t="shared" si="37"/>
        <v>18517</v>
      </c>
      <c r="DC39" s="129">
        <f t="shared" si="38"/>
        <v>0</v>
      </c>
      <c r="DD39" s="129">
        <f t="shared" si="39"/>
        <v>2058</v>
      </c>
      <c r="DE39" s="129">
        <f t="shared" si="40"/>
        <v>0</v>
      </c>
      <c r="DF39" s="129">
        <f t="shared" si="41"/>
        <v>3122</v>
      </c>
      <c r="DG39" s="129">
        <f t="shared" si="42"/>
        <v>197652199</v>
      </c>
      <c r="DH39" s="129">
        <f t="shared" si="43"/>
        <v>176302089</v>
      </c>
      <c r="DI39" s="129">
        <f t="shared" si="44"/>
        <v>10037448</v>
      </c>
      <c r="DJ39" s="129">
        <f t="shared" si="45"/>
        <v>10070603</v>
      </c>
      <c r="DK39" s="129">
        <f t="shared" si="46"/>
        <v>1242059</v>
      </c>
      <c r="DL39" s="129">
        <v>156</v>
      </c>
      <c r="DM39" s="129">
        <v>38</v>
      </c>
      <c r="DN39" s="129">
        <v>194</v>
      </c>
      <c r="DO39" s="129">
        <v>29</v>
      </c>
      <c r="DP39" s="129">
        <v>0</v>
      </c>
      <c r="DR39" s="16">
        <f>INDEX(現金給付!F:F,MATCH($A39,現金給付!$C:$C,0),1)</f>
        <v>6</v>
      </c>
      <c r="DS39" s="16">
        <f>INDEX(現金給付!G:G,MATCH($A39,現金給付!$C:$C,0),1)</f>
        <v>18517</v>
      </c>
      <c r="DT39" s="16">
        <f>INDEX(現金給付!N:N,MATCH($A39,現金給付!$C:$C,0),1)</f>
        <v>0</v>
      </c>
      <c r="DU39" s="16">
        <f>INDEX(現金給付!O:O,MATCH($A39,現金給付!$C:$C,0),1)</f>
        <v>0</v>
      </c>
      <c r="DV39" s="16">
        <f>INDEX(現金給付!V:V,MATCH($A39,現金給付!$C:$C,0),1)</f>
        <v>0</v>
      </c>
      <c r="DW39" s="16">
        <f>INDEX(現金給付!W:W,MATCH($A39,現金給付!$C:$C,0),1)</f>
        <v>0</v>
      </c>
      <c r="DX39" s="16">
        <f>INDEX(現金給付!AL:AL,MATCH($A39,現金給付!$C:$C,0),1)</f>
        <v>6</v>
      </c>
      <c r="DY39" s="16">
        <f>INDEX(現金給付!AM:AM,MATCH($A39,現金給付!$C:$C,0),1)</f>
        <v>188263</v>
      </c>
      <c r="DZ39" s="16">
        <f>INDEX(現金給付!AT:AT,MATCH($A39,現金給付!$C:$C,0),1)</f>
        <v>0</v>
      </c>
      <c r="EA39" s="16">
        <f>INDEX(現金給付!AU:AU,MATCH($A39,現金給付!$C:$C,0),1)</f>
        <v>0</v>
      </c>
      <c r="EB39" s="16">
        <f>INDEX(現金給付!BB:BB,MATCH($A39,現金給付!$C:$C,0),1)</f>
        <v>0</v>
      </c>
      <c r="EC39" s="16">
        <f>INDEX(現金給付!BC:BC,MATCH($A39,現金給付!$C:$C,0),1)</f>
        <v>0</v>
      </c>
      <c r="ED39" s="16">
        <f>INDEX(現金給付!BR:BR,MATCH($A39,現金給付!$C:$C,0),1)</f>
        <v>0</v>
      </c>
      <c r="EE39" s="16">
        <f>INDEX(現金給付!BS:BS,MATCH($A39,現金給付!$C:$C,0),1)</f>
        <v>0</v>
      </c>
      <c r="EF39" s="16">
        <f>INDEX(現金給付!BX:BX,MATCH($A39,現金給付!$C:$C,0),1)</f>
        <v>0</v>
      </c>
      <c r="EG39" s="16">
        <f>INDEX(現金給付!BY:BY,MATCH($A39,現金給付!$C:$C,0),1)</f>
        <v>0</v>
      </c>
      <c r="EH39" s="16">
        <f t="shared" si="47"/>
        <v>12</v>
      </c>
      <c r="EI39" s="16">
        <f t="shared" si="48"/>
        <v>206780</v>
      </c>
      <c r="EK39" s="7">
        <f t="shared" si="53"/>
        <v>3128</v>
      </c>
      <c r="EL39" s="7">
        <f t="shared" si="54"/>
        <v>197838404</v>
      </c>
      <c r="EN39" s="70">
        <f>ROUND(EL39/INDEX(被保険者数!O:O,MATCH(A39,被保険者数!A:A,0),1),0)</f>
        <v>974573</v>
      </c>
      <c r="EO39" s="1">
        <f t="shared" si="55"/>
        <v>8</v>
      </c>
      <c r="EP39" s="70">
        <f t="shared" si="49"/>
        <v>136529750</v>
      </c>
      <c r="EQ39" s="70">
        <f t="shared" si="50"/>
        <v>46949930</v>
      </c>
      <c r="ER39" s="70">
        <f t="shared" si="51"/>
        <v>14358724</v>
      </c>
      <c r="ES39" s="70">
        <f>ROUND(EP39/INDEX(被保険者数!O:O,MATCH(A39,被保険者数!A:A,0),1),0)</f>
        <v>672560</v>
      </c>
      <c r="ET39" s="70">
        <f t="shared" si="56"/>
        <v>5</v>
      </c>
      <c r="EU39" s="70">
        <f>ROUND(EQ39/INDEX(被保険者数!O:O,MATCH(A39,被保険者数!A:A,0),1),0)</f>
        <v>231280</v>
      </c>
      <c r="EV39" s="1">
        <f t="shared" si="57"/>
        <v>13</v>
      </c>
    </row>
    <row r="40" spans="1:152" s="1" customFormat="1" ht="15.95" customHeight="1" x14ac:dyDescent="0.15">
      <c r="A40" s="2" t="s">
        <v>57</v>
      </c>
      <c r="B40" s="6">
        <v>909</v>
      </c>
      <c r="C40" s="7">
        <v>483367880</v>
      </c>
      <c r="D40" s="7">
        <v>435031551</v>
      </c>
      <c r="E40" s="7">
        <v>27781305</v>
      </c>
      <c r="F40" s="7">
        <v>16979263</v>
      </c>
      <c r="G40" s="7">
        <v>3575761</v>
      </c>
      <c r="H40" s="7">
        <v>9703</v>
      </c>
      <c r="I40" s="7">
        <v>203782690</v>
      </c>
      <c r="J40" s="7">
        <v>183404433</v>
      </c>
      <c r="K40" s="7">
        <v>5203254</v>
      </c>
      <c r="L40" s="7">
        <v>13187916</v>
      </c>
      <c r="M40" s="7">
        <v>1987087</v>
      </c>
      <c r="N40" s="7">
        <f t="shared" si="0"/>
        <v>10612</v>
      </c>
      <c r="O40" s="7">
        <f t="shared" si="1"/>
        <v>687150570</v>
      </c>
      <c r="P40" s="7">
        <f t="shared" si="2"/>
        <v>618435984</v>
      </c>
      <c r="Q40" s="7">
        <f t="shared" si="3"/>
        <v>32984559</v>
      </c>
      <c r="R40" s="7">
        <f t="shared" si="4"/>
        <v>30167179</v>
      </c>
      <c r="S40" s="7">
        <f t="shared" si="5"/>
        <v>5562848</v>
      </c>
      <c r="T40" s="6">
        <v>2</v>
      </c>
      <c r="U40" s="7">
        <v>318390</v>
      </c>
      <c r="V40" s="7">
        <v>286560</v>
      </c>
      <c r="W40" s="7">
        <v>0</v>
      </c>
      <c r="X40" s="7">
        <v>30430</v>
      </c>
      <c r="Y40" s="7">
        <v>1400</v>
      </c>
      <c r="Z40" s="7">
        <v>825</v>
      </c>
      <c r="AA40" s="7">
        <v>12570800</v>
      </c>
      <c r="AB40" s="7">
        <v>11313720</v>
      </c>
      <c r="AC40" s="7">
        <v>0</v>
      </c>
      <c r="AD40" s="7">
        <v>1257080</v>
      </c>
      <c r="AE40" s="7">
        <v>0</v>
      </c>
      <c r="AF40" s="7">
        <f t="shared" si="6"/>
        <v>827</v>
      </c>
      <c r="AG40" s="7">
        <f t="shared" si="7"/>
        <v>12889190</v>
      </c>
      <c r="AH40" s="7">
        <f t="shared" si="8"/>
        <v>11600280</v>
      </c>
      <c r="AI40" s="7">
        <f t="shared" si="9"/>
        <v>0</v>
      </c>
      <c r="AJ40" s="7">
        <f t="shared" si="10"/>
        <v>1287510</v>
      </c>
      <c r="AK40" s="7">
        <f t="shared" si="11"/>
        <v>1400</v>
      </c>
      <c r="AL40" s="6">
        <f t="shared" si="12"/>
        <v>11439</v>
      </c>
      <c r="AM40" s="7">
        <f t="shared" si="13"/>
        <v>700039760</v>
      </c>
      <c r="AN40" s="7">
        <f t="shared" si="14"/>
        <v>630036264</v>
      </c>
      <c r="AO40" s="7">
        <f t="shared" si="15"/>
        <v>32984559</v>
      </c>
      <c r="AP40" s="7">
        <f t="shared" si="16"/>
        <v>31454689</v>
      </c>
      <c r="AQ40" s="7">
        <f t="shared" si="17"/>
        <v>5564248</v>
      </c>
      <c r="AR40" s="7">
        <v>8453</v>
      </c>
      <c r="AS40" s="7">
        <v>145775640</v>
      </c>
      <c r="AT40" s="7">
        <v>131198080</v>
      </c>
      <c r="AU40" s="7">
        <v>1788516</v>
      </c>
      <c r="AV40" s="7">
        <v>12081834</v>
      </c>
      <c r="AW40" s="7">
        <v>707210</v>
      </c>
      <c r="AX40" s="7">
        <f t="shared" si="18"/>
        <v>19892</v>
      </c>
      <c r="AY40" s="7">
        <f t="shared" si="19"/>
        <v>845815400</v>
      </c>
      <c r="AZ40" s="7">
        <f t="shared" si="20"/>
        <v>761234344</v>
      </c>
      <c r="BA40" s="7">
        <f t="shared" si="21"/>
        <v>34773075</v>
      </c>
      <c r="BB40" s="7">
        <f t="shared" si="22"/>
        <v>43536523</v>
      </c>
      <c r="BC40" s="7">
        <f t="shared" si="23"/>
        <v>6271458</v>
      </c>
      <c r="BD40" s="6">
        <v>853</v>
      </c>
      <c r="BE40" s="7">
        <v>24511992</v>
      </c>
      <c r="BF40" s="7">
        <v>16561522</v>
      </c>
      <c r="BG40" s="7">
        <v>0</v>
      </c>
      <c r="BH40" s="7">
        <v>7762540</v>
      </c>
      <c r="BI40" s="7">
        <v>187930</v>
      </c>
      <c r="BJ40" s="7">
        <v>2</v>
      </c>
      <c r="BK40" s="7">
        <v>6238</v>
      </c>
      <c r="BL40" s="7">
        <v>2098</v>
      </c>
      <c r="BM40" s="7">
        <v>0</v>
      </c>
      <c r="BN40" s="7">
        <v>4140</v>
      </c>
      <c r="BO40" s="7">
        <v>0</v>
      </c>
      <c r="BP40" s="7">
        <f t="shared" si="24"/>
        <v>855</v>
      </c>
      <c r="BQ40" s="7">
        <f t="shared" si="25"/>
        <v>24518230</v>
      </c>
      <c r="BR40" s="7">
        <f t="shared" si="26"/>
        <v>16563620</v>
      </c>
      <c r="BS40" s="7">
        <f t="shared" si="27"/>
        <v>0</v>
      </c>
      <c r="BT40" s="7">
        <f t="shared" si="28"/>
        <v>7766680</v>
      </c>
      <c r="BU40" s="7">
        <f t="shared" si="29"/>
        <v>187930</v>
      </c>
      <c r="BV40" s="6">
        <v>25</v>
      </c>
      <c r="BW40" s="7">
        <v>3718940</v>
      </c>
      <c r="BX40" s="7">
        <v>3347046</v>
      </c>
      <c r="BY40" s="7">
        <v>168299</v>
      </c>
      <c r="BZ40" s="7">
        <v>140480</v>
      </c>
      <c r="CA40" s="7">
        <v>63115</v>
      </c>
      <c r="CB40" s="7">
        <f t="shared" si="30"/>
        <v>19917</v>
      </c>
      <c r="CC40" s="7">
        <f t="shared" si="31"/>
        <v>874052570</v>
      </c>
      <c r="CD40" s="7">
        <f t="shared" si="32"/>
        <v>781145010</v>
      </c>
      <c r="CE40" s="7">
        <f t="shared" si="33"/>
        <v>34941374</v>
      </c>
      <c r="CF40" s="7">
        <f t="shared" si="34"/>
        <v>51443683</v>
      </c>
      <c r="CG40" s="7">
        <f t="shared" si="35"/>
        <v>6522503</v>
      </c>
      <c r="CH40" s="128">
        <v>13</v>
      </c>
      <c r="CI40" s="129">
        <v>57775</v>
      </c>
      <c r="CJ40" s="129">
        <v>51997</v>
      </c>
      <c r="CK40" s="129">
        <v>0</v>
      </c>
      <c r="CL40" s="129">
        <v>5778</v>
      </c>
      <c r="CM40" s="129">
        <v>0</v>
      </c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30">
        <f t="shared" si="52"/>
        <v>13</v>
      </c>
      <c r="DA40" s="129">
        <f t="shared" si="36"/>
        <v>57775</v>
      </c>
      <c r="DB40" s="129">
        <f t="shared" si="37"/>
        <v>51997</v>
      </c>
      <c r="DC40" s="129">
        <f t="shared" si="38"/>
        <v>0</v>
      </c>
      <c r="DD40" s="129">
        <f t="shared" si="39"/>
        <v>5778</v>
      </c>
      <c r="DE40" s="129">
        <f t="shared" si="40"/>
        <v>0</v>
      </c>
      <c r="DF40" s="129">
        <f t="shared" si="41"/>
        <v>19930</v>
      </c>
      <c r="DG40" s="129">
        <f t="shared" si="42"/>
        <v>874110345</v>
      </c>
      <c r="DH40" s="129">
        <f t="shared" si="43"/>
        <v>781197007</v>
      </c>
      <c r="DI40" s="129">
        <f t="shared" si="44"/>
        <v>34941374</v>
      </c>
      <c r="DJ40" s="129">
        <f t="shared" si="45"/>
        <v>51449461</v>
      </c>
      <c r="DK40" s="129">
        <f t="shared" si="46"/>
        <v>6522503</v>
      </c>
      <c r="DL40" s="129">
        <v>588</v>
      </c>
      <c r="DM40" s="129">
        <v>397</v>
      </c>
      <c r="DN40" s="129">
        <v>985</v>
      </c>
      <c r="DO40" s="129">
        <v>181</v>
      </c>
      <c r="DP40" s="129">
        <v>10</v>
      </c>
      <c r="DR40" s="16">
        <f>INDEX(現金給付!F:F,MATCH($A40,現金給付!$C:$C,0),1)</f>
        <v>13</v>
      </c>
      <c r="DS40" s="16">
        <f>INDEX(現金給付!G:G,MATCH($A40,現金給付!$C:$C,0),1)</f>
        <v>51997</v>
      </c>
      <c r="DT40" s="16">
        <f>INDEX(現金給付!N:N,MATCH($A40,現金給付!$C:$C,0),1)</f>
        <v>74</v>
      </c>
      <c r="DU40" s="16">
        <f>INDEX(現金給付!O:O,MATCH($A40,現金給付!$C:$C,0),1)</f>
        <v>1096154</v>
      </c>
      <c r="DV40" s="16">
        <f>INDEX(現金給付!V:V,MATCH($A40,現金給付!$C:$C,0),1)</f>
        <v>2</v>
      </c>
      <c r="DW40" s="16">
        <f>INDEX(現金給付!W:W,MATCH($A40,現金給付!$C:$C,0),1)</f>
        <v>100035</v>
      </c>
      <c r="DX40" s="16">
        <f>INDEX(現金給付!AL:AL,MATCH($A40,現金給付!$C:$C,0),1)</f>
        <v>24</v>
      </c>
      <c r="DY40" s="16">
        <f>INDEX(現金給付!AM:AM,MATCH($A40,現金給付!$C:$C,0),1)</f>
        <v>691351</v>
      </c>
      <c r="DZ40" s="16">
        <f>INDEX(現金給付!AT:AT,MATCH($A40,現金給付!$C:$C,0),1)</f>
        <v>2</v>
      </c>
      <c r="EA40" s="16">
        <f>INDEX(現金給付!AU:AU,MATCH($A40,現金給付!$C:$C,0),1)</f>
        <v>3861</v>
      </c>
      <c r="EB40" s="16">
        <f>INDEX(現金給付!BB:BB,MATCH($A40,現金給付!$C:$C,0),1)</f>
        <v>0</v>
      </c>
      <c r="EC40" s="16">
        <f>INDEX(現金給付!BC:BC,MATCH($A40,現金給付!$C:$C,0),1)</f>
        <v>0</v>
      </c>
      <c r="ED40" s="16">
        <f>INDEX(現金給付!BR:BR,MATCH($A40,現金給付!$C:$C,0),1)</f>
        <v>0</v>
      </c>
      <c r="EE40" s="16">
        <f>INDEX(現金給付!BS:BS,MATCH($A40,現金給付!$C:$C,0),1)</f>
        <v>0</v>
      </c>
      <c r="EF40" s="16">
        <f>INDEX(現金給付!BX:BX,MATCH($A40,現金給付!$C:$C,0),1)</f>
        <v>0</v>
      </c>
      <c r="EG40" s="16">
        <f>INDEX(現金給付!BY:BY,MATCH($A40,現金給付!$C:$C,0),1)</f>
        <v>0</v>
      </c>
      <c r="EH40" s="16">
        <f t="shared" si="47"/>
        <v>115</v>
      </c>
      <c r="EI40" s="16">
        <f t="shared" si="48"/>
        <v>1943398</v>
      </c>
      <c r="EK40" s="7">
        <f t="shared" si="53"/>
        <v>20032</v>
      </c>
      <c r="EL40" s="7">
        <f t="shared" si="54"/>
        <v>875995968</v>
      </c>
      <c r="EN40" s="70">
        <f>ROUND(EL40/INDEX(被保険者数!O:O,MATCH(A40,被保険者数!A:A,0),1),0)</f>
        <v>799996</v>
      </c>
      <c r="EO40" s="1">
        <f t="shared" si="55"/>
        <v>33</v>
      </c>
      <c r="EP40" s="70">
        <f t="shared" si="49"/>
        <v>483686270</v>
      </c>
      <c r="EQ40" s="70">
        <f t="shared" si="50"/>
        <v>216353490</v>
      </c>
      <c r="ER40" s="70">
        <f t="shared" si="51"/>
        <v>175956208</v>
      </c>
      <c r="ES40" s="70">
        <f>ROUND(EP40/INDEX(被保険者数!O:O,MATCH(A40,被保険者数!A:A,0),1),0)</f>
        <v>441723</v>
      </c>
      <c r="ET40" s="70">
        <f t="shared" si="56"/>
        <v>33</v>
      </c>
      <c r="EU40" s="70">
        <f>ROUND(EQ40/INDEX(被保険者数!O:O,MATCH(A40,被保険者数!A:A,0),1),0)</f>
        <v>197583</v>
      </c>
      <c r="EV40" s="1">
        <f t="shared" si="57"/>
        <v>34</v>
      </c>
    </row>
    <row r="41" spans="1:152" s="1" customFormat="1" ht="15.95" customHeight="1" x14ac:dyDescent="0.15">
      <c r="A41" s="2" t="s">
        <v>58</v>
      </c>
      <c r="B41" s="6">
        <v>2581</v>
      </c>
      <c r="C41" s="7">
        <v>1689246860</v>
      </c>
      <c r="D41" s="7">
        <v>1520325200</v>
      </c>
      <c r="E41" s="7">
        <v>94026616</v>
      </c>
      <c r="F41" s="7">
        <v>61491014</v>
      </c>
      <c r="G41" s="7">
        <v>13401780</v>
      </c>
      <c r="H41" s="7">
        <v>36547</v>
      </c>
      <c r="I41" s="7">
        <v>650375090</v>
      </c>
      <c r="J41" s="7">
        <v>585337582</v>
      </c>
      <c r="K41" s="7">
        <v>14461797</v>
      </c>
      <c r="L41" s="7">
        <v>46032616</v>
      </c>
      <c r="M41" s="7">
        <v>4535315</v>
      </c>
      <c r="N41" s="7">
        <f t="shared" si="0"/>
        <v>39128</v>
      </c>
      <c r="O41" s="7">
        <f t="shared" si="1"/>
        <v>2339621950</v>
      </c>
      <c r="P41" s="7">
        <f t="shared" si="2"/>
        <v>2105662782</v>
      </c>
      <c r="Q41" s="7">
        <f t="shared" si="3"/>
        <v>108488413</v>
      </c>
      <c r="R41" s="7">
        <f t="shared" si="4"/>
        <v>107523630</v>
      </c>
      <c r="S41" s="7">
        <f t="shared" si="5"/>
        <v>17937095</v>
      </c>
      <c r="T41" s="6">
        <v>5</v>
      </c>
      <c r="U41" s="7">
        <v>4068120</v>
      </c>
      <c r="V41" s="7">
        <v>3661308</v>
      </c>
      <c r="W41" s="7">
        <v>314996</v>
      </c>
      <c r="X41" s="7">
        <v>91816</v>
      </c>
      <c r="Y41" s="7">
        <v>0</v>
      </c>
      <c r="Z41" s="7">
        <v>3835</v>
      </c>
      <c r="AA41" s="7">
        <v>57619030</v>
      </c>
      <c r="AB41" s="7">
        <v>51857127</v>
      </c>
      <c r="AC41" s="7">
        <v>58254</v>
      </c>
      <c r="AD41" s="7">
        <v>5702799</v>
      </c>
      <c r="AE41" s="7">
        <v>850</v>
      </c>
      <c r="AF41" s="7">
        <f t="shared" si="6"/>
        <v>3840</v>
      </c>
      <c r="AG41" s="7">
        <f t="shared" si="7"/>
        <v>61687150</v>
      </c>
      <c r="AH41" s="7">
        <f t="shared" si="8"/>
        <v>55518435</v>
      </c>
      <c r="AI41" s="7">
        <f t="shared" si="9"/>
        <v>373250</v>
      </c>
      <c r="AJ41" s="7">
        <f t="shared" si="10"/>
        <v>5794615</v>
      </c>
      <c r="AK41" s="7">
        <f t="shared" si="11"/>
        <v>850</v>
      </c>
      <c r="AL41" s="6">
        <f t="shared" si="12"/>
        <v>42968</v>
      </c>
      <c r="AM41" s="7">
        <f t="shared" si="13"/>
        <v>2401309100</v>
      </c>
      <c r="AN41" s="7">
        <f t="shared" si="14"/>
        <v>2161181217</v>
      </c>
      <c r="AO41" s="7">
        <f t="shared" si="15"/>
        <v>108861663</v>
      </c>
      <c r="AP41" s="7">
        <f t="shared" si="16"/>
        <v>113318245</v>
      </c>
      <c r="AQ41" s="7">
        <f t="shared" si="17"/>
        <v>17937945</v>
      </c>
      <c r="AR41" s="7">
        <v>26652</v>
      </c>
      <c r="AS41" s="7">
        <v>324026300</v>
      </c>
      <c r="AT41" s="7">
        <v>291623672</v>
      </c>
      <c r="AU41" s="7">
        <v>1646496</v>
      </c>
      <c r="AV41" s="7">
        <v>29045095</v>
      </c>
      <c r="AW41" s="7">
        <v>1711037</v>
      </c>
      <c r="AX41" s="7">
        <f t="shared" si="18"/>
        <v>69620</v>
      </c>
      <c r="AY41" s="7">
        <f t="shared" si="19"/>
        <v>2725335400</v>
      </c>
      <c r="AZ41" s="7">
        <f t="shared" si="20"/>
        <v>2452804889</v>
      </c>
      <c r="BA41" s="7">
        <f t="shared" si="21"/>
        <v>110508159</v>
      </c>
      <c r="BB41" s="7">
        <f t="shared" si="22"/>
        <v>142363340</v>
      </c>
      <c r="BC41" s="7">
        <f t="shared" si="23"/>
        <v>19648982</v>
      </c>
      <c r="BD41" s="6">
        <v>2481</v>
      </c>
      <c r="BE41" s="7">
        <v>85544121</v>
      </c>
      <c r="BF41" s="7">
        <v>54340211</v>
      </c>
      <c r="BG41" s="7">
        <v>0</v>
      </c>
      <c r="BH41" s="7">
        <v>30434080</v>
      </c>
      <c r="BI41" s="7">
        <v>769830</v>
      </c>
      <c r="BJ41" s="7">
        <v>5</v>
      </c>
      <c r="BK41" s="7">
        <v>126670</v>
      </c>
      <c r="BL41" s="7">
        <v>96270</v>
      </c>
      <c r="BM41" s="7">
        <v>0</v>
      </c>
      <c r="BN41" s="7">
        <v>30400</v>
      </c>
      <c r="BO41" s="7">
        <v>0</v>
      </c>
      <c r="BP41" s="7">
        <f t="shared" si="24"/>
        <v>2486</v>
      </c>
      <c r="BQ41" s="7">
        <f t="shared" si="25"/>
        <v>85670791</v>
      </c>
      <c r="BR41" s="7">
        <f t="shared" si="26"/>
        <v>54436481</v>
      </c>
      <c r="BS41" s="7">
        <f t="shared" si="27"/>
        <v>0</v>
      </c>
      <c r="BT41" s="7">
        <f t="shared" si="28"/>
        <v>30464480</v>
      </c>
      <c r="BU41" s="7">
        <f t="shared" si="29"/>
        <v>769830</v>
      </c>
      <c r="BV41" s="6">
        <v>178</v>
      </c>
      <c r="BW41" s="7">
        <v>19403190</v>
      </c>
      <c r="BX41" s="7">
        <v>17462871</v>
      </c>
      <c r="BY41" s="7">
        <v>595964</v>
      </c>
      <c r="BZ41" s="7">
        <v>958021</v>
      </c>
      <c r="CA41" s="7">
        <v>387634</v>
      </c>
      <c r="CB41" s="7">
        <f t="shared" si="30"/>
        <v>69798</v>
      </c>
      <c r="CC41" s="7">
        <f t="shared" si="31"/>
        <v>2830409381</v>
      </c>
      <c r="CD41" s="7">
        <f t="shared" si="32"/>
        <v>2524704241</v>
      </c>
      <c r="CE41" s="7">
        <f t="shared" si="33"/>
        <v>111104123</v>
      </c>
      <c r="CF41" s="7">
        <f t="shared" si="34"/>
        <v>173785841</v>
      </c>
      <c r="CG41" s="7">
        <f t="shared" si="35"/>
        <v>20806446</v>
      </c>
      <c r="CH41" s="128">
        <v>282</v>
      </c>
      <c r="CI41" s="129">
        <v>1922958</v>
      </c>
      <c r="CJ41" s="129">
        <v>1730619</v>
      </c>
      <c r="CK41" s="129">
        <v>0</v>
      </c>
      <c r="CL41" s="129">
        <v>192339</v>
      </c>
      <c r="CM41" s="129">
        <v>0</v>
      </c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30">
        <f t="shared" si="52"/>
        <v>282</v>
      </c>
      <c r="DA41" s="129">
        <f t="shared" si="36"/>
        <v>1922958</v>
      </c>
      <c r="DB41" s="129">
        <f t="shared" si="37"/>
        <v>1730619</v>
      </c>
      <c r="DC41" s="129">
        <f t="shared" si="38"/>
        <v>0</v>
      </c>
      <c r="DD41" s="129">
        <f t="shared" si="39"/>
        <v>192339</v>
      </c>
      <c r="DE41" s="129">
        <f t="shared" si="40"/>
        <v>0</v>
      </c>
      <c r="DF41" s="129">
        <f t="shared" si="41"/>
        <v>70080</v>
      </c>
      <c r="DG41" s="129">
        <f t="shared" si="42"/>
        <v>2832332339</v>
      </c>
      <c r="DH41" s="129">
        <f t="shared" si="43"/>
        <v>2526434860</v>
      </c>
      <c r="DI41" s="129">
        <f t="shared" si="44"/>
        <v>111104123</v>
      </c>
      <c r="DJ41" s="129">
        <f t="shared" si="45"/>
        <v>173978180</v>
      </c>
      <c r="DK41" s="129">
        <f t="shared" si="46"/>
        <v>20806446</v>
      </c>
      <c r="DL41" s="129">
        <v>1883</v>
      </c>
      <c r="DM41" s="129">
        <v>951</v>
      </c>
      <c r="DN41" s="129">
        <v>2834</v>
      </c>
      <c r="DO41" s="129">
        <v>422</v>
      </c>
      <c r="DP41" s="129">
        <v>53</v>
      </c>
      <c r="DR41" s="16">
        <f>INDEX(現金給付!F:F,MATCH($A41,現金給付!$C:$C,0),1)</f>
        <v>282</v>
      </c>
      <c r="DS41" s="16">
        <f>INDEX(現金給付!G:G,MATCH($A41,現金給付!$C:$C,0),1)</f>
        <v>1730619</v>
      </c>
      <c r="DT41" s="16">
        <f>INDEX(現金給付!N:N,MATCH($A41,現金給付!$C:$C,0),1)</f>
        <v>82</v>
      </c>
      <c r="DU41" s="16">
        <f>INDEX(現金給付!O:O,MATCH($A41,現金給付!$C:$C,0),1)</f>
        <v>1994952</v>
      </c>
      <c r="DV41" s="16">
        <f>INDEX(現金給付!V:V,MATCH($A41,現金給付!$C:$C,0),1)</f>
        <v>96</v>
      </c>
      <c r="DW41" s="16">
        <f>INDEX(現金給付!W:W,MATCH($A41,現金給付!$C:$C,0),1)</f>
        <v>1755835</v>
      </c>
      <c r="DX41" s="16">
        <f>INDEX(現金給付!AL:AL,MATCH($A41,現金給付!$C:$C,0),1)</f>
        <v>74</v>
      </c>
      <c r="DY41" s="16">
        <f>INDEX(現金給付!AM:AM,MATCH($A41,現金給付!$C:$C,0),1)</f>
        <v>2030101</v>
      </c>
      <c r="DZ41" s="16">
        <f>INDEX(現金給付!AT:AT,MATCH($A41,現金給付!$C:$C,0),1)</f>
        <v>0</v>
      </c>
      <c r="EA41" s="16">
        <f>INDEX(現金給付!AU:AU,MATCH($A41,現金給付!$C:$C,0),1)</f>
        <v>0</v>
      </c>
      <c r="EB41" s="16">
        <f>INDEX(現金給付!BB:BB,MATCH($A41,現金給付!$C:$C,0),1)</f>
        <v>0</v>
      </c>
      <c r="EC41" s="16">
        <f>INDEX(現金給付!BC:BC,MATCH($A41,現金給付!$C:$C,0),1)</f>
        <v>0</v>
      </c>
      <c r="ED41" s="16">
        <f>INDEX(現金給付!BR:BR,MATCH($A41,現金給付!$C:$C,0),1)</f>
        <v>0</v>
      </c>
      <c r="EE41" s="16">
        <f>INDEX(現金給付!BS:BS,MATCH($A41,現金給付!$C:$C,0),1)</f>
        <v>0</v>
      </c>
      <c r="EF41" s="16">
        <f>INDEX(現金給付!BX:BX,MATCH($A41,現金給付!$C:$C,0),1)</f>
        <v>0</v>
      </c>
      <c r="EG41" s="16">
        <f>INDEX(現金給付!BY:BY,MATCH($A41,現金給付!$C:$C,0),1)</f>
        <v>0</v>
      </c>
      <c r="EH41" s="16">
        <f t="shared" si="47"/>
        <v>534</v>
      </c>
      <c r="EI41" s="16">
        <f t="shared" si="48"/>
        <v>7511507</v>
      </c>
      <c r="EK41" s="7">
        <f t="shared" si="53"/>
        <v>70332</v>
      </c>
      <c r="EL41" s="7">
        <f t="shared" si="54"/>
        <v>2837920888</v>
      </c>
      <c r="EN41" s="70">
        <f>ROUND(EL41/INDEX(被保険者数!O:O,MATCH(A41,被保険者数!A:A,0),1),0)</f>
        <v>922301</v>
      </c>
      <c r="EO41" s="1">
        <f t="shared" si="55"/>
        <v>15</v>
      </c>
      <c r="EP41" s="70">
        <f t="shared" si="49"/>
        <v>1693314980</v>
      </c>
      <c r="EQ41" s="70">
        <f t="shared" si="50"/>
        <v>707994120</v>
      </c>
      <c r="ER41" s="70">
        <f t="shared" si="51"/>
        <v>436611788</v>
      </c>
      <c r="ES41" s="70">
        <f>ROUND(EP41/INDEX(被保険者数!O:O,MATCH(A41,被保険者数!A:A,0),1),0)</f>
        <v>550314</v>
      </c>
      <c r="ET41" s="70">
        <f t="shared" si="56"/>
        <v>14</v>
      </c>
      <c r="EU41" s="70">
        <f>ROUND(EQ41/INDEX(被保険者数!O:O,MATCH(A41,被保険者数!A:A,0),1),0)</f>
        <v>230092</v>
      </c>
      <c r="EV41" s="1">
        <f t="shared" si="57"/>
        <v>14</v>
      </c>
    </row>
    <row r="42" spans="1:152" s="1" customFormat="1" ht="15.95" customHeight="1" x14ac:dyDescent="0.15">
      <c r="A42" s="2" t="s">
        <v>65</v>
      </c>
      <c r="B42" s="6">
        <v>120</v>
      </c>
      <c r="C42" s="7">
        <v>55641640</v>
      </c>
      <c r="D42" s="7">
        <v>50077457</v>
      </c>
      <c r="E42" s="7">
        <v>2336293</v>
      </c>
      <c r="F42" s="7">
        <v>3075430</v>
      </c>
      <c r="G42" s="7">
        <v>152460</v>
      </c>
      <c r="H42" s="7">
        <v>1711</v>
      </c>
      <c r="I42" s="7">
        <v>36419570</v>
      </c>
      <c r="J42" s="7">
        <v>32777621</v>
      </c>
      <c r="K42" s="7">
        <v>492446</v>
      </c>
      <c r="L42" s="7">
        <v>3050216</v>
      </c>
      <c r="M42" s="7">
        <v>99287</v>
      </c>
      <c r="N42" s="7">
        <f t="shared" si="0"/>
        <v>1831</v>
      </c>
      <c r="O42" s="7">
        <f t="shared" si="1"/>
        <v>92061210</v>
      </c>
      <c r="P42" s="7">
        <f t="shared" si="2"/>
        <v>82855078</v>
      </c>
      <c r="Q42" s="7">
        <f t="shared" si="3"/>
        <v>2828739</v>
      </c>
      <c r="R42" s="7">
        <f t="shared" si="4"/>
        <v>6125646</v>
      </c>
      <c r="S42" s="7">
        <f t="shared" si="5"/>
        <v>251747</v>
      </c>
      <c r="T42" s="6">
        <v>1</v>
      </c>
      <c r="U42" s="7">
        <v>114630</v>
      </c>
      <c r="V42" s="7">
        <v>103170</v>
      </c>
      <c r="W42" s="7">
        <v>0</v>
      </c>
      <c r="X42" s="7">
        <v>10610</v>
      </c>
      <c r="Y42" s="7">
        <v>850</v>
      </c>
      <c r="Z42" s="7">
        <v>149</v>
      </c>
      <c r="AA42" s="7">
        <v>2778130</v>
      </c>
      <c r="AB42" s="7">
        <v>2500317</v>
      </c>
      <c r="AC42" s="7">
        <v>0</v>
      </c>
      <c r="AD42" s="7">
        <v>277813</v>
      </c>
      <c r="AE42" s="7">
        <v>0</v>
      </c>
      <c r="AF42" s="7">
        <f t="shared" si="6"/>
        <v>150</v>
      </c>
      <c r="AG42" s="7">
        <f t="shared" si="7"/>
        <v>2892760</v>
      </c>
      <c r="AH42" s="7">
        <f t="shared" si="8"/>
        <v>2603487</v>
      </c>
      <c r="AI42" s="7">
        <f t="shared" si="9"/>
        <v>0</v>
      </c>
      <c r="AJ42" s="7">
        <f t="shared" si="10"/>
        <v>288423</v>
      </c>
      <c r="AK42" s="7">
        <f t="shared" si="11"/>
        <v>850</v>
      </c>
      <c r="AL42" s="6">
        <f t="shared" si="12"/>
        <v>1981</v>
      </c>
      <c r="AM42" s="7">
        <f t="shared" si="13"/>
        <v>94953970</v>
      </c>
      <c r="AN42" s="7">
        <f t="shared" si="14"/>
        <v>85458565</v>
      </c>
      <c r="AO42" s="7">
        <f t="shared" si="15"/>
        <v>2828739</v>
      </c>
      <c r="AP42" s="7">
        <f t="shared" si="16"/>
        <v>6414069</v>
      </c>
      <c r="AQ42" s="7">
        <f t="shared" si="17"/>
        <v>252597</v>
      </c>
      <c r="AR42" s="7">
        <v>291</v>
      </c>
      <c r="AS42" s="7">
        <v>3415840</v>
      </c>
      <c r="AT42" s="7">
        <v>3074256</v>
      </c>
      <c r="AU42" s="7">
        <v>5445</v>
      </c>
      <c r="AV42" s="7">
        <v>336139</v>
      </c>
      <c r="AW42" s="7">
        <v>0</v>
      </c>
      <c r="AX42" s="7">
        <f t="shared" si="18"/>
        <v>2272</v>
      </c>
      <c r="AY42" s="7">
        <f t="shared" si="19"/>
        <v>98369810</v>
      </c>
      <c r="AZ42" s="7">
        <f t="shared" si="20"/>
        <v>88532821</v>
      </c>
      <c r="BA42" s="7">
        <f t="shared" si="21"/>
        <v>2834184</v>
      </c>
      <c r="BB42" s="7">
        <f t="shared" si="22"/>
        <v>6750208</v>
      </c>
      <c r="BC42" s="7">
        <f t="shared" si="23"/>
        <v>252597</v>
      </c>
      <c r="BD42" s="6">
        <v>115</v>
      </c>
      <c r="BE42" s="7">
        <v>3863227</v>
      </c>
      <c r="BF42" s="7">
        <v>2012157</v>
      </c>
      <c r="BG42" s="7">
        <v>0</v>
      </c>
      <c r="BH42" s="7">
        <v>1823540</v>
      </c>
      <c r="BI42" s="7">
        <v>27530</v>
      </c>
      <c r="BJ42" s="7">
        <v>1</v>
      </c>
      <c r="BK42" s="7">
        <v>2020</v>
      </c>
      <c r="BL42" s="7">
        <v>1390</v>
      </c>
      <c r="BM42" s="7">
        <v>0</v>
      </c>
      <c r="BN42" s="7">
        <v>630</v>
      </c>
      <c r="BO42" s="7">
        <v>0</v>
      </c>
      <c r="BP42" s="7">
        <f t="shared" si="24"/>
        <v>116</v>
      </c>
      <c r="BQ42" s="7">
        <f t="shared" si="25"/>
        <v>3865247</v>
      </c>
      <c r="BR42" s="7">
        <f t="shared" si="26"/>
        <v>2013547</v>
      </c>
      <c r="BS42" s="7">
        <f t="shared" si="27"/>
        <v>0</v>
      </c>
      <c r="BT42" s="7">
        <f t="shared" si="28"/>
        <v>1824170</v>
      </c>
      <c r="BU42" s="7">
        <f t="shared" si="29"/>
        <v>27530</v>
      </c>
      <c r="BV42" s="6">
        <v>8</v>
      </c>
      <c r="BW42" s="7">
        <v>792000</v>
      </c>
      <c r="BX42" s="7">
        <v>712800</v>
      </c>
      <c r="BY42" s="7">
        <v>6469</v>
      </c>
      <c r="BZ42" s="7">
        <v>40840</v>
      </c>
      <c r="CA42" s="7">
        <v>31891</v>
      </c>
      <c r="CB42" s="7">
        <f t="shared" si="30"/>
        <v>2280</v>
      </c>
      <c r="CC42" s="7">
        <f t="shared" si="31"/>
        <v>103027057</v>
      </c>
      <c r="CD42" s="7">
        <f t="shared" si="32"/>
        <v>91259168</v>
      </c>
      <c r="CE42" s="7">
        <f t="shared" si="33"/>
        <v>2840653</v>
      </c>
      <c r="CF42" s="7">
        <f t="shared" si="34"/>
        <v>8615218</v>
      </c>
      <c r="CG42" s="7">
        <f t="shared" si="35"/>
        <v>312018</v>
      </c>
      <c r="CH42" s="128">
        <v>7</v>
      </c>
      <c r="CI42" s="129">
        <v>24286</v>
      </c>
      <c r="CJ42" s="129">
        <v>21856</v>
      </c>
      <c r="CK42" s="129">
        <v>0</v>
      </c>
      <c r="CL42" s="129">
        <v>2430</v>
      </c>
      <c r="CM42" s="129">
        <v>0</v>
      </c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30">
        <f t="shared" si="52"/>
        <v>7</v>
      </c>
      <c r="DA42" s="129">
        <f t="shared" si="36"/>
        <v>24286</v>
      </c>
      <c r="DB42" s="129">
        <f t="shared" si="37"/>
        <v>21856</v>
      </c>
      <c r="DC42" s="129">
        <f t="shared" si="38"/>
        <v>0</v>
      </c>
      <c r="DD42" s="129">
        <f t="shared" si="39"/>
        <v>2430</v>
      </c>
      <c r="DE42" s="129">
        <f t="shared" si="40"/>
        <v>0</v>
      </c>
      <c r="DF42" s="129">
        <f t="shared" si="41"/>
        <v>2287</v>
      </c>
      <c r="DG42" s="129">
        <f t="shared" si="42"/>
        <v>103051343</v>
      </c>
      <c r="DH42" s="129">
        <f t="shared" si="43"/>
        <v>91281024</v>
      </c>
      <c r="DI42" s="129">
        <f t="shared" si="44"/>
        <v>2840653</v>
      </c>
      <c r="DJ42" s="129">
        <f t="shared" si="45"/>
        <v>8617648</v>
      </c>
      <c r="DK42" s="129">
        <f t="shared" si="46"/>
        <v>312018</v>
      </c>
      <c r="DL42" s="129">
        <v>82</v>
      </c>
      <c r="DM42" s="129">
        <v>66</v>
      </c>
      <c r="DN42" s="129">
        <v>148</v>
      </c>
      <c r="DO42" s="129">
        <v>0</v>
      </c>
      <c r="DP42" s="129">
        <v>0</v>
      </c>
      <c r="DR42" s="16">
        <f>INDEX(現金給付!F:F,MATCH($A42,現金給付!$C:$C,0),1)</f>
        <v>7</v>
      </c>
      <c r="DS42" s="16">
        <f>INDEX(現金給付!G:G,MATCH($A42,現金給付!$C:$C,0),1)</f>
        <v>21856</v>
      </c>
      <c r="DT42" s="16">
        <f>INDEX(現金給付!N:N,MATCH($A42,現金給付!$C:$C,0),1)</f>
        <v>0</v>
      </c>
      <c r="DU42" s="16">
        <f>INDEX(現金給付!O:O,MATCH($A42,現金給付!$C:$C,0),1)</f>
        <v>0</v>
      </c>
      <c r="DV42" s="16">
        <f>INDEX(現金給付!V:V,MATCH($A42,現金給付!$C:$C,0),1)</f>
        <v>0</v>
      </c>
      <c r="DW42" s="16">
        <f>INDEX(現金給付!W:W,MATCH($A42,現金給付!$C:$C,0),1)</f>
        <v>0</v>
      </c>
      <c r="DX42" s="16">
        <f>INDEX(現金給付!AL:AL,MATCH($A42,現金給付!$C:$C,0),1)</f>
        <v>2</v>
      </c>
      <c r="DY42" s="16">
        <f>INDEX(現金給付!AM:AM,MATCH($A42,現金給付!$C:$C,0),1)</f>
        <v>81131</v>
      </c>
      <c r="DZ42" s="16">
        <f>INDEX(現金給付!AT:AT,MATCH($A42,現金給付!$C:$C,0),1)</f>
        <v>2</v>
      </c>
      <c r="EA42" s="16">
        <f>INDEX(現金給付!AU:AU,MATCH($A42,現金給付!$C:$C,0),1)</f>
        <v>42165</v>
      </c>
      <c r="EB42" s="16">
        <f>INDEX(現金給付!BB:BB,MATCH($A42,現金給付!$C:$C,0),1)</f>
        <v>0</v>
      </c>
      <c r="EC42" s="16">
        <f>INDEX(現金給付!BC:BC,MATCH($A42,現金給付!$C:$C,0),1)</f>
        <v>0</v>
      </c>
      <c r="ED42" s="16">
        <f>INDEX(現金給付!BR:BR,MATCH($A42,現金給付!$C:$C,0),1)</f>
        <v>0</v>
      </c>
      <c r="EE42" s="16">
        <f>INDEX(現金給付!BS:BS,MATCH($A42,現金給付!$C:$C,0),1)</f>
        <v>0</v>
      </c>
      <c r="EF42" s="16">
        <f>INDEX(現金給付!BX:BX,MATCH($A42,現金給付!$C:$C,0),1)</f>
        <v>0</v>
      </c>
      <c r="EG42" s="16">
        <f>INDEX(現金給付!BY:BY,MATCH($A42,現金給付!$C:$C,0),1)</f>
        <v>0</v>
      </c>
      <c r="EH42" s="16">
        <f t="shared" si="47"/>
        <v>11</v>
      </c>
      <c r="EI42" s="16">
        <f t="shared" si="48"/>
        <v>145152</v>
      </c>
      <c r="EK42" s="7">
        <f t="shared" si="53"/>
        <v>2291</v>
      </c>
      <c r="EL42" s="7">
        <f t="shared" si="54"/>
        <v>103172209</v>
      </c>
      <c r="EN42" s="70">
        <f>ROUND(EL42/INDEX(被保険者数!O:O,MATCH(A42,被保険者数!A:A,0),1),0)</f>
        <v>625286</v>
      </c>
      <c r="EO42" s="1">
        <f t="shared" si="55"/>
        <v>41</v>
      </c>
      <c r="EP42" s="70">
        <f t="shared" si="49"/>
        <v>55756270</v>
      </c>
      <c r="EQ42" s="70">
        <f t="shared" si="50"/>
        <v>39197700</v>
      </c>
      <c r="ER42" s="70">
        <f t="shared" si="51"/>
        <v>8218239</v>
      </c>
      <c r="ES42" s="70">
        <f>ROUND(EP42/INDEX(被保険者数!O:O,MATCH(A42,被保険者数!A:A,0),1),0)</f>
        <v>337917</v>
      </c>
      <c r="ET42" s="70">
        <f t="shared" si="56"/>
        <v>41</v>
      </c>
      <c r="EU42" s="70">
        <f>ROUND(EQ42/INDEX(被保険者数!O:O,MATCH(A42,被保険者数!A:A,0),1),0)</f>
        <v>237562</v>
      </c>
      <c r="EV42" s="1">
        <f t="shared" si="57"/>
        <v>10</v>
      </c>
    </row>
    <row r="43" spans="1:152" s="1" customFormat="1" ht="15.95" customHeight="1" x14ac:dyDescent="0.15">
      <c r="A43" s="2" t="s">
        <v>66</v>
      </c>
      <c r="B43" s="6">
        <v>340</v>
      </c>
      <c r="C43" s="7">
        <v>220246380</v>
      </c>
      <c r="D43" s="7">
        <v>198222014</v>
      </c>
      <c r="E43" s="7">
        <v>12868967</v>
      </c>
      <c r="F43" s="7">
        <v>7855103</v>
      </c>
      <c r="G43" s="7">
        <v>1300296</v>
      </c>
      <c r="H43" s="7">
        <v>4981</v>
      </c>
      <c r="I43" s="7">
        <v>79493870</v>
      </c>
      <c r="J43" s="7">
        <v>71544491</v>
      </c>
      <c r="K43" s="7">
        <v>291987</v>
      </c>
      <c r="L43" s="7">
        <v>7297338</v>
      </c>
      <c r="M43" s="7">
        <v>360054</v>
      </c>
      <c r="N43" s="7">
        <f t="shared" si="0"/>
        <v>5321</v>
      </c>
      <c r="O43" s="7">
        <f t="shared" si="1"/>
        <v>299740250</v>
      </c>
      <c r="P43" s="7">
        <f t="shared" si="2"/>
        <v>269766505</v>
      </c>
      <c r="Q43" s="7">
        <f t="shared" si="3"/>
        <v>13160954</v>
      </c>
      <c r="R43" s="7">
        <f t="shared" si="4"/>
        <v>15152441</v>
      </c>
      <c r="S43" s="7">
        <f t="shared" si="5"/>
        <v>1660350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381</v>
      </c>
      <c r="AA43" s="7">
        <v>5393120</v>
      </c>
      <c r="AB43" s="7">
        <v>4853808</v>
      </c>
      <c r="AC43" s="7">
        <v>11144</v>
      </c>
      <c r="AD43" s="7">
        <v>528164</v>
      </c>
      <c r="AE43" s="7">
        <v>4</v>
      </c>
      <c r="AF43" s="7">
        <f t="shared" si="6"/>
        <v>381</v>
      </c>
      <c r="AG43" s="7">
        <f t="shared" si="7"/>
        <v>5393120</v>
      </c>
      <c r="AH43" s="7">
        <f t="shared" si="8"/>
        <v>4853808</v>
      </c>
      <c r="AI43" s="7">
        <f t="shared" si="9"/>
        <v>11144</v>
      </c>
      <c r="AJ43" s="7">
        <f t="shared" si="10"/>
        <v>528164</v>
      </c>
      <c r="AK43" s="7">
        <f t="shared" si="11"/>
        <v>4</v>
      </c>
      <c r="AL43" s="6">
        <f t="shared" si="12"/>
        <v>5702</v>
      </c>
      <c r="AM43" s="7">
        <f t="shared" si="13"/>
        <v>305133370</v>
      </c>
      <c r="AN43" s="7">
        <f t="shared" si="14"/>
        <v>274620313</v>
      </c>
      <c r="AO43" s="7">
        <f t="shared" si="15"/>
        <v>13172098</v>
      </c>
      <c r="AP43" s="7">
        <f t="shared" si="16"/>
        <v>15680605</v>
      </c>
      <c r="AQ43" s="7">
        <f t="shared" si="17"/>
        <v>1660354</v>
      </c>
      <c r="AR43" s="7">
        <v>1775</v>
      </c>
      <c r="AS43" s="7">
        <v>26402380</v>
      </c>
      <c r="AT43" s="7">
        <v>23762142</v>
      </c>
      <c r="AU43" s="7">
        <v>355833</v>
      </c>
      <c r="AV43" s="7">
        <v>2131255</v>
      </c>
      <c r="AW43" s="7">
        <v>153150</v>
      </c>
      <c r="AX43" s="7">
        <f t="shared" si="18"/>
        <v>7477</v>
      </c>
      <c r="AY43" s="7">
        <f t="shared" si="19"/>
        <v>331535750</v>
      </c>
      <c r="AZ43" s="7">
        <f t="shared" si="20"/>
        <v>298382455</v>
      </c>
      <c r="BA43" s="7">
        <f t="shared" si="21"/>
        <v>13527931</v>
      </c>
      <c r="BB43" s="7">
        <f t="shared" si="22"/>
        <v>17811860</v>
      </c>
      <c r="BC43" s="7">
        <f t="shared" si="23"/>
        <v>1813504</v>
      </c>
      <c r="BD43" s="6">
        <v>332</v>
      </c>
      <c r="BE43" s="7">
        <v>10252202</v>
      </c>
      <c r="BF43" s="7">
        <v>6315172</v>
      </c>
      <c r="BG43" s="7">
        <v>0</v>
      </c>
      <c r="BH43" s="7">
        <v>3825040</v>
      </c>
      <c r="BI43" s="7">
        <v>111990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24"/>
        <v>332</v>
      </c>
      <c r="BQ43" s="7">
        <f t="shared" si="25"/>
        <v>10252202</v>
      </c>
      <c r="BR43" s="7">
        <f t="shared" si="26"/>
        <v>6315172</v>
      </c>
      <c r="BS43" s="7">
        <f t="shared" si="27"/>
        <v>0</v>
      </c>
      <c r="BT43" s="7">
        <f t="shared" si="28"/>
        <v>3825040</v>
      </c>
      <c r="BU43" s="7">
        <f t="shared" si="29"/>
        <v>111990</v>
      </c>
      <c r="BV43" s="6">
        <v>34</v>
      </c>
      <c r="BW43" s="7">
        <v>2001865</v>
      </c>
      <c r="BX43" s="7">
        <v>1801678</v>
      </c>
      <c r="BY43" s="7">
        <v>23083</v>
      </c>
      <c r="BZ43" s="7">
        <v>110693</v>
      </c>
      <c r="CA43" s="7">
        <v>66411</v>
      </c>
      <c r="CB43" s="7">
        <f t="shared" si="30"/>
        <v>7511</v>
      </c>
      <c r="CC43" s="7">
        <f t="shared" si="31"/>
        <v>343789817</v>
      </c>
      <c r="CD43" s="7">
        <f t="shared" si="32"/>
        <v>306499305</v>
      </c>
      <c r="CE43" s="7">
        <f t="shared" si="33"/>
        <v>13551014</v>
      </c>
      <c r="CF43" s="7">
        <f t="shared" si="34"/>
        <v>21747593</v>
      </c>
      <c r="CG43" s="7">
        <f t="shared" si="35"/>
        <v>1991905</v>
      </c>
      <c r="CH43" s="128">
        <v>37</v>
      </c>
      <c r="CI43" s="129">
        <v>182003</v>
      </c>
      <c r="CJ43" s="129">
        <v>163796</v>
      </c>
      <c r="CK43" s="129">
        <v>0</v>
      </c>
      <c r="CL43" s="129">
        <v>18207</v>
      </c>
      <c r="CM43" s="129">
        <v>0</v>
      </c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30">
        <f t="shared" si="52"/>
        <v>37</v>
      </c>
      <c r="DA43" s="129">
        <f t="shared" si="36"/>
        <v>182003</v>
      </c>
      <c r="DB43" s="129">
        <f t="shared" si="37"/>
        <v>163796</v>
      </c>
      <c r="DC43" s="129">
        <f t="shared" si="38"/>
        <v>0</v>
      </c>
      <c r="DD43" s="129">
        <f t="shared" si="39"/>
        <v>18207</v>
      </c>
      <c r="DE43" s="129">
        <f t="shared" si="40"/>
        <v>0</v>
      </c>
      <c r="DF43" s="129">
        <f t="shared" si="41"/>
        <v>7548</v>
      </c>
      <c r="DG43" s="129">
        <f t="shared" si="42"/>
        <v>343971820</v>
      </c>
      <c r="DH43" s="129">
        <f t="shared" si="43"/>
        <v>306663101</v>
      </c>
      <c r="DI43" s="129">
        <f t="shared" si="44"/>
        <v>13551014</v>
      </c>
      <c r="DJ43" s="129">
        <f t="shared" si="45"/>
        <v>21765800</v>
      </c>
      <c r="DK43" s="129">
        <f t="shared" si="46"/>
        <v>1991905</v>
      </c>
      <c r="DL43" s="129">
        <v>262</v>
      </c>
      <c r="DM43" s="129">
        <v>84</v>
      </c>
      <c r="DN43" s="129">
        <v>346</v>
      </c>
      <c r="DO43" s="129">
        <v>19</v>
      </c>
      <c r="DP43" s="129">
        <v>5</v>
      </c>
      <c r="DR43" s="16">
        <f>INDEX(現金給付!F:F,MATCH($A43,現金給付!$C:$C,0),1)</f>
        <v>37</v>
      </c>
      <c r="DS43" s="16">
        <f>INDEX(現金給付!G:G,MATCH($A43,現金給付!$C:$C,0),1)</f>
        <v>163796</v>
      </c>
      <c r="DT43" s="16">
        <f>INDEX(現金給付!N:N,MATCH($A43,現金給付!$C:$C,0),1)</f>
        <v>0</v>
      </c>
      <c r="DU43" s="16">
        <f>INDEX(現金給付!O:O,MATCH($A43,現金給付!$C:$C,0),1)</f>
        <v>0</v>
      </c>
      <c r="DV43" s="16">
        <f>INDEX(現金給付!V:V,MATCH($A43,現金給付!$C:$C,0),1)</f>
        <v>0</v>
      </c>
      <c r="DW43" s="16">
        <f>INDEX(現金給付!W:W,MATCH($A43,現金給付!$C:$C,0),1)</f>
        <v>0</v>
      </c>
      <c r="DX43" s="16">
        <f>INDEX(現金給付!AL:AL,MATCH($A43,現金給付!$C:$C,0),1)</f>
        <v>17</v>
      </c>
      <c r="DY43" s="16">
        <f>INDEX(現金給付!AM:AM,MATCH($A43,現金給付!$C:$C,0),1)</f>
        <v>550795</v>
      </c>
      <c r="DZ43" s="16">
        <f>INDEX(現金給付!AT:AT,MATCH($A43,現金給付!$C:$C,0),1)</f>
        <v>2</v>
      </c>
      <c r="EA43" s="16">
        <f>INDEX(現金給付!AU:AU,MATCH($A43,現金給付!$C:$C,0),1)</f>
        <v>37404</v>
      </c>
      <c r="EB43" s="16">
        <f>INDEX(現金給付!BB:BB,MATCH($A43,現金給付!$C:$C,0),1)</f>
        <v>0</v>
      </c>
      <c r="EC43" s="16">
        <f>INDEX(現金給付!BC:BC,MATCH($A43,現金給付!$C:$C,0),1)</f>
        <v>0</v>
      </c>
      <c r="ED43" s="16">
        <f>INDEX(現金給付!BR:BR,MATCH($A43,現金給付!$C:$C,0),1)</f>
        <v>0</v>
      </c>
      <c r="EE43" s="16">
        <f>INDEX(現金給付!BS:BS,MATCH($A43,現金給付!$C:$C,0),1)</f>
        <v>0</v>
      </c>
      <c r="EF43" s="16">
        <f>INDEX(現金給付!BX:BX,MATCH($A43,現金給付!$C:$C,0),1)</f>
        <v>0</v>
      </c>
      <c r="EG43" s="16">
        <f>INDEX(現金給付!BY:BY,MATCH($A43,現金給付!$C:$C,0),1)</f>
        <v>0</v>
      </c>
      <c r="EH43" s="16">
        <f t="shared" si="47"/>
        <v>56</v>
      </c>
      <c r="EI43" s="16">
        <f t="shared" si="48"/>
        <v>751995</v>
      </c>
      <c r="EK43" s="7">
        <f t="shared" si="53"/>
        <v>7567</v>
      </c>
      <c r="EL43" s="7">
        <f t="shared" si="54"/>
        <v>344541812</v>
      </c>
      <c r="EN43" s="70">
        <f>ROUND(EL43/INDEX(被保険者数!O:O,MATCH(A43,被保険者数!A:A,0),1),0)</f>
        <v>808784</v>
      </c>
      <c r="EO43" s="1">
        <f t="shared" si="55"/>
        <v>31</v>
      </c>
      <c r="EP43" s="70">
        <f t="shared" si="49"/>
        <v>220246380</v>
      </c>
      <c r="EQ43" s="70">
        <f t="shared" si="50"/>
        <v>84886990</v>
      </c>
      <c r="ER43" s="70">
        <f t="shared" si="51"/>
        <v>39408442</v>
      </c>
      <c r="ES43" s="70">
        <f>ROUND(EP43/INDEX(被保険者数!O:O,MATCH(A43,被保険者数!A:A,0),1),0)</f>
        <v>517010</v>
      </c>
      <c r="ET43" s="70">
        <f t="shared" si="56"/>
        <v>22</v>
      </c>
      <c r="EU43" s="70">
        <f>ROUND(EQ43/INDEX(被保険者数!O:O,MATCH(A43,被保険者数!A:A,0),1),0)</f>
        <v>199265</v>
      </c>
      <c r="EV43" s="1">
        <f t="shared" si="57"/>
        <v>33</v>
      </c>
    </row>
    <row r="44" spans="1:152" s="1" customFormat="1" ht="15.95" customHeight="1" thickBot="1" x14ac:dyDescent="0.2">
      <c r="A44" s="8" t="s">
        <v>67</v>
      </c>
      <c r="B44" s="9">
        <v>118</v>
      </c>
      <c r="C44" s="10">
        <v>72062340</v>
      </c>
      <c r="D44" s="10">
        <v>64856157</v>
      </c>
      <c r="E44" s="10">
        <v>4588632</v>
      </c>
      <c r="F44" s="10">
        <v>2282931</v>
      </c>
      <c r="G44" s="10">
        <v>334620</v>
      </c>
      <c r="H44" s="10">
        <v>1552</v>
      </c>
      <c r="I44" s="10">
        <v>27335210</v>
      </c>
      <c r="J44" s="10">
        <v>24601689</v>
      </c>
      <c r="K44" s="10">
        <v>188795</v>
      </c>
      <c r="L44" s="10">
        <v>2368573</v>
      </c>
      <c r="M44" s="10">
        <v>176153</v>
      </c>
      <c r="N44" s="10">
        <f t="shared" si="0"/>
        <v>1670</v>
      </c>
      <c r="O44" s="10">
        <f t="shared" si="1"/>
        <v>99397550</v>
      </c>
      <c r="P44" s="10">
        <f t="shared" si="2"/>
        <v>89457846</v>
      </c>
      <c r="Q44" s="10">
        <f t="shared" si="3"/>
        <v>4777427</v>
      </c>
      <c r="R44" s="10">
        <f t="shared" si="4"/>
        <v>4651504</v>
      </c>
      <c r="S44" s="10">
        <f t="shared" si="5"/>
        <v>510773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105</v>
      </c>
      <c r="AA44" s="10">
        <v>1722910</v>
      </c>
      <c r="AB44" s="10">
        <v>1550619</v>
      </c>
      <c r="AC44" s="10">
        <v>2379</v>
      </c>
      <c r="AD44" s="10">
        <v>168941</v>
      </c>
      <c r="AE44" s="10">
        <v>971</v>
      </c>
      <c r="AF44" s="10">
        <f t="shared" si="6"/>
        <v>105</v>
      </c>
      <c r="AG44" s="10">
        <f t="shared" si="7"/>
        <v>1722910</v>
      </c>
      <c r="AH44" s="10">
        <f t="shared" si="8"/>
        <v>1550619</v>
      </c>
      <c r="AI44" s="10">
        <f t="shared" si="9"/>
        <v>2379</v>
      </c>
      <c r="AJ44" s="10">
        <f t="shared" si="10"/>
        <v>168941</v>
      </c>
      <c r="AK44" s="10">
        <f t="shared" si="11"/>
        <v>971</v>
      </c>
      <c r="AL44" s="9">
        <f t="shared" si="12"/>
        <v>1775</v>
      </c>
      <c r="AM44" s="10">
        <f t="shared" si="13"/>
        <v>101120460</v>
      </c>
      <c r="AN44" s="10">
        <f t="shared" si="14"/>
        <v>91008465</v>
      </c>
      <c r="AO44" s="10">
        <f t="shared" si="15"/>
        <v>4779806</v>
      </c>
      <c r="AP44" s="10">
        <f t="shared" si="16"/>
        <v>4820445</v>
      </c>
      <c r="AQ44" s="10">
        <f t="shared" si="17"/>
        <v>511744</v>
      </c>
      <c r="AR44" s="10">
        <v>580</v>
      </c>
      <c r="AS44" s="10">
        <v>12270890</v>
      </c>
      <c r="AT44" s="10">
        <v>11043799</v>
      </c>
      <c r="AU44" s="10">
        <v>76715</v>
      </c>
      <c r="AV44" s="10">
        <v>1036030</v>
      </c>
      <c r="AW44" s="10">
        <v>114346</v>
      </c>
      <c r="AX44" s="7">
        <f t="shared" si="18"/>
        <v>2355</v>
      </c>
      <c r="AY44" s="7">
        <f t="shared" si="19"/>
        <v>113391350</v>
      </c>
      <c r="AZ44" s="7">
        <f t="shared" si="20"/>
        <v>102052264</v>
      </c>
      <c r="BA44" s="7">
        <f t="shared" si="21"/>
        <v>4856521</v>
      </c>
      <c r="BB44" s="7">
        <f t="shared" si="22"/>
        <v>5856475</v>
      </c>
      <c r="BC44" s="7">
        <f t="shared" si="23"/>
        <v>626090</v>
      </c>
      <c r="BD44" s="9">
        <v>113</v>
      </c>
      <c r="BE44" s="10">
        <v>3696993</v>
      </c>
      <c r="BF44" s="10">
        <v>2737363</v>
      </c>
      <c r="BG44" s="10">
        <v>0</v>
      </c>
      <c r="BH44" s="10">
        <v>924380</v>
      </c>
      <c r="BI44" s="10">
        <v>35250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24"/>
        <v>113</v>
      </c>
      <c r="BQ44" s="10">
        <f t="shared" si="25"/>
        <v>3696993</v>
      </c>
      <c r="BR44" s="10">
        <f t="shared" si="26"/>
        <v>2737363</v>
      </c>
      <c r="BS44" s="10">
        <f t="shared" si="27"/>
        <v>0</v>
      </c>
      <c r="BT44" s="10">
        <f t="shared" si="28"/>
        <v>924380</v>
      </c>
      <c r="BU44" s="10">
        <f t="shared" si="29"/>
        <v>35250</v>
      </c>
      <c r="BV44" s="9">
        <v>1</v>
      </c>
      <c r="BW44" s="10">
        <v>93630</v>
      </c>
      <c r="BX44" s="10">
        <v>84267</v>
      </c>
      <c r="BY44" s="10">
        <v>0</v>
      </c>
      <c r="BZ44" s="10">
        <v>9363</v>
      </c>
      <c r="CA44" s="10">
        <v>0</v>
      </c>
      <c r="CB44" s="7">
        <f t="shared" si="30"/>
        <v>2356</v>
      </c>
      <c r="CC44" s="7">
        <f t="shared" si="31"/>
        <v>117181973</v>
      </c>
      <c r="CD44" s="7">
        <f t="shared" si="32"/>
        <v>104873894</v>
      </c>
      <c r="CE44" s="7">
        <f t="shared" si="33"/>
        <v>4856521</v>
      </c>
      <c r="CF44" s="7">
        <f t="shared" si="34"/>
        <v>6790218</v>
      </c>
      <c r="CG44" s="7">
        <f t="shared" si="35"/>
        <v>661340</v>
      </c>
      <c r="CH44" s="128">
        <v>4</v>
      </c>
      <c r="CI44" s="129">
        <v>19262</v>
      </c>
      <c r="CJ44" s="129">
        <v>17335</v>
      </c>
      <c r="CK44" s="129">
        <v>0</v>
      </c>
      <c r="CL44" s="129">
        <v>1927</v>
      </c>
      <c r="CM44" s="129">
        <v>0</v>
      </c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30">
        <f t="shared" si="52"/>
        <v>4</v>
      </c>
      <c r="DA44" s="129">
        <f t="shared" si="36"/>
        <v>19262</v>
      </c>
      <c r="DB44" s="129">
        <f t="shared" si="37"/>
        <v>17335</v>
      </c>
      <c r="DC44" s="129">
        <f t="shared" si="38"/>
        <v>0</v>
      </c>
      <c r="DD44" s="129">
        <f t="shared" si="39"/>
        <v>1927</v>
      </c>
      <c r="DE44" s="129">
        <f t="shared" si="40"/>
        <v>0</v>
      </c>
      <c r="DF44" s="129">
        <f t="shared" si="41"/>
        <v>2360</v>
      </c>
      <c r="DG44" s="129">
        <f t="shared" si="42"/>
        <v>117201235</v>
      </c>
      <c r="DH44" s="129">
        <f t="shared" si="43"/>
        <v>104891229</v>
      </c>
      <c r="DI44" s="129">
        <f t="shared" si="44"/>
        <v>4856521</v>
      </c>
      <c r="DJ44" s="129">
        <f t="shared" si="45"/>
        <v>6792145</v>
      </c>
      <c r="DK44" s="129">
        <f t="shared" si="46"/>
        <v>661340</v>
      </c>
      <c r="DL44" s="129">
        <v>89</v>
      </c>
      <c r="DM44" s="129">
        <v>31</v>
      </c>
      <c r="DN44" s="129">
        <v>120</v>
      </c>
      <c r="DO44" s="129">
        <v>0</v>
      </c>
      <c r="DP44" s="129">
        <v>0</v>
      </c>
      <c r="DR44" s="16">
        <f>INDEX(現金給付!F:F,MATCH($A44,現金給付!$C:$C,0),1)</f>
        <v>4</v>
      </c>
      <c r="DS44" s="16">
        <f>INDEX(現金給付!G:G,MATCH($A44,現金給付!$C:$C,0),1)</f>
        <v>17335</v>
      </c>
      <c r="DT44" s="16">
        <f>INDEX(現金給付!N:N,MATCH($A44,現金給付!$C:$C,0),1)</f>
        <v>26</v>
      </c>
      <c r="DU44" s="16">
        <f>INDEX(現金給付!O:O,MATCH($A44,現金給付!$C:$C,0),1)</f>
        <v>308592</v>
      </c>
      <c r="DV44" s="16">
        <f>INDEX(現金給付!V:V,MATCH($A44,現金給付!$C:$C,0),1)</f>
        <v>26</v>
      </c>
      <c r="DW44" s="16">
        <f>INDEX(現金給付!W:W,MATCH($A44,現金給付!$C:$C,0),1)</f>
        <v>528921</v>
      </c>
      <c r="DX44" s="16">
        <f>INDEX(現金給付!AL:AL,MATCH($A44,現金給付!$C:$C,0),1)</f>
        <v>1</v>
      </c>
      <c r="DY44" s="16">
        <f>INDEX(現金給付!AM:AM,MATCH($A44,現金給付!$C:$C,0),1)</f>
        <v>52517</v>
      </c>
      <c r="DZ44" s="16">
        <f>INDEX(現金給付!AT:AT,MATCH($A44,現金給付!$C:$C,0),1)</f>
        <v>1</v>
      </c>
      <c r="EA44" s="16">
        <f>INDEX(現金給付!AU:AU,MATCH($A44,現金給付!$C:$C,0),1)</f>
        <v>23742</v>
      </c>
      <c r="EB44" s="16">
        <f>INDEX(現金給付!BB:BB,MATCH($A44,現金給付!$C:$C,0),1)</f>
        <v>0</v>
      </c>
      <c r="EC44" s="16">
        <f>INDEX(現金給付!BC:BC,MATCH($A44,現金給付!$C:$C,0),1)</f>
        <v>0</v>
      </c>
      <c r="ED44" s="16">
        <f>INDEX(現金給付!BR:BR,MATCH($A44,現金給付!$C:$C,0),1)</f>
        <v>0</v>
      </c>
      <c r="EE44" s="16">
        <f>INDEX(現金給付!BS:BS,MATCH($A44,現金給付!$C:$C,0),1)</f>
        <v>0</v>
      </c>
      <c r="EF44" s="16">
        <f>INDEX(現金給付!BX:BX,MATCH($A44,現金給付!$C:$C,0),1)</f>
        <v>0</v>
      </c>
      <c r="EG44" s="16">
        <f>INDEX(現金給付!BY:BY,MATCH($A44,現金給付!$C:$C,0),1)</f>
        <v>0</v>
      </c>
      <c r="EH44" s="16">
        <f t="shared" si="47"/>
        <v>58</v>
      </c>
      <c r="EI44" s="16">
        <f t="shared" si="48"/>
        <v>931107</v>
      </c>
      <c r="EK44" s="7">
        <f t="shared" si="53"/>
        <v>2414</v>
      </c>
      <c r="EL44" s="7">
        <f t="shared" si="54"/>
        <v>118113080</v>
      </c>
      <c r="EN44" s="70">
        <f>ROUND(EL44/INDEX(被保険者数!O:O,MATCH(A44,被保険者数!A:A,0),1),0)</f>
        <v>814573</v>
      </c>
      <c r="EO44" s="1">
        <f t="shared" si="55"/>
        <v>29</v>
      </c>
      <c r="EP44" s="70">
        <f t="shared" si="49"/>
        <v>72062340</v>
      </c>
      <c r="EQ44" s="70">
        <f t="shared" si="50"/>
        <v>29058120</v>
      </c>
      <c r="ER44" s="70">
        <f t="shared" si="51"/>
        <v>16992620</v>
      </c>
      <c r="ES44" s="70">
        <f>ROUND(EP44/INDEX(被保険者数!O:O,MATCH(A44,被保険者数!A:A,0),1),0)</f>
        <v>496982</v>
      </c>
      <c r="ET44" s="70">
        <f t="shared" si="56"/>
        <v>27</v>
      </c>
      <c r="EU44" s="70">
        <f>ROUND(EQ44/INDEX(被保険者数!O:O,MATCH(A44,被保険者数!A:A,0),1),0)</f>
        <v>200401</v>
      </c>
      <c r="EV44" s="1">
        <f t="shared" si="57"/>
        <v>31</v>
      </c>
    </row>
    <row r="45" spans="1:152" s="1" customFormat="1" ht="15.95" customHeight="1" thickTop="1" x14ac:dyDescent="0.15">
      <c r="A45" s="2" t="s">
        <v>145</v>
      </c>
      <c r="B45" s="11">
        <f t="shared" ref="B45:AG45" si="58">SUM(B4:B44)</f>
        <v>116229</v>
      </c>
      <c r="C45" s="12">
        <f t="shared" si="58"/>
        <v>75979058820</v>
      </c>
      <c r="D45" s="12">
        <f t="shared" si="58"/>
        <v>68381414894</v>
      </c>
      <c r="E45" s="12">
        <f t="shared" si="58"/>
        <v>4184500345</v>
      </c>
      <c r="F45" s="12">
        <f t="shared" si="58"/>
        <v>2833481211</v>
      </c>
      <c r="G45" s="12">
        <f t="shared" si="58"/>
        <v>578766160</v>
      </c>
      <c r="H45" s="12">
        <f t="shared" si="58"/>
        <v>1689193</v>
      </c>
      <c r="I45" s="12">
        <f t="shared" si="58"/>
        <v>31077913180</v>
      </c>
      <c r="J45" s="12">
        <f t="shared" si="58"/>
        <v>27970463730</v>
      </c>
      <c r="K45" s="12">
        <f t="shared" si="58"/>
        <v>640560694</v>
      </c>
      <c r="L45" s="12">
        <f t="shared" si="58"/>
        <v>2184105063</v>
      </c>
      <c r="M45" s="12">
        <f t="shared" si="58"/>
        <v>282325253</v>
      </c>
      <c r="N45" s="12">
        <f t="shared" si="58"/>
        <v>1805422</v>
      </c>
      <c r="O45" s="12">
        <f t="shared" si="58"/>
        <v>107056972000</v>
      </c>
      <c r="P45" s="12">
        <f t="shared" si="58"/>
        <v>96351878624</v>
      </c>
      <c r="Q45" s="12">
        <f t="shared" si="58"/>
        <v>4825061039</v>
      </c>
      <c r="R45" s="12">
        <f t="shared" si="58"/>
        <v>5017586274</v>
      </c>
      <c r="S45" s="12">
        <f t="shared" si="58"/>
        <v>861091413</v>
      </c>
      <c r="T45" s="11">
        <f t="shared" si="58"/>
        <v>222</v>
      </c>
      <c r="U45" s="12">
        <f t="shared" si="58"/>
        <v>65045690</v>
      </c>
      <c r="V45" s="12">
        <f t="shared" si="58"/>
        <v>58539596</v>
      </c>
      <c r="W45" s="12">
        <f t="shared" si="58"/>
        <v>2298006</v>
      </c>
      <c r="X45" s="12">
        <f t="shared" si="58"/>
        <v>4176538</v>
      </c>
      <c r="Y45" s="12">
        <f t="shared" si="58"/>
        <v>31550</v>
      </c>
      <c r="Z45" s="12">
        <f t="shared" si="58"/>
        <v>199211</v>
      </c>
      <c r="AA45" s="12">
        <f t="shared" si="58"/>
        <v>2884267310</v>
      </c>
      <c r="AB45" s="12">
        <f t="shared" si="58"/>
        <v>2595854003</v>
      </c>
      <c r="AC45" s="12">
        <f t="shared" si="58"/>
        <v>1822105</v>
      </c>
      <c r="AD45" s="12">
        <f t="shared" si="58"/>
        <v>286030486</v>
      </c>
      <c r="AE45" s="12">
        <f t="shared" si="58"/>
        <v>560716</v>
      </c>
      <c r="AF45" s="12">
        <f t="shared" si="58"/>
        <v>199433</v>
      </c>
      <c r="AG45" s="12">
        <f t="shared" si="58"/>
        <v>2949313000</v>
      </c>
      <c r="AH45" s="12">
        <f t="shared" ref="AH45:BM45" si="59">SUM(AH4:AH44)</f>
        <v>2654393599</v>
      </c>
      <c r="AI45" s="12">
        <f t="shared" si="59"/>
        <v>4120111</v>
      </c>
      <c r="AJ45" s="12">
        <f t="shared" si="59"/>
        <v>290207024</v>
      </c>
      <c r="AK45" s="12">
        <f t="shared" si="59"/>
        <v>592266</v>
      </c>
      <c r="AL45" s="11">
        <f t="shared" si="59"/>
        <v>2004855</v>
      </c>
      <c r="AM45" s="12">
        <f t="shared" si="59"/>
        <v>110006285000</v>
      </c>
      <c r="AN45" s="12">
        <f t="shared" si="59"/>
        <v>99006272223</v>
      </c>
      <c r="AO45" s="12">
        <f t="shared" si="59"/>
        <v>4829181150</v>
      </c>
      <c r="AP45" s="12">
        <f t="shared" si="59"/>
        <v>5307793298</v>
      </c>
      <c r="AQ45" s="12">
        <f t="shared" si="59"/>
        <v>861683679</v>
      </c>
      <c r="AR45" s="12">
        <f t="shared" si="59"/>
        <v>1234579</v>
      </c>
      <c r="AS45" s="12">
        <f t="shared" si="59"/>
        <v>16403662170</v>
      </c>
      <c r="AT45" s="12">
        <f t="shared" si="59"/>
        <v>14763363156</v>
      </c>
      <c r="AU45" s="12">
        <f t="shared" si="59"/>
        <v>132208106</v>
      </c>
      <c r="AV45" s="12">
        <f t="shared" si="59"/>
        <v>1418448159</v>
      </c>
      <c r="AW45" s="12">
        <f t="shared" si="59"/>
        <v>89642749</v>
      </c>
      <c r="AX45" s="12">
        <f t="shared" si="59"/>
        <v>3239434</v>
      </c>
      <c r="AY45" s="12">
        <f t="shared" si="59"/>
        <v>126409947170</v>
      </c>
      <c r="AZ45" s="12">
        <f t="shared" si="59"/>
        <v>113769635379</v>
      </c>
      <c r="BA45" s="12">
        <f t="shared" si="59"/>
        <v>4961389256</v>
      </c>
      <c r="BB45" s="12">
        <f t="shared" si="59"/>
        <v>6726241457</v>
      </c>
      <c r="BC45" s="12">
        <f t="shared" si="59"/>
        <v>951326428</v>
      </c>
      <c r="BD45" s="11">
        <f t="shared" si="59"/>
        <v>112346</v>
      </c>
      <c r="BE45" s="12">
        <f t="shared" si="59"/>
        <v>3895967781</v>
      </c>
      <c r="BF45" s="12">
        <f t="shared" si="59"/>
        <v>2245727671</v>
      </c>
      <c r="BG45" s="12">
        <f t="shared" si="59"/>
        <v>0</v>
      </c>
      <c r="BH45" s="12">
        <f t="shared" si="59"/>
        <v>1601186390</v>
      </c>
      <c r="BI45" s="12">
        <f t="shared" si="59"/>
        <v>48974110</v>
      </c>
      <c r="BJ45" s="12">
        <f t="shared" si="59"/>
        <v>219</v>
      </c>
      <c r="BK45" s="12">
        <f t="shared" si="59"/>
        <v>1802025</v>
      </c>
      <c r="BL45" s="12">
        <f t="shared" si="59"/>
        <v>1009005</v>
      </c>
      <c r="BM45" s="12">
        <f t="shared" si="59"/>
        <v>0</v>
      </c>
      <c r="BN45" s="12">
        <f t="shared" ref="BN45:CG45" si="60">SUM(BN4:BN44)</f>
        <v>793020</v>
      </c>
      <c r="BO45" s="12">
        <f t="shared" si="60"/>
        <v>0</v>
      </c>
      <c r="BP45" s="12">
        <f t="shared" si="60"/>
        <v>112565</v>
      </c>
      <c r="BQ45" s="12">
        <f t="shared" si="60"/>
        <v>3897769806</v>
      </c>
      <c r="BR45" s="12">
        <f t="shared" si="60"/>
        <v>2246736676</v>
      </c>
      <c r="BS45" s="12">
        <f t="shared" si="60"/>
        <v>0</v>
      </c>
      <c r="BT45" s="12">
        <f t="shared" si="60"/>
        <v>1601979410</v>
      </c>
      <c r="BU45" s="12">
        <f t="shared" si="60"/>
        <v>48974110</v>
      </c>
      <c r="BV45" s="11">
        <f t="shared" si="60"/>
        <v>11428</v>
      </c>
      <c r="BW45" s="12">
        <f t="shared" si="60"/>
        <v>1513694485</v>
      </c>
      <c r="BX45" s="12">
        <f t="shared" si="60"/>
        <v>1362325012</v>
      </c>
      <c r="BY45" s="12">
        <f t="shared" si="60"/>
        <v>49676184</v>
      </c>
      <c r="BZ45" s="12">
        <f t="shared" si="60"/>
        <v>64696163</v>
      </c>
      <c r="CA45" s="12">
        <f t="shared" si="60"/>
        <v>38287410</v>
      </c>
      <c r="CB45" s="12">
        <f t="shared" si="60"/>
        <v>3250862</v>
      </c>
      <c r="CC45" s="12">
        <f t="shared" si="60"/>
        <v>131821411461</v>
      </c>
      <c r="CD45" s="12">
        <f t="shared" si="60"/>
        <v>117378697067</v>
      </c>
      <c r="CE45" s="12">
        <f t="shared" si="60"/>
        <v>5011065440</v>
      </c>
      <c r="CF45" s="12">
        <f t="shared" si="60"/>
        <v>8392917030</v>
      </c>
      <c r="CG45" s="12">
        <f t="shared" si="60"/>
        <v>1038587948</v>
      </c>
      <c r="CH45" s="131">
        <f t="shared" ref="CH45:DP45" si="61">SUM(CH4:CH44)</f>
        <v>16859</v>
      </c>
      <c r="CI45" s="132">
        <f t="shared" si="61"/>
        <v>108743399</v>
      </c>
      <c r="CJ45" s="132">
        <f t="shared" si="61"/>
        <v>97867121</v>
      </c>
      <c r="CK45" s="132">
        <f t="shared" si="61"/>
        <v>0</v>
      </c>
      <c r="CL45" s="132">
        <f t="shared" si="61"/>
        <v>10876278</v>
      </c>
      <c r="CM45" s="132">
        <f t="shared" si="61"/>
        <v>0</v>
      </c>
      <c r="CN45" s="132">
        <f t="shared" si="61"/>
        <v>0</v>
      </c>
      <c r="CO45" s="132">
        <f t="shared" si="61"/>
        <v>0</v>
      </c>
      <c r="CP45" s="132">
        <f t="shared" si="61"/>
        <v>0</v>
      </c>
      <c r="CQ45" s="132">
        <f t="shared" si="61"/>
        <v>0</v>
      </c>
      <c r="CR45" s="132">
        <f t="shared" si="61"/>
        <v>0</v>
      </c>
      <c r="CS45" s="132">
        <f t="shared" si="61"/>
        <v>0</v>
      </c>
      <c r="CT45" s="132">
        <f t="shared" si="61"/>
        <v>0</v>
      </c>
      <c r="CU45" s="132">
        <f t="shared" si="61"/>
        <v>0</v>
      </c>
      <c r="CV45" s="132">
        <f t="shared" si="61"/>
        <v>0</v>
      </c>
      <c r="CW45" s="132">
        <f t="shared" si="61"/>
        <v>0</v>
      </c>
      <c r="CX45" s="132">
        <f t="shared" si="61"/>
        <v>0</v>
      </c>
      <c r="CY45" s="132">
        <f t="shared" si="61"/>
        <v>0</v>
      </c>
      <c r="CZ45" s="133">
        <f t="shared" si="61"/>
        <v>16859</v>
      </c>
      <c r="DA45" s="132">
        <f t="shared" si="61"/>
        <v>108743399</v>
      </c>
      <c r="DB45" s="132">
        <f t="shared" si="61"/>
        <v>97867121</v>
      </c>
      <c r="DC45" s="132">
        <f t="shared" si="61"/>
        <v>0</v>
      </c>
      <c r="DD45" s="132">
        <f t="shared" si="61"/>
        <v>10876278</v>
      </c>
      <c r="DE45" s="132">
        <f t="shared" si="61"/>
        <v>0</v>
      </c>
      <c r="DF45" s="132">
        <f t="shared" si="61"/>
        <v>3267721</v>
      </c>
      <c r="DG45" s="132">
        <f t="shared" si="61"/>
        <v>131930154860</v>
      </c>
      <c r="DH45" s="132">
        <f t="shared" si="61"/>
        <v>117476564188</v>
      </c>
      <c r="DI45" s="132">
        <f t="shared" si="61"/>
        <v>5011065440</v>
      </c>
      <c r="DJ45" s="132">
        <f t="shared" si="61"/>
        <v>8403793308</v>
      </c>
      <c r="DK45" s="132">
        <f t="shared" si="61"/>
        <v>1038587948</v>
      </c>
      <c r="DL45" s="132">
        <f t="shared" si="61"/>
        <v>84139</v>
      </c>
      <c r="DM45" s="132">
        <f t="shared" si="61"/>
        <v>46708</v>
      </c>
      <c r="DN45" s="132">
        <f t="shared" si="61"/>
        <v>130847</v>
      </c>
      <c r="DO45" s="132">
        <f t="shared" si="61"/>
        <v>18433</v>
      </c>
      <c r="DP45" s="132">
        <f t="shared" si="61"/>
        <v>4065</v>
      </c>
      <c r="DR45" s="17">
        <f>SUM(DR4:DR44)</f>
        <v>16859</v>
      </c>
      <c r="DS45" s="17">
        <f t="shared" ref="DS45:EG45" si="62">SUM(DS4:DS44)</f>
        <v>97867121</v>
      </c>
      <c r="DT45" s="17">
        <f t="shared" si="62"/>
        <v>4214</v>
      </c>
      <c r="DU45" s="17">
        <f t="shared" si="62"/>
        <v>77616914</v>
      </c>
      <c r="DV45" s="17">
        <f t="shared" si="62"/>
        <v>6819</v>
      </c>
      <c r="DW45" s="17">
        <f t="shared" si="62"/>
        <v>175220375</v>
      </c>
      <c r="DX45" s="17">
        <f t="shared" si="62"/>
        <v>3812</v>
      </c>
      <c r="DY45" s="17">
        <f t="shared" si="62"/>
        <v>119460762</v>
      </c>
      <c r="DZ45" s="17">
        <f t="shared" si="62"/>
        <v>119</v>
      </c>
      <c r="EA45" s="17">
        <f t="shared" si="62"/>
        <v>3000621</v>
      </c>
      <c r="EB45" s="17">
        <f t="shared" si="62"/>
        <v>3</v>
      </c>
      <c r="EC45" s="17">
        <f t="shared" si="62"/>
        <v>54054</v>
      </c>
      <c r="ED45" s="17">
        <f t="shared" si="62"/>
        <v>1</v>
      </c>
      <c r="EE45" s="17">
        <f t="shared" si="62"/>
        <v>120880</v>
      </c>
      <c r="EF45" s="17">
        <f t="shared" si="62"/>
        <v>0</v>
      </c>
      <c r="EG45" s="17">
        <f t="shared" si="62"/>
        <v>0</v>
      </c>
      <c r="EH45" s="17">
        <f t="shared" si="47"/>
        <v>31827</v>
      </c>
      <c r="EI45" s="17">
        <f t="shared" si="48"/>
        <v>473340727</v>
      </c>
      <c r="EK45" s="12">
        <f>SUM(EK4:EK44)</f>
        <v>3282689</v>
      </c>
      <c r="EL45" s="12">
        <f>SUM(EL4:EL44)</f>
        <v>132294752188</v>
      </c>
      <c r="EN45" s="70">
        <f>ROUND(EL45/INDEX(被保険者数!O:O,MATCH(A45,被保険者数!A:A,0),1),0)</f>
        <v>895893</v>
      </c>
      <c r="EO45" s="1">
        <f t="shared" si="55"/>
        <v>19</v>
      </c>
      <c r="EP45" s="70">
        <f t="shared" si="49"/>
        <v>76044104510</v>
      </c>
      <c r="EQ45" s="70">
        <f t="shared" si="50"/>
        <v>33962180490</v>
      </c>
      <c r="ER45" s="70">
        <f t="shared" si="51"/>
        <v>22288467188</v>
      </c>
      <c r="ES45" s="70">
        <f>ROUND(EP45/INDEX(被保険者数!O:O,MATCH(A45,被保険者数!A:A,0),1),0)</f>
        <v>514967</v>
      </c>
      <c r="ET45" s="70">
        <f t="shared" si="56"/>
        <v>23</v>
      </c>
      <c r="EU45" s="70">
        <f>ROUND(EQ45/INDEX(被保険者数!O:O,MATCH(A45,被保険者数!A:A,0),1),0)</f>
        <v>229990</v>
      </c>
      <c r="EV45" s="1">
        <f t="shared" si="57"/>
        <v>15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EN46" s="18"/>
      <c r="EO46" s="18"/>
      <c r="EP46" s="18">
        <f t="shared" ref="EP46:ER46" si="63">SUM(EP4:EP44)</f>
        <v>76044104510</v>
      </c>
      <c r="EQ46" s="18">
        <f t="shared" si="63"/>
        <v>33962180490</v>
      </c>
      <c r="ER46" s="18">
        <f t="shared" si="63"/>
        <v>22288467188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EN47" s="71"/>
      <c r="EO47" s="71"/>
      <c r="EP47" s="71" t="str">
        <f t="shared" ref="EP47:ER47" si="64">IF(OR(EP46="",EP45=EP46),"","×")</f>
        <v/>
      </c>
      <c r="EQ47" s="71" t="str">
        <f t="shared" si="64"/>
        <v/>
      </c>
      <c r="ER47" s="71" t="str">
        <f t="shared" si="64"/>
        <v/>
      </c>
      <c r="ES47" s="71"/>
      <c r="ET47" s="71"/>
      <c r="EU47" s="71"/>
      <c r="EV47" s="71"/>
    </row>
  </sheetData>
  <sheetProtection sheet="1" formatCells="0" insertColumns="0" insertRows="0" insertHyperlinks="0" deleteColumns="0" deleteRows="0" sort="0" autoFilter="0" pivotTables="0"/>
  <mergeCells count="35">
    <mergeCell ref="CZ1:DE2"/>
    <mergeCell ref="DF1:DK2"/>
    <mergeCell ref="DL1:DP2"/>
    <mergeCell ref="BV1:CA2"/>
    <mergeCell ref="CB1:CG2"/>
    <mergeCell ref="CH1:CS1"/>
    <mergeCell ref="CH2:CM2"/>
    <mergeCell ref="CN2:CS2"/>
    <mergeCell ref="CT1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</mergeCells>
  <phoneticPr fontId="4"/>
  <conditionalFormatting sqref="EN47:EV47">
    <cfRule type="cellIs" dxfId="2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orientation="portrait" verticalDpi="0" r:id="rId1"/>
  <headerFooter alignWithMargins="0">
    <oddHeader>&amp;L&amp;A&amp;C&amp;16令和４年度分&amp;R&amp;D</oddHeader>
    <oddFooter>&amp;C&amp;P／&amp;N</oddFooter>
  </headerFooter>
  <colBreaks count="4" manualBreakCount="4">
    <brk id="19" max="44" man="1"/>
    <brk id="37" max="44" man="1"/>
    <brk id="73" max="44" man="1"/>
    <brk id="121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21BA-3C17-46AF-835D-CD81E01CA01A}">
  <dimension ref="A1:EV47"/>
  <sheetViews>
    <sheetView zoomScale="70" zoomScaleNormal="70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34" hidden="1" customWidth="1"/>
    <col min="87" max="88" width="10.375" style="134" hidden="1" customWidth="1"/>
    <col min="89" max="89" width="5" style="134" hidden="1" customWidth="1"/>
    <col min="90" max="90" width="10.125" style="134" hidden="1" customWidth="1"/>
    <col min="91" max="91" width="10" style="134" hidden="1" customWidth="1"/>
    <col min="92" max="92" width="5" style="134" hidden="1" customWidth="1"/>
    <col min="93" max="94" width="6.625" style="134" hidden="1" customWidth="1"/>
    <col min="95" max="95" width="5" style="134" hidden="1" customWidth="1"/>
    <col min="96" max="96" width="10.125" style="134" hidden="1" customWidth="1"/>
    <col min="97" max="97" width="10" style="134" hidden="1" customWidth="1"/>
    <col min="98" max="98" width="5" style="134" hidden="1" customWidth="1"/>
    <col min="99" max="100" width="6.625" style="134" hidden="1" customWidth="1"/>
    <col min="101" max="101" width="5" style="134" hidden="1" customWidth="1"/>
    <col min="102" max="102" width="10.125" style="134" hidden="1" customWidth="1"/>
    <col min="103" max="103" width="10" style="134" hidden="1" customWidth="1"/>
    <col min="104" max="104" width="6.5" style="134" hidden="1" customWidth="1"/>
    <col min="105" max="106" width="10.375" style="134" hidden="1" customWidth="1"/>
    <col min="107" max="107" width="5" style="134" hidden="1" customWidth="1"/>
    <col min="108" max="108" width="10.125" style="134" hidden="1" customWidth="1"/>
    <col min="109" max="109" width="10" style="134" hidden="1" customWidth="1"/>
    <col min="110" max="110" width="8.5" style="134" hidden="1" customWidth="1"/>
    <col min="111" max="112" width="13.75" style="134" hidden="1" customWidth="1"/>
    <col min="113" max="113" width="11.75" style="134" hidden="1" customWidth="1"/>
    <col min="114" max="114" width="12.75" style="134" hidden="1" customWidth="1"/>
    <col min="115" max="115" width="10.375" style="134" hidden="1" customWidth="1"/>
    <col min="116" max="116" width="6.5" style="134" hidden="1" customWidth="1"/>
    <col min="117" max="117" width="6.625" style="134" hidden="1" customWidth="1"/>
    <col min="118" max="118" width="10" style="134" hidden="1" customWidth="1"/>
    <col min="119" max="120" width="8.25" style="134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 t="s">
        <v>1</v>
      </c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8" t="s">
        <v>2</v>
      </c>
      <c r="AM1" s="228"/>
      <c r="AN1" s="228"/>
      <c r="AO1" s="228"/>
      <c r="AP1" s="228"/>
      <c r="AQ1" s="228"/>
      <c r="AR1" s="227" t="s">
        <v>3</v>
      </c>
      <c r="AS1" s="227"/>
      <c r="AT1" s="227"/>
      <c r="AU1" s="227"/>
      <c r="AV1" s="227"/>
      <c r="AW1" s="227"/>
      <c r="AX1" s="228" t="s">
        <v>4</v>
      </c>
      <c r="AY1" s="228"/>
      <c r="AZ1" s="228"/>
      <c r="BA1" s="228"/>
      <c r="BB1" s="228"/>
      <c r="BC1" s="228"/>
      <c r="BD1" s="227" t="s">
        <v>5</v>
      </c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 t="s">
        <v>6</v>
      </c>
      <c r="BW1" s="227"/>
      <c r="BX1" s="227"/>
      <c r="BY1" s="227"/>
      <c r="BZ1" s="227"/>
      <c r="CA1" s="227"/>
      <c r="CB1" s="228" t="s">
        <v>7</v>
      </c>
      <c r="CC1" s="228"/>
      <c r="CD1" s="228"/>
      <c r="CE1" s="228"/>
      <c r="CF1" s="228"/>
      <c r="CG1" s="228"/>
      <c r="CH1" s="229" t="s">
        <v>8</v>
      </c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1"/>
      <c r="CT1" s="226" t="s">
        <v>9</v>
      </c>
      <c r="CU1" s="226"/>
      <c r="CV1" s="226"/>
      <c r="CW1" s="226"/>
      <c r="CX1" s="226"/>
      <c r="CY1" s="226"/>
      <c r="CZ1" s="226" t="s">
        <v>10</v>
      </c>
      <c r="DA1" s="226"/>
      <c r="DB1" s="226"/>
      <c r="DC1" s="226"/>
      <c r="DD1" s="226"/>
      <c r="DE1" s="226"/>
      <c r="DF1" s="226" t="s">
        <v>11</v>
      </c>
      <c r="DG1" s="226"/>
      <c r="DH1" s="226"/>
      <c r="DI1" s="226"/>
      <c r="DJ1" s="226"/>
      <c r="DK1" s="226"/>
      <c r="DL1" s="226" t="s">
        <v>12</v>
      </c>
      <c r="DM1" s="226"/>
      <c r="DN1" s="226"/>
      <c r="DO1" s="226"/>
      <c r="DP1" s="226"/>
      <c r="DR1" s="224" t="s">
        <v>68</v>
      </c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0" t="s">
        <v>69</v>
      </c>
      <c r="EI1" s="221"/>
      <c r="EK1" s="220" t="s">
        <v>70</v>
      </c>
      <c r="EL1" s="221"/>
    </row>
    <row r="2" spans="1:152" s="1" customFormat="1" ht="24" customHeight="1" x14ac:dyDescent="0.2">
      <c r="B2" s="227" t="s">
        <v>13</v>
      </c>
      <c r="C2" s="227"/>
      <c r="D2" s="227"/>
      <c r="E2" s="227"/>
      <c r="F2" s="227"/>
      <c r="G2" s="227"/>
      <c r="H2" s="227" t="s">
        <v>14</v>
      </c>
      <c r="I2" s="227"/>
      <c r="J2" s="227"/>
      <c r="K2" s="227"/>
      <c r="L2" s="227"/>
      <c r="M2" s="227"/>
      <c r="N2" s="228" t="s">
        <v>15</v>
      </c>
      <c r="O2" s="228"/>
      <c r="P2" s="228"/>
      <c r="Q2" s="228"/>
      <c r="R2" s="228"/>
      <c r="S2" s="228"/>
      <c r="T2" s="227" t="s">
        <v>13</v>
      </c>
      <c r="U2" s="227"/>
      <c r="V2" s="227"/>
      <c r="W2" s="227"/>
      <c r="X2" s="227"/>
      <c r="Y2" s="227"/>
      <c r="Z2" s="227" t="s">
        <v>14</v>
      </c>
      <c r="AA2" s="227"/>
      <c r="AB2" s="227"/>
      <c r="AC2" s="227"/>
      <c r="AD2" s="227"/>
      <c r="AE2" s="227"/>
      <c r="AF2" s="228" t="s">
        <v>15</v>
      </c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7"/>
      <c r="AS2" s="227"/>
      <c r="AT2" s="227"/>
      <c r="AU2" s="227"/>
      <c r="AV2" s="227"/>
      <c r="AW2" s="227"/>
      <c r="AX2" s="228"/>
      <c r="AY2" s="228"/>
      <c r="AZ2" s="228"/>
      <c r="BA2" s="228"/>
      <c r="BB2" s="228"/>
      <c r="BC2" s="228"/>
      <c r="BD2" s="227" t="s">
        <v>0</v>
      </c>
      <c r="BE2" s="227"/>
      <c r="BF2" s="227"/>
      <c r="BG2" s="227"/>
      <c r="BH2" s="227"/>
      <c r="BI2" s="227"/>
      <c r="BJ2" s="227" t="s">
        <v>1</v>
      </c>
      <c r="BK2" s="227"/>
      <c r="BL2" s="227"/>
      <c r="BM2" s="227"/>
      <c r="BN2" s="227"/>
      <c r="BO2" s="227"/>
      <c r="BP2" s="228" t="s">
        <v>15</v>
      </c>
      <c r="BQ2" s="228"/>
      <c r="BR2" s="228"/>
      <c r="BS2" s="228"/>
      <c r="BT2" s="228"/>
      <c r="BU2" s="228"/>
      <c r="BV2" s="227"/>
      <c r="BW2" s="227"/>
      <c r="BX2" s="227"/>
      <c r="BY2" s="227"/>
      <c r="BZ2" s="227"/>
      <c r="CA2" s="227"/>
      <c r="CB2" s="228"/>
      <c r="CC2" s="228"/>
      <c r="CD2" s="228"/>
      <c r="CE2" s="228"/>
      <c r="CF2" s="228"/>
      <c r="CG2" s="228"/>
      <c r="CH2" s="229" t="s">
        <v>16</v>
      </c>
      <c r="CI2" s="230"/>
      <c r="CJ2" s="230"/>
      <c r="CK2" s="230"/>
      <c r="CL2" s="230"/>
      <c r="CM2" s="231"/>
      <c r="CN2" s="229" t="s">
        <v>17</v>
      </c>
      <c r="CO2" s="230"/>
      <c r="CP2" s="230"/>
      <c r="CQ2" s="230"/>
      <c r="CR2" s="230"/>
      <c r="CS2" s="231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R2" s="222" t="s">
        <v>16</v>
      </c>
      <c r="DS2" s="222"/>
      <c r="DT2" s="222" t="s">
        <v>74</v>
      </c>
      <c r="DU2" s="222"/>
      <c r="DV2" s="223" t="s">
        <v>73</v>
      </c>
      <c r="DW2" s="223"/>
      <c r="DX2" s="222" t="s">
        <v>72</v>
      </c>
      <c r="DY2" s="222"/>
      <c r="DZ2" s="222" t="s">
        <v>71</v>
      </c>
      <c r="EA2" s="222"/>
      <c r="EB2" s="222" t="s">
        <v>78</v>
      </c>
      <c r="EC2" s="222"/>
      <c r="ED2" s="222" t="s">
        <v>75</v>
      </c>
      <c r="EE2" s="222"/>
      <c r="EF2" s="222" t="s">
        <v>79</v>
      </c>
      <c r="EG2" s="222"/>
      <c r="EH2" s="221"/>
      <c r="EI2" s="221"/>
      <c r="EK2" s="221"/>
      <c r="EL2" s="221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124" t="s">
        <v>19</v>
      </c>
      <c r="CI3" s="125" t="s">
        <v>20</v>
      </c>
      <c r="CJ3" s="126" t="s">
        <v>21</v>
      </c>
      <c r="CK3" s="125" t="s">
        <v>22</v>
      </c>
      <c r="CL3" s="126" t="s">
        <v>77</v>
      </c>
      <c r="CM3" s="126" t="s">
        <v>76</v>
      </c>
      <c r="CN3" s="125" t="s">
        <v>19</v>
      </c>
      <c r="CO3" s="125" t="s">
        <v>20</v>
      </c>
      <c r="CP3" s="126" t="s">
        <v>21</v>
      </c>
      <c r="CQ3" s="125" t="s">
        <v>22</v>
      </c>
      <c r="CR3" s="126" t="s">
        <v>77</v>
      </c>
      <c r="CS3" s="126" t="s">
        <v>76</v>
      </c>
      <c r="CT3" s="125" t="s">
        <v>19</v>
      </c>
      <c r="CU3" s="125" t="s">
        <v>20</v>
      </c>
      <c r="CV3" s="126" t="s">
        <v>21</v>
      </c>
      <c r="CW3" s="125" t="s">
        <v>22</v>
      </c>
      <c r="CX3" s="126" t="s">
        <v>77</v>
      </c>
      <c r="CY3" s="126" t="s">
        <v>76</v>
      </c>
      <c r="CZ3" s="127" t="s">
        <v>19</v>
      </c>
      <c r="DA3" s="125" t="s">
        <v>20</v>
      </c>
      <c r="DB3" s="126" t="s">
        <v>21</v>
      </c>
      <c r="DC3" s="125" t="s">
        <v>22</v>
      </c>
      <c r="DD3" s="126" t="s">
        <v>77</v>
      </c>
      <c r="DE3" s="126" t="s">
        <v>76</v>
      </c>
      <c r="DF3" s="125" t="s">
        <v>19</v>
      </c>
      <c r="DG3" s="125" t="s">
        <v>20</v>
      </c>
      <c r="DH3" s="126" t="s">
        <v>21</v>
      </c>
      <c r="DI3" s="125" t="s">
        <v>22</v>
      </c>
      <c r="DJ3" s="126" t="s">
        <v>77</v>
      </c>
      <c r="DK3" s="126" t="s">
        <v>76</v>
      </c>
      <c r="DL3" s="125" t="s">
        <v>13</v>
      </c>
      <c r="DM3" s="125" t="s">
        <v>14</v>
      </c>
      <c r="DN3" s="126" t="s">
        <v>25</v>
      </c>
      <c r="DO3" s="126" t="s">
        <v>23</v>
      </c>
      <c r="DP3" s="126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8" t="s">
        <v>148</v>
      </c>
      <c r="EO3" s="68" t="s">
        <v>149</v>
      </c>
      <c r="EP3" s="68" t="s">
        <v>150</v>
      </c>
      <c r="EQ3" s="68" t="s">
        <v>151</v>
      </c>
      <c r="ER3" s="69" t="s">
        <v>152</v>
      </c>
      <c r="ES3" s="68" t="s">
        <v>153</v>
      </c>
      <c r="ET3" s="68"/>
      <c r="EU3" s="68" t="s">
        <v>154</v>
      </c>
    </row>
    <row r="4" spans="1:152" s="1" customFormat="1" ht="15.95" customHeight="1" x14ac:dyDescent="0.15">
      <c r="A4" s="2" t="s">
        <v>26</v>
      </c>
      <c r="B4" s="6">
        <v>1782</v>
      </c>
      <c r="C4" s="7">
        <v>1167771410</v>
      </c>
      <c r="D4" s="7">
        <v>934217744</v>
      </c>
      <c r="E4" s="7">
        <v>143987934</v>
      </c>
      <c r="F4" s="7">
        <v>83751810</v>
      </c>
      <c r="G4" s="7">
        <v>5813922</v>
      </c>
      <c r="H4" s="7">
        <v>42451</v>
      </c>
      <c r="I4" s="7">
        <v>712079220</v>
      </c>
      <c r="J4" s="7">
        <v>569663246</v>
      </c>
      <c r="K4" s="7">
        <v>35954914</v>
      </c>
      <c r="L4" s="7">
        <v>99073602</v>
      </c>
      <c r="M4" s="7">
        <v>7387458</v>
      </c>
      <c r="N4" s="7">
        <f t="shared" ref="N4:S44" si="0">B4+H4</f>
        <v>44233</v>
      </c>
      <c r="O4" s="7">
        <f t="shared" si="0"/>
        <v>1879850630</v>
      </c>
      <c r="P4" s="7">
        <f t="shared" si="0"/>
        <v>1503880990</v>
      </c>
      <c r="Q4" s="7">
        <f t="shared" si="0"/>
        <v>179942848</v>
      </c>
      <c r="R4" s="7">
        <f t="shared" si="0"/>
        <v>182825412</v>
      </c>
      <c r="S4" s="7">
        <f t="shared" si="0"/>
        <v>13201380</v>
      </c>
      <c r="T4" s="6">
        <v>7</v>
      </c>
      <c r="U4" s="7">
        <v>1520680</v>
      </c>
      <c r="V4" s="7">
        <v>1216528</v>
      </c>
      <c r="W4" s="7">
        <v>71610</v>
      </c>
      <c r="X4" s="7">
        <v>226612</v>
      </c>
      <c r="Y4" s="7">
        <v>5930</v>
      </c>
      <c r="Z4" s="7">
        <v>6476</v>
      </c>
      <c r="AA4" s="7">
        <v>86161940</v>
      </c>
      <c r="AB4" s="7">
        <v>68929480</v>
      </c>
      <c r="AC4" s="7">
        <v>898069</v>
      </c>
      <c r="AD4" s="7">
        <v>16282685</v>
      </c>
      <c r="AE4" s="7">
        <v>51706</v>
      </c>
      <c r="AF4" s="7">
        <f t="shared" ref="AF4:AK44" si="1">T4+Z4</f>
        <v>6483</v>
      </c>
      <c r="AG4" s="7">
        <f t="shared" si="1"/>
        <v>87682620</v>
      </c>
      <c r="AH4" s="7">
        <f t="shared" si="1"/>
        <v>70146008</v>
      </c>
      <c r="AI4" s="7">
        <f t="shared" si="1"/>
        <v>969679</v>
      </c>
      <c r="AJ4" s="7">
        <f t="shared" si="1"/>
        <v>16509297</v>
      </c>
      <c r="AK4" s="7">
        <f t="shared" si="1"/>
        <v>57636</v>
      </c>
      <c r="AL4" s="6">
        <f t="shared" ref="AL4:AQ44" si="2">AF4+N4</f>
        <v>50716</v>
      </c>
      <c r="AM4" s="7">
        <f t="shared" si="2"/>
        <v>1967533250</v>
      </c>
      <c r="AN4" s="7">
        <f t="shared" si="2"/>
        <v>1574026998</v>
      </c>
      <c r="AO4" s="7">
        <f t="shared" si="2"/>
        <v>180912527</v>
      </c>
      <c r="AP4" s="7">
        <f t="shared" si="2"/>
        <v>199334709</v>
      </c>
      <c r="AQ4" s="7">
        <f t="shared" si="2"/>
        <v>13259016</v>
      </c>
      <c r="AR4" s="7">
        <v>31681</v>
      </c>
      <c r="AS4" s="7">
        <v>396153550</v>
      </c>
      <c r="AT4" s="7">
        <v>316922808</v>
      </c>
      <c r="AU4" s="7">
        <v>11842857</v>
      </c>
      <c r="AV4" s="7">
        <v>63922189</v>
      </c>
      <c r="AW4" s="7">
        <v>3465696</v>
      </c>
      <c r="AX4" s="7">
        <f t="shared" ref="AX4:BC44" si="3">AL4+AR4</f>
        <v>82397</v>
      </c>
      <c r="AY4" s="7">
        <f t="shared" si="3"/>
        <v>2363686800</v>
      </c>
      <c r="AZ4" s="7">
        <f t="shared" si="3"/>
        <v>1890949806</v>
      </c>
      <c r="BA4" s="7">
        <f t="shared" si="3"/>
        <v>192755384</v>
      </c>
      <c r="BB4" s="7">
        <f t="shared" si="3"/>
        <v>263256898</v>
      </c>
      <c r="BC4" s="7">
        <f t="shared" si="3"/>
        <v>16724712</v>
      </c>
      <c r="BD4" s="6">
        <v>1714</v>
      </c>
      <c r="BE4" s="7">
        <v>46067295</v>
      </c>
      <c r="BF4" s="7">
        <v>13789965</v>
      </c>
      <c r="BG4" s="7">
        <v>0</v>
      </c>
      <c r="BH4" s="7">
        <v>31979250</v>
      </c>
      <c r="BI4" s="7">
        <v>298080</v>
      </c>
      <c r="BJ4" s="7">
        <v>7</v>
      </c>
      <c r="BK4" s="7">
        <v>37880</v>
      </c>
      <c r="BL4" s="7">
        <v>11660</v>
      </c>
      <c r="BM4" s="7">
        <v>0</v>
      </c>
      <c r="BN4" s="7">
        <v>26220</v>
      </c>
      <c r="BO4" s="7">
        <v>0</v>
      </c>
      <c r="BP4" s="7">
        <f t="shared" ref="BP4:BU44" si="4">BD4+BJ4</f>
        <v>1721</v>
      </c>
      <c r="BQ4" s="7">
        <f t="shared" si="4"/>
        <v>46105175</v>
      </c>
      <c r="BR4" s="7">
        <f t="shared" si="4"/>
        <v>13801625</v>
      </c>
      <c r="BS4" s="7">
        <f t="shared" si="4"/>
        <v>0</v>
      </c>
      <c r="BT4" s="7">
        <f t="shared" si="4"/>
        <v>32005470</v>
      </c>
      <c r="BU4" s="7">
        <f t="shared" si="4"/>
        <v>298080</v>
      </c>
      <c r="BV4" s="6">
        <v>240</v>
      </c>
      <c r="BW4" s="7">
        <v>34456400</v>
      </c>
      <c r="BX4" s="7">
        <v>27565120</v>
      </c>
      <c r="BY4" s="7">
        <v>3666464</v>
      </c>
      <c r="BZ4" s="7">
        <v>2358405</v>
      </c>
      <c r="CA4" s="7">
        <v>883541</v>
      </c>
      <c r="CB4" s="7">
        <f t="shared" ref="CB4:CB44" si="5">AX4+BV4</f>
        <v>82637</v>
      </c>
      <c r="CC4" s="7">
        <f t="shared" ref="CC4:CG44" si="6">AY4+BQ4+BW4</f>
        <v>2444248375</v>
      </c>
      <c r="CD4" s="7">
        <f t="shared" si="6"/>
        <v>1932316551</v>
      </c>
      <c r="CE4" s="7">
        <f t="shared" si="6"/>
        <v>196421848</v>
      </c>
      <c r="CF4" s="7">
        <f t="shared" si="6"/>
        <v>297620773</v>
      </c>
      <c r="CG4" s="7">
        <f t="shared" si="6"/>
        <v>17906333</v>
      </c>
      <c r="CH4" s="128">
        <v>176</v>
      </c>
      <c r="CI4" s="129">
        <v>1083967</v>
      </c>
      <c r="CJ4" s="129">
        <v>867163</v>
      </c>
      <c r="CK4" s="129">
        <v>0</v>
      </c>
      <c r="CL4" s="129">
        <v>216804</v>
      </c>
      <c r="CM4" s="129">
        <v>0</v>
      </c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30">
        <f>CH4+CN4+CT4</f>
        <v>176</v>
      </c>
      <c r="DA4" s="129">
        <f t="shared" ref="DA4:DE44" si="7">CI4+CO4+CU4</f>
        <v>1083967</v>
      </c>
      <c r="DB4" s="129">
        <f t="shared" si="7"/>
        <v>867163</v>
      </c>
      <c r="DC4" s="129">
        <f t="shared" si="7"/>
        <v>0</v>
      </c>
      <c r="DD4" s="129">
        <f t="shared" si="7"/>
        <v>216804</v>
      </c>
      <c r="DE4" s="129">
        <f t="shared" si="7"/>
        <v>0</v>
      </c>
      <c r="DF4" s="129">
        <f t="shared" ref="DF4:DK44" si="8">CB4+CZ4</f>
        <v>82813</v>
      </c>
      <c r="DG4" s="129">
        <f t="shared" si="8"/>
        <v>2445332342</v>
      </c>
      <c r="DH4" s="129">
        <f t="shared" si="8"/>
        <v>1933183714</v>
      </c>
      <c r="DI4" s="129">
        <f t="shared" si="8"/>
        <v>196421848</v>
      </c>
      <c r="DJ4" s="129">
        <f t="shared" si="8"/>
        <v>297837577</v>
      </c>
      <c r="DK4" s="129">
        <f t="shared" si="8"/>
        <v>17906333</v>
      </c>
      <c r="DL4" s="129">
        <v>1364</v>
      </c>
      <c r="DM4" s="129">
        <v>6455</v>
      </c>
      <c r="DN4" s="129">
        <v>7819</v>
      </c>
      <c r="DO4" s="129">
        <v>256</v>
      </c>
      <c r="DP4" s="129">
        <v>204</v>
      </c>
      <c r="DR4" s="16">
        <f>INDEX(現金給付!H:H,MATCH($A4,現金給付!$C:$C,0),1)</f>
        <v>176</v>
      </c>
      <c r="DS4" s="16">
        <f>INDEX(現金給付!I:I,MATCH($A4,現金給付!$C:$C,0),1)</f>
        <v>867163</v>
      </c>
      <c r="DT4" s="16">
        <f>INDEX(現金給付!P:P,MATCH($A4,現金給付!$C:$C,0),1)</f>
        <v>46</v>
      </c>
      <c r="DU4" s="16">
        <f>INDEX(現金給付!Q:Q,MATCH($A4,現金給付!$C:$C,0),1)</f>
        <v>920418</v>
      </c>
      <c r="DV4" s="16">
        <f>INDEX(現金給付!X:X,MATCH($A4,現金給付!$C:$C,0),1)</f>
        <v>102</v>
      </c>
      <c r="DW4" s="16">
        <f>INDEX(現金給付!Y:Y,MATCH($A4,現金給付!$C:$C,0),1)</f>
        <v>2673376</v>
      </c>
      <c r="DX4" s="16">
        <f>INDEX(現金給付!AN:AN,MATCH($A4,現金給付!$C:$C,0),1)</f>
        <v>32</v>
      </c>
      <c r="DY4" s="16">
        <f>INDEX(現金給付!AO:AO,MATCH($A4,現金給付!$C:$C,0),1)</f>
        <v>808252</v>
      </c>
      <c r="DZ4" s="16">
        <f>INDEX(現金給付!AV:AV,MATCH($A4,現金給付!$C:$C,0),1)</f>
        <v>0</v>
      </c>
      <c r="EA4" s="16">
        <f>INDEX(現金給付!AW:AW,MATCH($A4,現金給付!$C:$C,0),1)</f>
        <v>0</v>
      </c>
      <c r="EB4" s="16">
        <f>INDEX(現金給付!BD:BD,MATCH($A4,現金給付!$C:$C,0),1)</f>
        <v>0</v>
      </c>
      <c r="EC4" s="16">
        <f>INDEX(現金給付!BE:BE,MATCH($A4,現金給付!$C:$C,0),1)</f>
        <v>0</v>
      </c>
      <c r="ED4" s="16">
        <f>INDEX(現金給付!BT:BT,MATCH($A4,現金給付!$C:$C,0),1)</f>
        <v>0</v>
      </c>
      <c r="EE4" s="16">
        <f>INDEX(現金給付!BU:BU,MATCH($A4,現金給付!$C:$C,0),1)</f>
        <v>0</v>
      </c>
      <c r="EF4" s="16">
        <v>0</v>
      </c>
      <c r="EG4" s="16">
        <v>0</v>
      </c>
      <c r="EH4" s="16">
        <f t="shared" ref="EH4:EI45" si="9">SUM(DR4,DT4,DV4,DX4,DZ4,EB4,EF4,ED4)</f>
        <v>356</v>
      </c>
      <c r="EI4" s="16">
        <f t="shared" si="9"/>
        <v>5269209</v>
      </c>
      <c r="EK4" s="7">
        <f>CB4+EH4</f>
        <v>82993</v>
      </c>
      <c r="EL4" s="7">
        <f>CC4+EI4</f>
        <v>2449517584</v>
      </c>
      <c r="EN4" s="70">
        <f>ROUND(EL4/INDEX(被保険者数!O:O,MATCH(A4,被保険者数!A:A,0),1),0)</f>
        <v>72654</v>
      </c>
      <c r="EO4" s="1">
        <f>RANK(EN4,$EN$4:$EN$45)</f>
        <v>3</v>
      </c>
      <c r="EP4" s="70">
        <f t="shared" ref="EP4:EP45" si="10">C4+U4</f>
        <v>1169292090</v>
      </c>
      <c r="EQ4" s="70">
        <f t="shared" ref="EQ4:EQ45" si="11">I4+AA4</f>
        <v>798241160</v>
      </c>
      <c r="ER4" s="70">
        <f t="shared" ref="ER4:ER45" si="12">EL4-EP4-EQ4</f>
        <v>481984334</v>
      </c>
      <c r="ES4" s="70">
        <f>ROUND(EP4/INDEX(被保険者数!O:O,MATCH(A4,被保険者数!A:A,0),1),0)</f>
        <v>34682</v>
      </c>
      <c r="ET4" s="70">
        <f>RANK(ES4,$ES$4:$ES$45)</f>
        <v>6</v>
      </c>
      <c r="EU4" s="70">
        <f>ROUND(EQ4/INDEX(被保険者数!O:O,MATCH(A4,被保険者数!A:A,0),1),0)</f>
        <v>23676</v>
      </c>
      <c r="EV4" s="1">
        <f>RANK(EU4,$EU$4:$EU$45)</f>
        <v>3</v>
      </c>
    </row>
    <row r="5" spans="1:152" s="1" customFormat="1" ht="15.95" customHeight="1" x14ac:dyDescent="0.15">
      <c r="A5" s="2" t="s">
        <v>27</v>
      </c>
      <c r="B5" s="6">
        <v>470</v>
      </c>
      <c r="C5" s="7">
        <v>307826210</v>
      </c>
      <c r="D5" s="7">
        <v>246260860</v>
      </c>
      <c r="E5" s="7">
        <v>38072554</v>
      </c>
      <c r="F5" s="7">
        <v>21607284</v>
      </c>
      <c r="G5" s="7">
        <v>1885512</v>
      </c>
      <c r="H5" s="7">
        <v>9770</v>
      </c>
      <c r="I5" s="7">
        <v>187014050</v>
      </c>
      <c r="J5" s="7">
        <v>149611235</v>
      </c>
      <c r="K5" s="7">
        <v>11688899</v>
      </c>
      <c r="L5" s="7">
        <v>24339974</v>
      </c>
      <c r="M5" s="7">
        <v>1373942</v>
      </c>
      <c r="N5" s="7">
        <f t="shared" si="0"/>
        <v>10240</v>
      </c>
      <c r="O5" s="7">
        <f t="shared" si="0"/>
        <v>494840260</v>
      </c>
      <c r="P5" s="7">
        <f t="shared" si="0"/>
        <v>395872095</v>
      </c>
      <c r="Q5" s="7">
        <f t="shared" si="0"/>
        <v>49761453</v>
      </c>
      <c r="R5" s="7">
        <f t="shared" si="0"/>
        <v>45947258</v>
      </c>
      <c r="S5" s="7">
        <f t="shared" si="0"/>
        <v>3259454</v>
      </c>
      <c r="T5" s="6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1453</v>
      </c>
      <c r="AA5" s="7">
        <v>19066260</v>
      </c>
      <c r="AB5" s="7">
        <v>15253008</v>
      </c>
      <c r="AC5" s="7">
        <v>207749</v>
      </c>
      <c r="AD5" s="7">
        <v>3598457</v>
      </c>
      <c r="AE5" s="7">
        <v>7046</v>
      </c>
      <c r="AF5" s="7">
        <f t="shared" si="1"/>
        <v>1453</v>
      </c>
      <c r="AG5" s="7">
        <f t="shared" si="1"/>
        <v>19066260</v>
      </c>
      <c r="AH5" s="7">
        <f t="shared" si="1"/>
        <v>15253008</v>
      </c>
      <c r="AI5" s="7">
        <f t="shared" si="1"/>
        <v>207749</v>
      </c>
      <c r="AJ5" s="7">
        <f t="shared" si="1"/>
        <v>3598457</v>
      </c>
      <c r="AK5" s="7">
        <f t="shared" si="1"/>
        <v>7046</v>
      </c>
      <c r="AL5" s="6">
        <f t="shared" si="2"/>
        <v>11693</v>
      </c>
      <c r="AM5" s="7">
        <f t="shared" si="2"/>
        <v>513906520</v>
      </c>
      <c r="AN5" s="7">
        <f t="shared" si="2"/>
        <v>411125103</v>
      </c>
      <c r="AO5" s="7">
        <f t="shared" si="2"/>
        <v>49969202</v>
      </c>
      <c r="AP5" s="7">
        <f t="shared" si="2"/>
        <v>49545715</v>
      </c>
      <c r="AQ5" s="7">
        <f t="shared" si="2"/>
        <v>3266500</v>
      </c>
      <c r="AR5" s="7">
        <v>6685</v>
      </c>
      <c r="AS5" s="7">
        <v>84940550</v>
      </c>
      <c r="AT5" s="7">
        <v>67952442</v>
      </c>
      <c r="AU5" s="7">
        <v>1919141</v>
      </c>
      <c r="AV5" s="7">
        <v>13997773</v>
      </c>
      <c r="AW5" s="7">
        <v>1071194</v>
      </c>
      <c r="AX5" s="7">
        <f t="shared" si="3"/>
        <v>18378</v>
      </c>
      <c r="AY5" s="7">
        <f t="shared" si="3"/>
        <v>598847070</v>
      </c>
      <c r="AZ5" s="7">
        <f t="shared" si="3"/>
        <v>479077545</v>
      </c>
      <c r="BA5" s="7">
        <f t="shared" si="3"/>
        <v>51888343</v>
      </c>
      <c r="BB5" s="7">
        <f t="shared" si="3"/>
        <v>63543488</v>
      </c>
      <c r="BC5" s="7">
        <f t="shared" si="3"/>
        <v>4337694</v>
      </c>
      <c r="BD5" s="6">
        <v>451</v>
      </c>
      <c r="BE5" s="7">
        <v>14062226</v>
      </c>
      <c r="BF5" s="7">
        <v>3994906</v>
      </c>
      <c r="BG5" s="7">
        <v>0</v>
      </c>
      <c r="BH5" s="7">
        <v>9991400</v>
      </c>
      <c r="BI5" s="7">
        <v>75920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f t="shared" si="4"/>
        <v>451</v>
      </c>
      <c r="BQ5" s="7">
        <f t="shared" si="4"/>
        <v>14062226</v>
      </c>
      <c r="BR5" s="7">
        <f t="shared" si="4"/>
        <v>3994906</v>
      </c>
      <c r="BS5" s="7">
        <f t="shared" si="4"/>
        <v>0</v>
      </c>
      <c r="BT5" s="7">
        <f t="shared" si="4"/>
        <v>9991400</v>
      </c>
      <c r="BU5" s="7">
        <f t="shared" si="4"/>
        <v>75920</v>
      </c>
      <c r="BV5" s="6">
        <v>47</v>
      </c>
      <c r="BW5" s="7">
        <v>8921070</v>
      </c>
      <c r="BX5" s="7">
        <v>7136856</v>
      </c>
      <c r="BY5" s="7">
        <v>1136351</v>
      </c>
      <c r="BZ5" s="7">
        <v>352617</v>
      </c>
      <c r="CA5" s="7">
        <v>300765</v>
      </c>
      <c r="CB5" s="7">
        <f t="shared" si="5"/>
        <v>18425</v>
      </c>
      <c r="CC5" s="7">
        <f t="shared" si="6"/>
        <v>621830366</v>
      </c>
      <c r="CD5" s="7">
        <f t="shared" si="6"/>
        <v>490209307</v>
      </c>
      <c r="CE5" s="7">
        <f t="shared" si="6"/>
        <v>53024694</v>
      </c>
      <c r="CF5" s="7">
        <f t="shared" si="6"/>
        <v>73887505</v>
      </c>
      <c r="CG5" s="7">
        <f t="shared" si="6"/>
        <v>4714379</v>
      </c>
      <c r="CH5" s="128">
        <v>45</v>
      </c>
      <c r="CI5" s="129">
        <v>262100</v>
      </c>
      <c r="CJ5" s="129">
        <v>209678</v>
      </c>
      <c r="CK5" s="129">
        <v>0</v>
      </c>
      <c r="CL5" s="129">
        <v>52422</v>
      </c>
      <c r="CM5" s="129">
        <v>0</v>
      </c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30">
        <f t="shared" ref="CZ5:CZ44" si="13">CH5+CN5+CT5</f>
        <v>45</v>
      </c>
      <c r="DA5" s="129">
        <f t="shared" si="7"/>
        <v>262100</v>
      </c>
      <c r="DB5" s="129">
        <f t="shared" si="7"/>
        <v>209678</v>
      </c>
      <c r="DC5" s="129">
        <f t="shared" si="7"/>
        <v>0</v>
      </c>
      <c r="DD5" s="129">
        <f t="shared" si="7"/>
        <v>52422</v>
      </c>
      <c r="DE5" s="129">
        <f t="shared" si="7"/>
        <v>0</v>
      </c>
      <c r="DF5" s="129">
        <f t="shared" si="8"/>
        <v>18470</v>
      </c>
      <c r="DG5" s="129">
        <f t="shared" si="8"/>
        <v>622092466</v>
      </c>
      <c r="DH5" s="129">
        <f t="shared" si="8"/>
        <v>490418985</v>
      </c>
      <c r="DI5" s="129">
        <f t="shared" si="8"/>
        <v>53024694</v>
      </c>
      <c r="DJ5" s="129">
        <f t="shared" si="8"/>
        <v>73939927</v>
      </c>
      <c r="DK5" s="129">
        <f t="shared" si="8"/>
        <v>4714379</v>
      </c>
      <c r="DL5" s="129">
        <v>363</v>
      </c>
      <c r="DM5" s="129">
        <v>1601</v>
      </c>
      <c r="DN5" s="129">
        <v>1964</v>
      </c>
      <c r="DO5" s="129">
        <v>75</v>
      </c>
      <c r="DP5" s="129">
        <v>71</v>
      </c>
      <c r="DR5" s="16">
        <f>INDEX(現金給付!H:H,MATCH($A5,現金給付!$C:$C,0),1)</f>
        <v>45</v>
      </c>
      <c r="DS5" s="16">
        <f>INDEX(現金給付!I:I,MATCH($A5,現金給付!$C:$C,0),1)</f>
        <v>209678</v>
      </c>
      <c r="DT5" s="16">
        <f>INDEX(現金給付!P:P,MATCH($A5,現金給付!$C:$C,0),1)</f>
        <v>19</v>
      </c>
      <c r="DU5" s="16">
        <f>INDEX(現金給付!Q:Q,MATCH($A5,現金給付!$C:$C,0),1)</f>
        <v>320776</v>
      </c>
      <c r="DV5" s="16">
        <f>INDEX(現金給付!X:X,MATCH($A5,現金給付!$C:$C,0),1)</f>
        <v>19</v>
      </c>
      <c r="DW5" s="16">
        <f>INDEX(現金給付!Y:Y,MATCH($A5,現金給付!$C:$C,0),1)</f>
        <v>353704</v>
      </c>
      <c r="DX5" s="16">
        <f>INDEX(現金給付!AN:AN,MATCH($A5,現金給付!$C:$C,0),1)</f>
        <v>7</v>
      </c>
      <c r="DY5" s="16">
        <f>INDEX(現金給付!AO:AO,MATCH($A5,現金給付!$C:$C,0),1)</f>
        <v>185260</v>
      </c>
      <c r="DZ5" s="16">
        <f>INDEX(現金給付!AV:AV,MATCH($A5,現金給付!$C:$C,0),1)</f>
        <v>0</v>
      </c>
      <c r="EA5" s="16">
        <f>INDEX(現金給付!AW:AW,MATCH($A5,現金給付!$C:$C,0),1)</f>
        <v>0</v>
      </c>
      <c r="EB5" s="16">
        <f>INDEX(現金給付!BD:BD,MATCH($A5,現金給付!$C:$C,0),1)</f>
        <v>0</v>
      </c>
      <c r="EC5" s="16">
        <f>INDEX(現金給付!BE:BE,MATCH($A5,現金給付!$C:$C,0),1)</f>
        <v>0</v>
      </c>
      <c r="ED5" s="16">
        <f>INDEX(現金給付!BT:BT,MATCH($A5,現金給付!$C:$C,0),1)</f>
        <v>0</v>
      </c>
      <c r="EE5" s="16">
        <f>INDEX(現金給付!BU:BU,MATCH($A5,現金給付!$C:$C,0),1)</f>
        <v>0</v>
      </c>
      <c r="EF5" s="16">
        <v>0</v>
      </c>
      <c r="EG5" s="16">
        <v>0</v>
      </c>
      <c r="EH5" s="16">
        <f t="shared" si="9"/>
        <v>90</v>
      </c>
      <c r="EI5" s="16">
        <f t="shared" si="9"/>
        <v>1069418</v>
      </c>
      <c r="EK5" s="7">
        <f t="shared" ref="EK5:EL44" si="14">CB5+EH5</f>
        <v>18515</v>
      </c>
      <c r="EL5" s="7">
        <f t="shared" si="14"/>
        <v>622899784</v>
      </c>
      <c r="EN5" s="70">
        <f>ROUND(EL5/INDEX(被保険者数!O:O,MATCH(A5,被保険者数!A:A,0),1),0)</f>
        <v>69965</v>
      </c>
      <c r="EO5" s="1">
        <f t="shared" ref="EO5:EO45" si="15">RANK(EN5,$EN$4:$EN$45)</f>
        <v>5</v>
      </c>
      <c r="EP5" s="70">
        <f t="shared" si="10"/>
        <v>307826210</v>
      </c>
      <c r="EQ5" s="70">
        <f t="shared" si="11"/>
        <v>206080310</v>
      </c>
      <c r="ER5" s="70">
        <f t="shared" si="12"/>
        <v>108993264</v>
      </c>
      <c r="ES5" s="70">
        <f>ROUND(EP5/INDEX(被保険者数!O:O,MATCH(A5,被保険者数!A:A,0),1),0)</f>
        <v>34576</v>
      </c>
      <c r="ET5" s="70">
        <f t="shared" ref="ET5:ET45" si="16">RANK(ES5,$ES$4:$ES$45)</f>
        <v>7</v>
      </c>
      <c r="EU5" s="70">
        <f>ROUND(EQ5/INDEX(被保険者数!O:O,MATCH(A5,被保険者数!A:A,0),1),0)</f>
        <v>23147</v>
      </c>
      <c r="EV5" s="1">
        <f t="shared" ref="EV5:EV45" si="17">RANK(EU5,$EU$4:$EU$45)</f>
        <v>4</v>
      </c>
    </row>
    <row r="6" spans="1:152" s="1" customFormat="1" ht="15.95" customHeight="1" x14ac:dyDescent="0.15">
      <c r="A6" s="2" t="s">
        <v>28</v>
      </c>
      <c r="B6" s="6">
        <v>199</v>
      </c>
      <c r="C6" s="7">
        <v>116872260</v>
      </c>
      <c r="D6" s="7">
        <v>93497708</v>
      </c>
      <c r="E6" s="7">
        <v>13671540</v>
      </c>
      <c r="F6" s="7">
        <v>9189402</v>
      </c>
      <c r="G6" s="7">
        <v>513610</v>
      </c>
      <c r="H6" s="7">
        <v>4466</v>
      </c>
      <c r="I6" s="7">
        <v>68359550</v>
      </c>
      <c r="J6" s="7">
        <v>54687622</v>
      </c>
      <c r="K6" s="7">
        <v>2384789</v>
      </c>
      <c r="L6" s="7">
        <v>10962869</v>
      </c>
      <c r="M6" s="7">
        <v>324270</v>
      </c>
      <c r="N6" s="7">
        <f t="shared" si="0"/>
        <v>4665</v>
      </c>
      <c r="O6" s="7">
        <f t="shared" si="0"/>
        <v>185231810</v>
      </c>
      <c r="P6" s="7">
        <f t="shared" si="0"/>
        <v>148185330</v>
      </c>
      <c r="Q6" s="7">
        <f t="shared" si="0"/>
        <v>16056329</v>
      </c>
      <c r="R6" s="7">
        <f t="shared" si="0"/>
        <v>20152271</v>
      </c>
      <c r="S6" s="7">
        <f t="shared" si="0"/>
        <v>837880</v>
      </c>
      <c r="T6" s="6">
        <v>1</v>
      </c>
      <c r="U6" s="7">
        <v>202390</v>
      </c>
      <c r="V6" s="7">
        <v>161912</v>
      </c>
      <c r="W6" s="7">
        <v>0</v>
      </c>
      <c r="X6" s="7">
        <v>40478</v>
      </c>
      <c r="Y6" s="7">
        <v>0</v>
      </c>
      <c r="Z6" s="7">
        <v>547</v>
      </c>
      <c r="AA6" s="7">
        <v>6610350</v>
      </c>
      <c r="AB6" s="7">
        <v>5288280</v>
      </c>
      <c r="AC6" s="7">
        <v>81790</v>
      </c>
      <c r="AD6" s="7">
        <v>1238580</v>
      </c>
      <c r="AE6" s="7">
        <v>1700</v>
      </c>
      <c r="AF6" s="7">
        <f t="shared" si="1"/>
        <v>548</v>
      </c>
      <c r="AG6" s="7">
        <f t="shared" si="1"/>
        <v>6812740</v>
      </c>
      <c r="AH6" s="7">
        <f t="shared" si="1"/>
        <v>5450192</v>
      </c>
      <c r="AI6" s="7">
        <f t="shared" si="1"/>
        <v>81790</v>
      </c>
      <c r="AJ6" s="7">
        <f t="shared" si="1"/>
        <v>1279058</v>
      </c>
      <c r="AK6" s="7">
        <f t="shared" si="1"/>
        <v>1700</v>
      </c>
      <c r="AL6" s="6">
        <f t="shared" si="2"/>
        <v>5213</v>
      </c>
      <c r="AM6" s="7">
        <f t="shared" si="2"/>
        <v>192044550</v>
      </c>
      <c r="AN6" s="7">
        <f t="shared" si="2"/>
        <v>153635522</v>
      </c>
      <c r="AO6" s="7">
        <f t="shared" si="2"/>
        <v>16138119</v>
      </c>
      <c r="AP6" s="7">
        <f t="shared" si="2"/>
        <v>21431329</v>
      </c>
      <c r="AQ6" s="7">
        <f t="shared" si="2"/>
        <v>839580</v>
      </c>
      <c r="AR6" s="7">
        <v>3196</v>
      </c>
      <c r="AS6" s="7">
        <v>41763930</v>
      </c>
      <c r="AT6" s="7">
        <v>33411144</v>
      </c>
      <c r="AU6" s="7">
        <v>1526388</v>
      </c>
      <c r="AV6" s="7">
        <v>6662037</v>
      </c>
      <c r="AW6" s="7">
        <v>164361</v>
      </c>
      <c r="AX6" s="7">
        <f t="shared" si="3"/>
        <v>8409</v>
      </c>
      <c r="AY6" s="7">
        <f t="shared" si="3"/>
        <v>233808480</v>
      </c>
      <c r="AZ6" s="7">
        <f t="shared" si="3"/>
        <v>187046666</v>
      </c>
      <c r="BA6" s="7">
        <f t="shared" si="3"/>
        <v>17664507</v>
      </c>
      <c r="BB6" s="7">
        <f t="shared" si="3"/>
        <v>28093366</v>
      </c>
      <c r="BC6" s="7">
        <f t="shared" si="3"/>
        <v>1003941</v>
      </c>
      <c r="BD6" s="6">
        <v>188</v>
      </c>
      <c r="BE6" s="7">
        <v>4959396</v>
      </c>
      <c r="BF6" s="7">
        <v>1380686</v>
      </c>
      <c r="BG6" s="7">
        <v>0</v>
      </c>
      <c r="BH6" s="7">
        <v>3562610</v>
      </c>
      <c r="BI6" s="7">
        <v>16100</v>
      </c>
      <c r="BJ6" s="7">
        <v>1</v>
      </c>
      <c r="BK6" s="7">
        <v>2710</v>
      </c>
      <c r="BL6" s="7">
        <v>870</v>
      </c>
      <c r="BM6" s="7">
        <v>0</v>
      </c>
      <c r="BN6" s="7">
        <v>1840</v>
      </c>
      <c r="BO6" s="7">
        <v>0</v>
      </c>
      <c r="BP6" s="7">
        <f t="shared" si="4"/>
        <v>189</v>
      </c>
      <c r="BQ6" s="7">
        <f t="shared" si="4"/>
        <v>4962106</v>
      </c>
      <c r="BR6" s="7">
        <f t="shared" si="4"/>
        <v>1381556</v>
      </c>
      <c r="BS6" s="7">
        <f t="shared" si="4"/>
        <v>0</v>
      </c>
      <c r="BT6" s="7">
        <f t="shared" si="4"/>
        <v>3564450</v>
      </c>
      <c r="BU6" s="7">
        <f t="shared" si="4"/>
        <v>16100</v>
      </c>
      <c r="BV6" s="6">
        <v>24</v>
      </c>
      <c r="BW6" s="7">
        <v>1540060</v>
      </c>
      <c r="BX6" s="7">
        <v>1232048</v>
      </c>
      <c r="BY6" s="7">
        <v>50921</v>
      </c>
      <c r="BZ6" s="7">
        <v>160431</v>
      </c>
      <c r="CA6" s="7">
        <v>96660</v>
      </c>
      <c r="CB6" s="7">
        <f t="shared" si="5"/>
        <v>8433</v>
      </c>
      <c r="CC6" s="7">
        <f t="shared" si="6"/>
        <v>240310646</v>
      </c>
      <c r="CD6" s="7">
        <f t="shared" si="6"/>
        <v>189660270</v>
      </c>
      <c r="CE6" s="7">
        <f t="shared" si="6"/>
        <v>17715428</v>
      </c>
      <c r="CF6" s="7">
        <f t="shared" si="6"/>
        <v>31818247</v>
      </c>
      <c r="CG6" s="7">
        <f t="shared" si="6"/>
        <v>1116701</v>
      </c>
      <c r="CH6" s="128">
        <v>23</v>
      </c>
      <c r="CI6" s="129">
        <v>168280</v>
      </c>
      <c r="CJ6" s="129">
        <v>134621</v>
      </c>
      <c r="CK6" s="129">
        <v>0</v>
      </c>
      <c r="CL6" s="129">
        <v>33659</v>
      </c>
      <c r="CM6" s="129">
        <v>0</v>
      </c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30">
        <f t="shared" si="13"/>
        <v>23</v>
      </c>
      <c r="DA6" s="129">
        <f t="shared" si="7"/>
        <v>168280</v>
      </c>
      <c r="DB6" s="129">
        <f t="shared" si="7"/>
        <v>134621</v>
      </c>
      <c r="DC6" s="129">
        <f t="shared" si="7"/>
        <v>0</v>
      </c>
      <c r="DD6" s="129">
        <f t="shared" si="7"/>
        <v>33659</v>
      </c>
      <c r="DE6" s="129">
        <f t="shared" si="7"/>
        <v>0</v>
      </c>
      <c r="DF6" s="129">
        <f t="shared" si="8"/>
        <v>8456</v>
      </c>
      <c r="DG6" s="129">
        <f t="shared" si="8"/>
        <v>240478926</v>
      </c>
      <c r="DH6" s="129">
        <f t="shared" si="8"/>
        <v>189794891</v>
      </c>
      <c r="DI6" s="129">
        <f t="shared" si="8"/>
        <v>17715428</v>
      </c>
      <c r="DJ6" s="129">
        <f t="shared" si="8"/>
        <v>31851906</v>
      </c>
      <c r="DK6" s="129">
        <f t="shared" si="8"/>
        <v>1116701</v>
      </c>
      <c r="DL6" s="129">
        <v>138</v>
      </c>
      <c r="DM6" s="129">
        <v>653</v>
      </c>
      <c r="DN6" s="129">
        <v>791</v>
      </c>
      <c r="DO6" s="129">
        <v>12</v>
      </c>
      <c r="DP6" s="129">
        <v>14</v>
      </c>
      <c r="DR6" s="16">
        <f>INDEX(現金給付!H:H,MATCH($A6,現金給付!$C:$C,0),1)</f>
        <v>23</v>
      </c>
      <c r="DS6" s="16">
        <f>INDEX(現金給付!I:I,MATCH($A6,現金給付!$C:$C,0),1)</f>
        <v>134621</v>
      </c>
      <c r="DT6" s="16">
        <f>INDEX(現金給付!P:P,MATCH($A6,現金給付!$C:$C,0),1)</f>
        <v>10</v>
      </c>
      <c r="DU6" s="16">
        <f>INDEX(現金給付!Q:Q,MATCH($A6,現金給付!$C:$C,0),1)</f>
        <v>80203</v>
      </c>
      <c r="DV6" s="16">
        <f>INDEX(現金給付!X:X,MATCH($A6,現金給付!$C:$C,0),1)</f>
        <v>26</v>
      </c>
      <c r="DW6" s="16">
        <f>INDEX(現金給付!Y:Y,MATCH($A6,現金給付!$C:$C,0),1)</f>
        <v>447164</v>
      </c>
      <c r="DX6" s="16">
        <f>INDEX(現金給付!AN:AN,MATCH($A6,現金給付!$C:$C,0),1)</f>
        <v>4</v>
      </c>
      <c r="DY6" s="16">
        <f>INDEX(現金給付!AO:AO,MATCH($A6,現金給付!$C:$C,0),1)</f>
        <v>127325</v>
      </c>
      <c r="DZ6" s="16">
        <f>INDEX(現金給付!AV:AV,MATCH($A6,現金給付!$C:$C,0),1)</f>
        <v>0</v>
      </c>
      <c r="EA6" s="16">
        <f>INDEX(現金給付!AW:AW,MATCH($A6,現金給付!$C:$C,0),1)</f>
        <v>0</v>
      </c>
      <c r="EB6" s="16">
        <f>INDEX(現金給付!BD:BD,MATCH($A6,現金給付!$C:$C,0),1)</f>
        <v>0</v>
      </c>
      <c r="EC6" s="16">
        <f>INDEX(現金給付!BE:BE,MATCH($A6,現金給付!$C:$C,0),1)</f>
        <v>0</v>
      </c>
      <c r="ED6" s="16">
        <f>INDEX(現金給付!BT:BT,MATCH($A6,現金給付!$C:$C,0),1)</f>
        <v>0</v>
      </c>
      <c r="EE6" s="16">
        <f>INDEX(現金給付!BU:BU,MATCH($A6,現金給付!$C:$C,0),1)</f>
        <v>0</v>
      </c>
      <c r="EF6" s="16">
        <v>0</v>
      </c>
      <c r="EG6" s="16">
        <v>0</v>
      </c>
      <c r="EH6" s="16">
        <f t="shared" si="9"/>
        <v>63</v>
      </c>
      <c r="EI6" s="16">
        <f t="shared" si="9"/>
        <v>789313</v>
      </c>
      <c r="EK6" s="7">
        <f t="shared" si="14"/>
        <v>8496</v>
      </c>
      <c r="EL6" s="7">
        <f t="shared" si="14"/>
        <v>241099959</v>
      </c>
      <c r="EN6" s="70">
        <f>ROUND(EL6/INDEX(被保険者数!O:O,MATCH(A6,被保険者数!A:A,0),1),0)</f>
        <v>52436</v>
      </c>
      <c r="EO6" s="1">
        <f t="shared" si="15"/>
        <v>14</v>
      </c>
      <c r="EP6" s="70">
        <f t="shared" si="10"/>
        <v>117074650</v>
      </c>
      <c r="EQ6" s="70">
        <f t="shared" si="11"/>
        <v>74969900</v>
      </c>
      <c r="ER6" s="70">
        <f t="shared" si="12"/>
        <v>49055409</v>
      </c>
      <c r="ES6" s="70">
        <f>ROUND(EP6/INDEX(被保険者数!O:O,MATCH(A6,被保険者数!A:A,0),1),0)</f>
        <v>25462</v>
      </c>
      <c r="ET6" s="70">
        <f t="shared" si="16"/>
        <v>17</v>
      </c>
      <c r="EU6" s="70">
        <f>ROUND(EQ6/INDEX(被保険者数!O:O,MATCH(A6,被保険者数!A:A,0),1),0)</f>
        <v>16305</v>
      </c>
      <c r="EV6" s="1">
        <f t="shared" si="17"/>
        <v>13</v>
      </c>
    </row>
    <row r="7" spans="1:152" s="1" customFormat="1" ht="15.95" customHeight="1" x14ac:dyDescent="0.15">
      <c r="A7" s="2" t="s">
        <v>29</v>
      </c>
      <c r="B7" s="6">
        <v>451</v>
      </c>
      <c r="C7" s="7">
        <v>291325990</v>
      </c>
      <c r="D7" s="7">
        <v>233060694</v>
      </c>
      <c r="E7" s="7">
        <v>36652036</v>
      </c>
      <c r="F7" s="7">
        <v>20333960</v>
      </c>
      <c r="G7" s="7">
        <v>1279300</v>
      </c>
      <c r="H7" s="7">
        <v>12692</v>
      </c>
      <c r="I7" s="7">
        <v>239178530</v>
      </c>
      <c r="J7" s="7">
        <v>191342812</v>
      </c>
      <c r="K7" s="7">
        <v>15111765</v>
      </c>
      <c r="L7" s="7">
        <v>30956719</v>
      </c>
      <c r="M7" s="7">
        <v>1767234</v>
      </c>
      <c r="N7" s="7">
        <f t="shared" si="0"/>
        <v>13143</v>
      </c>
      <c r="O7" s="7">
        <f t="shared" si="0"/>
        <v>530504520</v>
      </c>
      <c r="P7" s="7">
        <f t="shared" si="0"/>
        <v>424403506</v>
      </c>
      <c r="Q7" s="7">
        <f t="shared" si="0"/>
        <v>51763801</v>
      </c>
      <c r="R7" s="7">
        <f t="shared" si="0"/>
        <v>51290679</v>
      </c>
      <c r="S7" s="7">
        <f t="shared" si="0"/>
        <v>3046534</v>
      </c>
      <c r="T7" s="6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2054</v>
      </c>
      <c r="AA7" s="7">
        <v>28525260</v>
      </c>
      <c r="AB7" s="7">
        <v>22820078</v>
      </c>
      <c r="AC7" s="7">
        <v>407360</v>
      </c>
      <c r="AD7" s="7">
        <v>5252090</v>
      </c>
      <c r="AE7" s="7">
        <v>45732</v>
      </c>
      <c r="AF7" s="7">
        <f t="shared" si="1"/>
        <v>2054</v>
      </c>
      <c r="AG7" s="7">
        <f t="shared" si="1"/>
        <v>28525260</v>
      </c>
      <c r="AH7" s="7">
        <f t="shared" si="1"/>
        <v>22820078</v>
      </c>
      <c r="AI7" s="7">
        <f t="shared" si="1"/>
        <v>407360</v>
      </c>
      <c r="AJ7" s="7">
        <f t="shared" si="1"/>
        <v>5252090</v>
      </c>
      <c r="AK7" s="7">
        <f t="shared" si="1"/>
        <v>45732</v>
      </c>
      <c r="AL7" s="6">
        <f t="shared" si="2"/>
        <v>15197</v>
      </c>
      <c r="AM7" s="7">
        <f t="shared" si="2"/>
        <v>559029780</v>
      </c>
      <c r="AN7" s="7">
        <f t="shared" si="2"/>
        <v>447223584</v>
      </c>
      <c r="AO7" s="7">
        <f t="shared" si="2"/>
        <v>52171161</v>
      </c>
      <c r="AP7" s="7">
        <f t="shared" si="2"/>
        <v>56542769</v>
      </c>
      <c r="AQ7" s="7">
        <f t="shared" si="2"/>
        <v>3092266</v>
      </c>
      <c r="AR7" s="7">
        <v>9411</v>
      </c>
      <c r="AS7" s="7">
        <v>120177940</v>
      </c>
      <c r="AT7" s="7">
        <v>96142348</v>
      </c>
      <c r="AU7" s="7">
        <v>3456263</v>
      </c>
      <c r="AV7" s="7">
        <v>19074153</v>
      </c>
      <c r="AW7" s="7">
        <v>1505176</v>
      </c>
      <c r="AX7" s="7">
        <f t="shared" si="3"/>
        <v>24608</v>
      </c>
      <c r="AY7" s="7">
        <f t="shared" si="3"/>
        <v>679207720</v>
      </c>
      <c r="AZ7" s="7">
        <f t="shared" si="3"/>
        <v>543365932</v>
      </c>
      <c r="BA7" s="7">
        <f t="shared" si="3"/>
        <v>55627424</v>
      </c>
      <c r="BB7" s="7">
        <f t="shared" si="3"/>
        <v>75616922</v>
      </c>
      <c r="BC7" s="7">
        <f t="shared" si="3"/>
        <v>4597442</v>
      </c>
      <c r="BD7" s="6">
        <v>423</v>
      </c>
      <c r="BE7" s="7">
        <v>11998207</v>
      </c>
      <c r="BF7" s="7">
        <v>3161887</v>
      </c>
      <c r="BG7" s="7">
        <v>0</v>
      </c>
      <c r="BH7" s="7">
        <v>8719200</v>
      </c>
      <c r="BI7" s="7">
        <v>117120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f t="shared" si="4"/>
        <v>423</v>
      </c>
      <c r="BQ7" s="7">
        <f t="shared" si="4"/>
        <v>11998207</v>
      </c>
      <c r="BR7" s="7">
        <f t="shared" si="4"/>
        <v>3161887</v>
      </c>
      <c r="BS7" s="7">
        <f t="shared" si="4"/>
        <v>0</v>
      </c>
      <c r="BT7" s="7">
        <f t="shared" si="4"/>
        <v>8719200</v>
      </c>
      <c r="BU7" s="7">
        <f t="shared" si="4"/>
        <v>117120</v>
      </c>
      <c r="BV7" s="6">
        <v>94</v>
      </c>
      <c r="BW7" s="7">
        <v>13348810</v>
      </c>
      <c r="BX7" s="7">
        <v>10679048</v>
      </c>
      <c r="BY7" s="7">
        <v>1372004</v>
      </c>
      <c r="BZ7" s="7">
        <v>710885</v>
      </c>
      <c r="CA7" s="7">
        <v>607794</v>
      </c>
      <c r="CB7" s="7">
        <f t="shared" si="5"/>
        <v>24702</v>
      </c>
      <c r="CC7" s="7">
        <f t="shared" si="6"/>
        <v>704554737</v>
      </c>
      <c r="CD7" s="7">
        <f t="shared" si="6"/>
        <v>557206867</v>
      </c>
      <c r="CE7" s="7">
        <f t="shared" si="6"/>
        <v>56999428</v>
      </c>
      <c r="CF7" s="7">
        <f t="shared" si="6"/>
        <v>85047007</v>
      </c>
      <c r="CG7" s="7">
        <f t="shared" si="6"/>
        <v>5322356</v>
      </c>
      <c r="CH7" s="128">
        <v>41</v>
      </c>
      <c r="CI7" s="129">
        <v>319278</v>
      </c>
      <c r="CJ7" s="129">
        <v>255419</v>
      </c>
      <c r="CK7" s="129">
        <v>0</v>
      </c>
      <c r="CL7" s="129">
        <v>63859</v>
      </c>
      <c r="CM7" s="129">
        <v>0</v>
      </c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30">
        <f t="shared" si="13"/>
        <v>41</v>
      </c>
      <c r="DA7" s="129">
        <f t="shared" si="7"/>
        <v>319278</v>
      </c>
      <c r="DB7" s="129">
        <f t="shared" si="7"/>
        <v>255419</v>
      </c>
      <c r="DC7" s="129">
        <f t="shared" si="7"/>
        <v>0</v>
      </c>
      <c r="DD7" s="129">
        <f t="shared" si="7"/>
        <v>63859</v>
      </c>
      <c r="DE7" s="129">
        <f t="shared" si="7"/>
        <v>0</v>
      </c>
      <c r="DF7" s="129">
        <f t="shared" si="8"/>
        <v>24743</v>
      </c>
      <c r="DG7" s="129">
        <f t="shared" si="8"/>
        <v>704874015</v>
      </c>
      <c r="DH7" s="129">
        <f t="shared" si="8"/>
        <v>557462286</v>
      </c>
      <c r="DI7" s="129">
        <f t="shared" si="8"/>
        <v>56999428</v>
      </c>
      <c r="DJ7" s="129">
        <f t="shared" si="8"/>
        <v>85110866</v>
      </c>
      <c r="DK7" s="129">
        <f t="shared" si="8"/>
        <v>5322356</v>
      </c>
      <c r="DL7" s="129">
        <v>333</v>
      </c>
      <c r="DM7" s="129">
        <v>2103</v>
      </c>
      <c r="DN7" s="129">
        <v>2436</v>
      </c>
      <c r="DO7" s="129">
        <v>141</v>
      </c>
      <c r="DP7" s="129">
        <v>55</v>
      </c>
      <c r="DR7" s="16">
        <f>INDEX(現金給付!H:H,MATCH($A7,現金給付!$C:$C,0),1)</f>
        <v>41</v>
      </c>
      <c r="DS7" s="16">
        <f>INDEX(現金給付!I:I,MATCH($A7,現金給付!$C:$C,0),1)</f>
        <v>255419</v>
      </c>
      <c r="DT7" s="16">
        <f>INDEX(現金給付!P:P,MATCH($A7,現金給付!$C:$C,0),1)</f>
        <v>20</v>
      </c>
      <c r="DU7" s="16">
        <f>INDEX(現金給付!Q:Q,MATCH($A7,現金給付!$C:$C,0),1)</f>
        <v>334756</v>
      </c>
      <c r="DV7" s="16">
        <f>INDEX(現金給付!X:X,MATCH($A7,現金給付!$C:$C,0),1)</f>
        <v>26</v>
      </c>
      <c r="DW7" s="16">
        <f>INDEX(現金給付!Y:Y,MATCH($A7,現金給付!$C:$C,0),1)</f>
        <v>651624</v>
      </c>
      <c r="DX7" s="16">
        <f>INDEX(現金給付!AN:AN,MATCH($A7,現金給付!$C:$C,0),1)</f>
        <v>10</v>
      </c>
      <c r="DY7" s="16">
        <f>INDEX(現金給付!AO:AO,MATCH($A7,現金給付!$C:$C,0),1)</f>
        <v>337721</v>
      </c>
      <c r="DZ7" s="16">
        <f>INDEX(現金給付!AV:AV,MATCH($A7,現金給付!$C:$C,0),1)</f>
        <v>0</v>
      </c>
      <c r="EA7" s="16">
        <f>INDEX(現金給付!AW:AW,MATCH($A7,現金給付!$C:$C,0),1)</f>
        <v>0</v>
      </c>
      <c r="EB7" s="16">
        <f>INDEX(現金給付!BD:BD,MATCH($A7,現金給付!$C:$C,0),1)</f>
        <v>0</v>
      </c>
      <c r="EC7" s="16">
        <f>INDEX(現金給付!BE:BE,MATCH($A7,現金給付!$C:$C,0),1)</f>
        <v>0</v>
      </c>
      <c r="ED7" s="16">
        <f>INDEX(現金給付!BT:BT,MATCH($A7,現金給付!$C:$C,0),1)</f>
        <v>0</v>
      </c>
      <c r="EE7" s="16">
        <f>INDEX(現金給付!BU:BU,MATCH($A7,現金給付!$C:$C,0),1)</f>
        <v>0</v>
      </c>
      <c r="EF7" s="16">
        <v>0</v>
      </c>
      <c r="EG7" s="16">
        <v>0</v>
      </c>
      <c r="EH7" s="16">
        <f t="shared" si="9"/>
        <v>97</v>
      </c>
      <c r="EI7" s="16">
        <f t="shared" si="9"/>
        <v>1579520</v>
      </c>
      <c r="EK7" s="7">
        <f t="shared" si="14"/>
        <v>24799</v>
      </c>
      <c r="EL7" s="7">
        <f t="shared" si="14"/>
        <v>706134257</v>
      </c>
      <c r="EN7" s="70">
        <f>ROUND(EL7/INDEX(被保険者数!O:O,MATCH(A7,被保険者数!A:A,0),1),0)</f>
        <v>68464</v>
      </c>
      <c r="EO7" s="1">
        <f t="shared" si="15"/>
        <v>7</v>
      </c>
      <c r="EP7" s="70">
        <f t="shared" si="10"/>
        <v>291325990</v>
      </c>
      <c r="EQ7" s="70">
        <f t="shared" si="11"/>
        <v>267703790</v>
      </c>
      <c r="ER7" s="70">
        <f t="shared" si="12"/>
        <v>147104477</v>
      </c>
      <c r="ES7" s="70">
        <f>ROUND(EP7/INDEX(被保険者数!O:O,MATCH(A7,被保険者数!A:A,0),1),0)</f>
        <v>28246</v>
      </c>
      <c r="ET7" s="70">
        <f t="shared" si="16"/>
        <v>13</v>
      </c>
      <c r="EU7" s="70">
        <f>ROUND(EQ7/INDEX(被保険者数!O:O,MATCH(A7,被保険者数!A:A,0),1),0)</f>
        <v>25955</v>
      </c>
      <c r="EV7" s="1">
        <f t="shared" si="17"/>
        <v>1</v>
      </c>
    </row>
    <row r="8" spans="1:152" s="1" customFormat="1" ht="15.95" customHeight="1" x14ac:dyDescent="0.15">
      <c r="A8" s="2" t="s">
        <v>30</v>
      </c>
      <c r="B8" s="6">
        <v>274</v>
      </c>
      <c r="C8" s="7">
        <v>184922420</v>
      </c>
      <c r="D8" s="7">
        <v>147937908</v>
      </c>
      <c r="E8" s="7">
        <v>22872482</v>
      </c>
      <c r="F8" s="7">
        <v>13081930</v>
      </c>
      <c r="G8" s="7">
        <v>1030100</v>
      </c>
      <c r="H8" s="7">
        <v>5874</v>
      </c>
      <c r="I8" s="7">
        <v>93329270</v>
      </c>
      <c r="J8" s="7">
        <v>74663402</v>
      </c>
      <c r="K8" s="7">
        <v>4054426</v>
      </c>
      <c r="L8" s="7">
        <v>13418506</v>
      </c>
      <c r="M8" s="7">
        <v>1192936</v>
      </c>
      <c r="N8" s="7">
        <f t="shared" si="0"/>
        <v>6148</v>
      </c>
      <c r="O8" s="7">
        <f t="shared" si="0"/>
        <v>278251690</v>
      </c>
      <c r="P8" s="7">
        <f t="shared" si="0"/>
        <v>222601310</v>
      </c>
      <c r="Q8" s="7">
        <f t="shared" si="0"/>
        <v>26926908</v>
      </c>
      <c r="R8" s="7">
        <f t="shared" si="0"/>
        <v>26500436</v>
      </c>
      <c r="S8" s="7">
        <f t="shared" si="0"/>
        <v>2223036</v>
      </c>
      <c r="T8" s="6">
        <v>5</v>
      </c>
      <c r="U8" s="7">
        <v>1496320</v>
      </c>
      <c r="V8" s="7">
        <v>1198772</v>
      </c>
      <c r="W8" s="7">
        <v>129402</v>
      </c>
      <c r="X8" s="7">
        <v>168146</v>
      </c>
      <c r="Y8" s="7">
        <v>0</v>
      </c>
      <c r="Z8" s="7">
        <v>1005</v>
      </c>
      <c r="AA8" s="7">
        <v>13262430</v>
      </c>
      <c r="AB8" s="7">
        <v>10609944</v>
      </c>
      <c r="AC8" s="7">
        <v>250583</v>
      </c>
      <c r="AD8" s="7">
        <v>2400203</v>
      </c>
      <c r="AE8" s="7">
        <v>1700</v>
      </c>
      <c r="AF8" s="7">
        <f t="shared" si="1"/>
        <v>1010</v>
      </c>
      <c r="AG8" s="7">
        <f t="shared" si="1"/>
        <v>14758750</v>
      </c>
      <c r="AH8" s="7">
        <f t="shared" si="1"/>
        <v>11808716</v>
      </c>
      <c r="AI8" s="7">
        <f t="shared" si="1"/>
        <v>379985</v>
      </c>
      <c r="AJ8" s="7">
        <f t="shared" si="1"/>
        <v>2568349</v>
      </c>
      <c r="AK8" s="7">
        <f t="shared" si="1"/>
        <v>1700</v>
      </c>
      <c r="AL8" s="6">
        <f t="shared" si="2"/>
        <v>7158</v>
      </c>
      <c r="AM8" s="7">
        <f t="shared" si="2"/>
        <v>293010440</v>
      </c>
      <c r="AN8" s="7">
        <f t="shared" si="2"/>
        <v>234410026</v>
      </c>
      <c r="AO8" s="7">
        <f t="shared" si="2"/>
        <v>27306893</v>
      </c>
      <c r="AP8" s="7">
        <f t="shared" si="2"/>
        <v>29068785</v>
      </c>
      <c r="AQ8" s="7">
        <f t="shared" si="2"/>
        <v>2224736</v>
      </c>
      <c r="AR8" s="7">
        <v>4440</v>
      </c>
      <c r="AS8" s="7">
        <v>60451890</v>
      </c>
      <c r="AT8" s="7">
        <v>48361514</v>
      </c>
      <c r="AU8" s="7">
        <v>1985149</v>
      </c>
      <c r="AV8" s="7">
        <v>9567989</v>
      </c>
      <c r="AW8" s="7">
        <v>537238</v>
      </c>
      <c r="AX8" s="7">
        <f t="shared" si="3"/>
        <v>11598</v>
      </c>
      <c r="AY8" s="7">
        <f t="shared" si="3"/>
        <v>353462330</v>
      </c>
      <c r="AZ8" s="7">
        <f t="shared" si="3"/>
        <v>282771540</v>
      </c>
      <c r="BA8" s="7">
        <f t="shared" si="3"/>
        <v>29292042</v>
      </c>
      <c r="BB8" s="7">
        <f t="shared" si="3"/>
        <v>38636774</v>
      </c>
      <c r="BC8" s="7">
        <f t="shared" si="3"/>
        <v>2761974</v>
      </c>
      <c r="BD8" s="6">
        <v>268</v>
      </c>
      <c r="BE8" s="7">
        <v>8719080</v>
      </c>
      <c r="BF8" s="7">
        <v>2306130</v>
      </c>
      <c r="BG8" s="7">
        <v>0</v>
      </c>
      <c r="BH8" s="7">
        <v>6355450</v>
      </c>
      <c r="BI8" s="7">
        <v>57500</v>
      </c>
      <c r="BJ8" s="7">
        <v>5</v>
      </c>
      <c r="BK8" s="7">
        <v>21230</v>
      </c>
      <c r="BL8" s="7">
        <v>6510</v>
      </c>
      <c r="BM8" s="7">
        <v>0</v>
      </c>
      <c r="BN8" s="7">
        <v>14720</v>
      </c>
      <c r="BO8" s="7">
        <v>0</v>
      </c>
      <c r="BP8" s="7">
        <f t="shared" si="4"/>
        <v>273</v>
      </c>
      <c r="BQ8" s="7">
        <f t="shared" si="4"/>
        <v>8740310</v>
      </c>
      <c r="BR8" s="7">
        <f t="shared" si="4"/>
        <v>2312640</v>
      </c>
      <c r="BS8" s="7">
        <f t="shared" si="4"/>
        <v>0</v>
      </c>
      <c r="BT8" s="7">
        <f t="shared" si="4"/>
        <v>6370170</v>
      </c>
      <c r="BU8" s="7">
        <f t="shared" si="4"/>
        <v>57500</v>
      </c>
      <c r="BV8" s="6">
        <v>14</v>
      </c>
      <c r="BW8" s="7">
        <v>1806910</v>
      </c>
      <c r="BX8" s="7">
        <v>1445528</v>
      </c>
      <c r="BY8" s="7">
        <v>119396</v>
      </c>
      <c r="BZ8" s="7">
        <v>53320</v>
      </c>
      <c r="CA8" s="7">
        <v>188666</v>
      </c>
      <c r="CB8" s="7">
        <f t="shared" si="5"/>
        <v>11612</v>
      </c>
      <c r="CC8" s="7">
        <f t="shared" si="6"/>
        <v>364009550</v>
      </c>
      <c r="CD8" s="7">
        <f t="shared" si="6"/>
        <v>286529708</v>
      </c>
      <c r="CE8" s="7">
        <f t="shared" si="6"/>
        <v>29411438</v>
      </c>
      <c r="CF8" s="7">
        <f t="shared" si="6"/>
        <v>45060264</v>
      </c>
      <c r="CG8" s="7">
        <f t="shared" si="6"/>
        <v>3008140</v>
      </c>
      <c r="CH8" s="128">
        <v>6</v>
      </c>
      <c r="CI8" s="129">
        <v>33250</v>
      </c>
      <c r="CJ8" s="129">
        <v>26600</v>
      </c>
      <c r="CK8" s="129">
        <v>0</v>
      </c>
      <c r="CL8" s="129">
        <v>6650</v>
      </c>
      <c r="CM8" s="129">
        <v>0</v>
      </c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30">
        <f t="shared" si="13"/>
        <v>6</v>
      </c>
      <c r="DA8" s="129">
        <f t="shared" si="7"/>
        <v>33250</v>
      </c>
      <c r="DB8" s="129">
        <f t="shared" si="7"/>
        <v>26600</v>
      </c>
      <c r="DC8" s="129">
        <f t="shared" si="7"/>
        <v>0</v>
      </c>
      <c r="DD8" s="129">
        <f t="shared" si="7"/>
        <v>6650</v>
      </c>
      <c r="DE8" s="129">
        <f t="shared" si="7"/>
        <v>0</v>
      </c>
      <c r="DF8" s="129">
        <f t="shared" si="8"/>
        <v>11618</v>
      </c>
      <c r="DG8" s="129">
        <f t="shared" si="8"/>
        <v>364042800</v>
      </c>
      <c r="DH8" s="129">
        <f t="shared" si="8"/>
        <v>286556308</v>
      </c>
      <c r="DI8" s="129">
        <f t="shared" si="8"/>
        <v>29411438</v>
      </c>
      <c r="DJ8" s="129">
        <f t="shared" si="8"/>
        <v>45066914</v>
      </c>
      <c r="DK8" s="129">
        <f t="shared" si="8"/>
        <v>3008140</v>
      </c>
      <c r="DL8" s="129">
        <v>227</v>
      </c>
      <c r="DM8" s="129">
        <v>919</v>
      </c>
      <c r="DN8" s="129">
        <v>1146</v>
      </c>
      <c r="DO8" s="129">
        <v>34</v>
      </c>
      <c r="DP8" s="129">
        <v>40</v>
      </c>
      <c r="DR8" s="16">
        <f>INDEX(現金給付!H:H,MATCH($A8,現金給付!$C:$C,0),1)</f>
        <v>6</v>
      </c>
      <c r="DS8" s="16">
        <f>INDEX(現金給付!I:I,MATCH($A8,現金給付!$C:$C,0),1)</f>
        <v>26600</v>
      </c>
      <c r="DT8" s="16">
        <f>INDEX(現金給付!P:P,MATCH($A8,現金給付!$C:$C,0),1)</f>
        <v>1</v>
      </c>
      <c r="DU8" s="16">
        <f>INDEX(現金給付!Q:Q,MATCH($A8,現金給付!$C:$C,0),1)</f>
        <v>6160</v>
      </c>
      <c r="DV8" s="16">
        <f>INDEX(現金給付!X:X,MATCH($A8,現金給付!$C:$C,0),1)</f>
        <v>0</v>
      </c>
      <c r="DW8" s="16">
        <f>INDEX(現金給付!Y:Y,MATCH($A8,現金給付!$C:$C,0),1)</f>
        <v>0</v>
      </c>
      <c r="DX8" s="16">
        <f>INDEX(現金給付!AN:AN,MATCH($A8,現金給付!$C:$C,0),1)</f>
        <v>4</v>
      </c>
      <c r="DY8" s="16">
        <f>INDEX(現金給付!AO:AO,MATCH($A8,現金給付!$C:$C,0),1)</f>
        <v>116176</v>
      </c>
      <c r="DZ8" s="16">
        <f>INDEX(現金給付!AV:AV,MATCH($A8,現金給付!$C:$C,0),1)</f>
        <v>0</v>
      </c>
      <c r="EA8" s="16">
        <f>INDEX(現金給付!AW:AW,MATCH($A8,現金給付!$C:$C,0),1)</f>
        <v>0</v>
      </c>
      <c r="EB8" s="16">
        <f>INDEX(現金給付!BD:BD,MATCH($A8,現金給付!$C:$C,0),1)</f>
        <v>0</v>
      </c>
      <c r="EC8" s="16">
        <f>INDEX(現金給付!BE:BE,MATCH($A8,現金給付!$C:$C,0),1)</f>
        <v>0</v>
      </c>
      <c r="ED8" s="16">
        <f>INDEX(現金給付!BT:BT,MATCH($A8,現金給付!$C:$C,0),1)</f>
        <v>0</v>
      </c>
      <c r="EE8" s="16">
        <f>INDEX(現金給付!BU:BU,MATCH($A8,現金給付!$C:$C,0),1)</f>
        <v>0</v>
      </c>
      <c r="EF8" s="16">
        <v>0</v>
      </c>
      <c r="EG8" s="16">
        <v>0</v>
      </c>
      <c r="EH8" s="16">
        <f t="shared" si="9"/>
        <v>11</v>
      </c>
      <c r="EI8" s="16">
        <f t="shared" si="9"/>
        <v>148936</v>
      </c>
      <c r="EK8" s="7">
        <f t="shared" si="14"/>
        <v>11623</v>
      </c>
      <c r="EL8" s="7">
        <f t="shared" si="14"/>
        <v>364158486</v>
      </c>
      <c r="EN8" s="70">
        <f>ROUND(EL8/INDEX(被保険者数!O:O,MATCH(A8,被保険者数!A:A,0),1),0)</f>
        <v>58584</v>
      </c>
      <c r="EO8" s="1">
        <f t="shared" si="15"/>
        <v>10</v>
      </c>
      <c r="EP8" s="70">
        <f t="shared" si="10"/>
        <v>186418740</v>
      </c>
      <c r="EQ8" s="70">
        <f t="shared" si="11"/>
        <v>106591700</v>
      </c>
      <c r="ER8" s="70">
        <f t="shared" si="12"/>
        <v>71148046</v>
      </c>
      <c r="ES8" s="70">
        <f>ROUND(EP8/INDEX(被保険者数!O:O,MATCH(A8,被保険者数!A:A,0),1),0)</f>
        <v>29990</v>
      </c>
      <c r="ET8" s="70">
        <f t="shared" si="16"/>
        <v>9</v>
      </c>
      <c r="EU8" s="70">
        <f>ROUND(EQ8/INDEX(被保険者数!O:O,MATCH(A8,被保険者数!A:A,0),1),0)</f>
        <v>17148</v>
      </c>
      <c r="EV8" s="1">
        <f t="shared" si="17"/>
        <v>11</v>
      </c>
    </row>
    <row r="9" spans="1:152" s="1" customFormat="1" ht="15.95" customHeight="1" x14ac:dyDescent="0.15">
      <c r="A9" s="2" t="s">
        <v>31</v>
      </c>
      <c r="B9" s="6">
        <v>207</v>
      </c>
      <c r="C9" s="7">
        <v>127144700</v>
      </c>
      <c r="D9" s="7">
        <v>101715712</v>
      </c>
      <c r="E9" s="7">
        <v>15095100</v>
      </c>
      <c r="F9" s="7">
        <v>9638010</v>
      </c>
      <c r="G9" s="7">
        <v>695878</v>
      </c>
      <c r="H9" s="7">
        <v>4341</v>
      </c>
      <c r="I9" s="7">
        <v>72352000</v>
      </c>
      <c r="J9" s="7">
        <v>57881578</v>
      </c>
      <c r="K9" s="7">
        <v>3690844</v>
      </c>
      <c r="L9" s="7">
        <v>10160258</v>
      </c>
      <c r="M9" s="7">
        <v>619320</v>
      </c>
      <c r="N9" s="7">
        <f t="shared" si="0"/>
        <v>4548</v>
      </c>
      <c r="O9" s="7">
        <f t="shared" si="0"/>
        <v>199496700</v>
      </c>
      <c r="P9" s="7">
        <f t="shared" si="0"/>
        <v>159597290</v>
      </c>
      <c r="Q9" s="7">
        <f t="shared" si="0"/>
        <v>18785944</v>
      </c>
      <c r="R9" s="7">
        <f t="shared" si="0"/>
        <v>19798268</v>
      </c>
      <c r="S9" s="7">
        <f t="shared" si="0"/>
        <v>1315198</v>
      </c>
      <c r="T9" s="6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456</v>
      </c>
      <c r="AA9" s="7">
        <v>6906980</v>
      </c>
      <c r="AB9" s="7">
        <v>5525584</v>
      </c>
      <c r="AC9" s="7">
        <v>94322</v>
      </c>
      <c r="AD9" s="7">
        <v>1287074</v>
      </c>
      <c r="AE9" s="7">
        <v>0</v>
      </c>
      <c r="AF9" s="7">
        <f t="shared" si="1"/>
        <v>456</v>
      </c>
      <c r="AG9" s="7">
        <f t="shared" si="1"/>
        <v>6906980</v>
      </c>
      <c r="AH9" s="7">
        <f t="shared" si="1"/>
        <v>5525584</v>
      </c>
      <c r="AI9" s="7">
        <f t="shared" si="1"/>
        <v>94322</v>
      </c>
      <c r="AJ9" s="7">
        <f t="shared" si="1"/>
        <v>1287074</v>
      </c>
      <c r="AK9" s="7">
        <f t="shared" si="1"/>
        <v>0</v>
      </c>
      <c r="AL9" s="6">
        <f t="shared" si="2"/>
        <v>5004</v>
      </c>
      <c r="AM9" s="7">
        <f t="shared" si="2"/>
        <v>206403680</v>
      </c>
      <c r="AN9" s="7">
        <f t="shared" si="2"/>
        <v>165122874</v>
      </c>
      <c r="AO9" s="7">
        <f t="shared" si="2"/>
        <v>18880266</v>
      </c>
      <c r="AP9" s="7">
        <f t="shared" si="2"/>
        <v>21085342</v>
      </c>
      <c r="AQ9" s="7">
        <f t="shared" si="2"/>
        <v>1315198</v>
      </c>
      <c r="AR9" s="7">
        <v>3058</v>
      </c>
      <c r="AS9" s="7">
        <v>40212530</v>
      </c>
      <c r="AT9" s="7">
        <v>32170024</v>
      </c>
      <c r="AU9" s="7">
        <v>1321409</v>
      </c>
      <c r="AV9" s="7">
        <v>6422347</v>
      </c>
      <c r="AW9" s="7">
        <v>298750</v>
      </c>
      <c r="AX9" s="7">
        <f t="shared" si="3"/>
        <v>8062</v>
      </c>
      <c r="AY9" s="7">
        <f t="shared" si="3"/>
        <v>246616210</v>
      </c>
      <c r="AZ9" s="7">
        <f t="shared" si="3"/>
        <v>197292898</v>
      </c>
      <c r="BA9" s="7">
        <f t="shared" si="3"/>
        <v>20201675</v>
      </c>
      <c r="BB9" s="7">
        <f t="shared" si="3"/>
        <v>27507689</v>
      </c>
      <c r="BC9" s="7">
        <f t="shared" si="3"/>
        <v>1613948</v>
      </c>
      <c r="BD9" s="6">
        <v>193</v>
      </c>
      <c r="BE9" s="7">
        <v>6028526</v>
      </c>
      <c r="BF9" s="7">
        <v>1935146</v>
      </c>
      <c r="BG9" s="7">
        <v>0</v>
      </c>
      <c r="BH9" s="7">
        <v>4079120</v>
      </c>
      <c r="BI9" s="7">
        <v>14260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f t="shared" si="4"/>
        <v>193</v>
      </c>
      <c r="BQ9" s="7">
        <f t="shared" si="4"/>
        <v>6028526</v>
      </c>
      <c r="BR9" s="7">
        <f t="shared" si="4"/>
        <v>1935146</v>
      </c>
      <c r="BS9" s="7">
        <f t="shared" si="4"/>
        <v>0</v>
      </c>
      <c r="BT9" s="7">
        <f t="shared" si="4"/>
        <v>4079120</v>
      </c>
      <c r="BU9" s="7">
        <f t="shared" si="4"/>
        <v>14260</v>
      </c>
      <c r="BV9" s="6">
        <v>15</v>
      </c>
      <c r="BW9" s="7">
        <v>2055650</v>
      </c>
      <c r="BX9" s="7">
        <v>1644520</v>
      </c>
      <c r="BY9" s="7">
        <v>177872</v>
      </c>
      <c r="BZ9" s="7">
        <v>144458</v>
      </c>
      <c r="CA9" s="7">
        <v>88800</v>
      </c>
      <c r="CB9" s="7">
        <f t="shared" si="5"/>
        <v>8077</v>
      </c>
      <c r="CC9" s="7">
        <f t="shared" si="6"/>
        <v>254700386</v>
      </c>
      <c r="CD9" s="7">
        <f t="shared" si="6"/>
        <v>200872564</v>
      </c>
      <c r="CE9" s="7">
        <f t="shared" si="6"/>
        <v>20379547</v>
      </c>
      <c r="CF9" s="7">
        <f t="shared" si="6"/>
        <v>31731267</v>
      </c>
      <c r="CG9" s="7">
        <f t="shared" si="6"/>
        <v>1717008</v>
      </c>
      <c r="CH9" s="128">
        <v>6</v>
      </c>
      <c r="CI9" s="129">
        <v>38610</v>
      </c>
      <c r="CJ9" s="129">
        <v>30888</v>
      </c>
      <c r="CK9" s="129">
        <v>0</v>
      </c>
      <c r="CL9" s="129">
        <v>7722</v>
      </c>
      <c r="CM9" s="129">
        <v>0</v>
      </c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30">
        <f t="shared" si="13"/>
        <v>6</v>
      </c>
      <c r="DA9" s="129">
        <f t="shared" si="7"/>
        <v>38610</v>
      </c>
      <c r="DB9" s="129">
        <f t="shared" si="7"/>
        <v>30888</v>
      </c>
      <c r="DC9" s="129">
        <f t="shared" si="7"/>
        <v>0</v>
      </c>
      <c r="DD9" s="129">
        <f t="shared" si="7"/>
        <v>7722</v>
      </c>
      <c r="DE9" s="129">
        <f t="shared" si="7"/>
        <v>0</v>
      </c>
      <c r="DF9" s="129">
        <f t="shared" si="8"/>
        <v>8083</v>
      </c>
      <c r="DG9" s="129">
        <f t="shared" si="8"/>
        <v>254738996</v>
      </c>
      <c r="DH9" s="129">
        <f t="shared" si="8"/>
        <v>200903452</v>
      </c>
      <c r="DI9" s="129">
        <f t="shared" si="8"/>
        <v>20379547</v>
      </c>
      <c r="DJ9" s="129">
        <f t="shared" si="8"/>
        <v>31738989</v>
      </c>
      <c r="DK9" s="129">
        <f t="shared" si="8"/>
        <v>1717008</v>
      </c>
      <c r="DL9" s="129">
        <v>162</v>
      </c>
      <c r="DM9" s="129">
        <v>630</v>
      </c>
      <c r="DN9" s="129">
        <v>792</v>
      </c>
      <c r="DO9" s="129">
        <v>36</v>
      </c>
      <c r="DP9" s="129">
        <v>29</v>
      </c>
      <c r="DR9" s="16">
        <f>INDEX(現金給付!H:H,MATCH($A9,現金給付!$C:$C,0),1)</f>
        <v>6</v>
      </c>
      <c r="DS9" s="16">
        <f>INDEX(現金給付!I:I,MATCH($A9,現金給付!$C:$C,0),1)</f>
        <v>30888</v>
      </c>
      <c r="DT9" s="16">
        <f>INDEX(現金給付!P:P,MATCH($A9,現金給付!$C:$C,0),1)</f>
        <v>0</v>
      </c>
      <c r="DU9" s="16">
        <f>INDEX(現金給付!Q:Q,MATCH($A9,現金給付!$C:$C,0),1)</f>
        <v>0</v>
      </c>
      <c r="DV9" s="16">
        <f>INDEX(現金給付!X:X,MATCH($A9,現金給付!$C:$C,0),1)</f>
        <v>2</v>
      </c>
      <c r="DW9" s="16">
        <f>INDEX(現金給付!Y:Y,MATCH($A9,現金給付!$C:$C,0),1)</f>
        <v>71588</v>
      </c>
      <c r="DX9" s="16">
        <f>INDEX(現金給付!AN:AN,MATCH($A9,現金給付!$C:$C,0),1)</f>
        <v>3</v>
      </c>
      <c r="DY9" s="16">
        <f>INDEX(現金給付!AO:AO,MATCH($A9,現金給付!$C:$C,0),1)</f>
        <v>40669</v>
      </c>
      <c r="DZ9" s="16">
        <f>INDEX(現金給付!AV:AV,MATCH($A9,現金給付!$C:$C,0),1)</f>
        <v>0</v>
      </c>
      <c r="EA9" s="16">
        <f>INDEX(現金給付!AW:AW,MATCH($A9,現金給付!$C:$C,0),1)</f>
        <v>0</v>
      </c>
      <c r="EB9" s="16">
        <f>INDEX(現金給付!BD:BD,MATCH($A9,現金給付!$C:$C,0),1)</f>
        <v>0</v>
      </c>
      <c r="EC9" s="16">
        <f>INDEX(現金給付!BE:BE,MATCH($A9,現金給付!$C:$C,0),1)</f>
        <v>0</v>
      </c>
      <c r="ED9" s="16">
        <f>INDEX(現金給付!BT:BT,MATCH($A9,現金給付!$C:$C,0),1)</f>
        <v>0</v>
      </c>
      <c r="EE9" s="16">
        <f>INDEX(現金給付!BU:BU,MATCH($A9,現金給付!$C:$C,0),1)</f>
        <v>0</v>
      </c>
      <c r="EF9" s="16">
        <v>0</v>
      </c>
      <c r="EG9" s="16">
        <v>0</v>
      </c>
      <c r="EH9" s="16">
        <f t="shared" si="9"/>
        <v>11</v>
      </c>
      <c r="EI9" s="16">
        <f t="shared" si="9"/>
        <v>143145</v>
      </c>
      <c r="EK9" s="7">
        <f t="shared" si="14"/>
        <v>8088</v>
      </c>
      <c r="EL9" s="7">
        <f t="shared" si="14"/>
        <v>254843531</v>
      </c>
      <c r="EN9" s="70">
        <f>ROUND(EL9/INDEX(被保険者数!O:O,MATCH(A9,被保険者数!A:A,0),1),0)</f>
        <v>44639</v>
      </c>
      <c r="EO9" s="1">
        <f t="shared" si="15"/>
        <v>20</v>
      </c>
      <c r="EP9" s="70">
        <f t="shared" si="10"/>
        <v>127144700</v>
      </c>
      <c r="EQ9" s="70">
        <f t="shared" si="11"/>
        <v>79258980</v>
      </c>
      <c r="ER9" s="70">
        <f t="shared" si="12"/>
        <v>48439851</v>
      </c>
      <c r="ES9" s="70">
        <f>ROUND(EP9/INDEX(被保険者数!O:O,MATCH(A9,被保険者数!A:A,0),1),0)</f>
        <v>22271</v>
      </c>
      <c r="ET9" s="70">
        <f t="shared" si="16"/>
        <v>23</v>
      </c>
      <c r="EU9" s="70">
        <f>ROUND(EQ9/INDEX(被保険者数!O:O,MATCH(A9,被保険者数!A:A,0),1),0)</f>
        <v>13883</v>
      </c>
      <c r="EV9" s="1">
        <f t="shared" si="17"/>
        <v>18</v>
      </c>
    </row>
    <row r="10" spans="1:152" s="1" customFormat="1" ht="15.95" customHeight="1" x14ac:dyDescent="0.15">
      <c r="A10" s="2" t="s">
        <v>32</v>
      </c>
      <c r="B10" s="6">
        <v>526</v>
      </c>
      <c r="C10" s="7">
        <v>329663750</v>
      </c>
      <c r="D10" s="7">
        <v>263730848</v>
      </c>
      <c r="E10" s="7">
        <v>39296256</v>
      </c>
      <c r="F10" s="7">
        <v>23521686</v>
      </c>
      <c r="G10" s="7">
        <v>3114960</v>
      </c>
      <c r="H10" s="7">
        <v>9624</v>
      </c>
      <c r="I10" s="7">
        <v>194009200</v>
      </c>
      <c r="J10" s="7">
        <v>155207304</v>
      </c>
      <c r="K10" s="7">
        <v>14945845</v>
      </c>
      <c r="L10" s="7">
        <v>22414266</v>
      </c>
      <c r="M10" s="7">
        <v>1440003</v>
      </c>
      <c r="N10" s="7">
        <f t="shared" si="0"/>
        <v>10150</v>
      </c>
      <c r="O10" s="7">
        <f t="shared" si="0"/>
        <v>523672950</v>
      </c>
      <c r="P10" s="7">
        <f t="shared" si="0"/>
        <v>418938152</v>
      </c>
      <c r="Q10" s="7">
        <f t="shared" si="0"/>
        <v>54242101</v>
      </c>
      <c r="R10" s="7">
        <f t="shared" si="0"/>
        <v>45935952</v>
      </c>
      <c r="S10" s="7">
        <f t="shared" si="0"/>
        <v>4554963</v>
      </c>
      <c r="T10" s="6">
        <v>2</v>
      </c>
      <c r="U10" s="7">
        <v>132630</v>
      </c>
      <c r="V10" s="7">
        <v>106100</v>
      </c>
      <c r="W10" s="7">
        <v>0</v>
      </c>
      <c r="X10" s="7">
        <v>24830</v>
      </c>
      <c r="Y10" s="7">
        <v>1700</v>
      </c>
      <c r="Z10" s="7">
        <v>1590</v>
      </c>
      <c r="AA10" s="7">
        <v>20879780</v>
      </c>
      <c r="AB10" s="7">
        <v>16703824</v>
      </c>
      <c r="AC10" s="7">
        <v>310160</v>
      </c>
      <c r="AD10" s="7">
        <v>3865796</v>
      </c>
      <c r="AE10" s="7">
        <v>0</v>
      </c>
      <c r="AF10" s="7">
        <f t="shared" si="1"/>
        <v>1592</v>
      </c>
      <c r="AG10" s="7">
        <f t="shared" si="1"/>
        <v>21012410</v>
      </c>
      <c r="AH10" s="7">
        <f t="shared" si="1"/>
        <v>16809924</v>
      </c>
      <c r="AI10" s="7">
        <f t="shared" si="1"/>
        <v>310160</v>
      </c>
      <c r="AJ10" s="7">
        <f t="shared" si="1"/>
        <v>3890626</v>
      </c>
      <c r="AK10" s="7">
        <f t="shared" si="1"/>
        <v>1700</v>
      </c>
      <c r="AL10" s="6">
        <f t="shared" si="2"/>
        <v>11742</v>
      </c>
      <c r="AM10" s="7">
        <f t="shared" si="2"/>
        <v>544685360</v>
      </c>
      <c r="AN10" s="7">
        <f t="shared" si="2"/>
        <v>435748076</v>
      </c>
      <c r="AO10" s="7">
        <f t="shared" si="2"/>
        <v>54552261</v>
      </c>
      <c r="AP10" s="7">
        <f t="shared" si="2"/>
        <v>49826578</v>
      </c>
      <c r="AQ10" s="7">
        <f t="shared" si="2"/>
        <v>4556663</v>
      </c>
      <c r="AR10" s="7">
        <v>7293</v>
      </c>
      <c r="AS10" s="7">
        <v>91474140</v>
      </c>
      <c r="AT10" s="7">
        <v>73179308</v>
      </c>
      <c r="AU10" s="7">
        <v>2677508</v>
      </c>
      <c r="AV10" s="7">
        <v>14535546</v>
      </c>
      <c r="AW10" s="7">
        <v>1081778</v>
      </c>
      <c r="AX10" s="7">
        <f t="shared" si="3"/>
        <v>19035</v>
      </c>
      <c r="AY10" s="7">
        <f t="shared" si="3"/>
        <v>636159500</v>
      </c>
      <c r="AZ10" s="7">
        <f t="shared" si="3"/>
        <v>508927384</v>
      </c>
      <c r="BA10" s="7">
        <f t="shared" si="3"/>
        <v>57229769</v>
      </c>
      <c r="BB10" s="7">
        <f t="shared" si="3"/>
        <v>64362124</v>
      </c>
      <c r="BC10" s="7">
        <f t="shared" si="3"/>
        <v>5638441</v>
      </c>
      <c r="BD10" s="6">
        <v>512</v>
      </c>
      <c r="BE10" s="7">
        <v>17016417</v>
      </c>
      <c r="BF10" s="7">
        <v>4874867</v>
      </c>
      <c r="BG10" s="7">
        <v>0</v>
      </c>
      <c r="BH10" s="7">
        <v>11992510</v>
      </c>
      <c r="BI10" s="7">
        <v>149040</v>
      </c>
      <c r="BJ10" s="7">
        <v>2</v>
      </c>
      <c r="BK10" s="7">
        <v>3990</v>
      </c>
      <c r="BL10" s="7">
        <v>1230</v>
      </c>
      <c r="BM10" s="7">
        <v>0</v>
      </c>
      <c r="BN10" s="7">
        <v>2760</v>
      </c>
      <c r="BO10" s="7">
        <v>0</v>
      </c>
      <c r="BP10" s="7">
        <f t="shared" si="4"/>
        <v>514</v>
      </c>
      <c r="BQ10" s="7">
        <f t="shared" si="4"/>
        <v>17020407</v>
      </c>
      <c r="BR10" s="7">
        <f t="shared" si="4"/>
        <v>4876097</v>
      </c>
      <c r="BS10" s="7">
        <f t="shared" si="4"/>
        <v>0</v>
      </c>
      <c r="BT10" s="7">
        <f t="shared" si="4"/>
        <v>11995270</v>
      </c>
      <c r="BU10" s="7">
        <f t="shared" si="4"/>
        <v>149040</v>
      </c>
      <c r="BV10" s="6">
        <v>64</v>
      </c>
      <c r="BW10" s="7">
        <v>9058940</v>
      </c>
      <c r="BX10" s="7">
        <v>7247152</v>
      </c>
      <c r="BY10" s="7">
        <v>916972</v>
      </c>
      <c r="BZ10" s="7">
        <v>497982</v>
      </c>
      <c r="CA10" s="7">
        <v>401834</v>
      </c>
      <c r="CB10" s="7">
        <f t="shared" si="5"/>
        <v>19099</v>
      </c>
      <c r="CC10" s="7">
        <f t="shared" si="6"/>
        <v>662238847</v>
      </c>
      <c r="CD10" s="7">
        <f t="shared" si="6"/>
        <v>521050633</v>
      </c>
      <c r="CE10" s="7">
        <f t="shared" si="6"/>
        <v>58146741</v>
      </c>
      <c r="CF10" s="7">
        <f t="shared" si="6"/>
        <v>76855376</v>
      </c>
      <c r="CG10" s="7">
        <f t="shared" si="6"/>
        <v>6189315</v>
      </c>
      <c r="CH10" s="128">
        <v>37</v>
      </c>
      <c r="CI10" s="129">
        <v>180271</v>
      </c>
      <c r="CJ10" s="129">
        <v>144213</v>
      </c>
      <c r="CK10" s="129">
        <v>0</v>
      </c>
      <c r="CL10" s="129">
        <v>36058</v>
      </c>
      <c r="CM10" s="129">
        <v>0</v>
      </c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30">
        <f t="shared" si="13"/>
        <v>37</v>
      </c>
      <c r="DA10" s="129">
        <f t="shared" si="7"/>
        <v>180271</v>
      </c>
      <c r="DB10" s="129">
        <f t="shared" si="7"/>
        <v>144213</v>
      </c>
      <c r="DC10" s="129">
        <f t="shared" si="7"/>
        <v>0</v>
      </c>
      <c r="DD10" s="129">
        <f t="shared" si="7"/>
        <v>36058</v>
      </c>
      <c r="DE10" s="129">
        <f t="shared" si="7"/>
        <v>0</v>
      </c>
      <c r="DF10" s="129">
        <f t="shared" si="8"/>
        <v>19136</v>
      </c>
      <c r="DG10" s="129">
        <f t="shared" si="8"/>
        <v>662419118</v>
      </c>
      <c r="DH10" s="129">
        <f t="shared" si="8"/>
        <v>521194846</v>
      </c>
      <c r="DI10" s="129">
        <f t="shared" si="8"/>
        <v>58146741</v>
      </c>
      <c r="DJ10" s="129">
        <f t="shared" si="8"/>
        <v>76891434</v>
      </c>
      <c r="DK10" s="129">
        <f t="shared" si="8"/>
        <v>6189315</v>
      </c>
      <c r="DL10" s="129">
        <v>423</v>
      </c>
      <c r="DM10" s="129">
        <v>1439</v>
      </c>
      <c r="DN10" s="129">
        <v>1862</v>
      </c>
      <c r="DO10" s="129">
        <v>141</v>
      </c>
      <c r="DP10" s="129">
        <v>80</v>
      </c>
      <c r="DR10" s="16">
        <f>INDEX(現金給付!H:H,MATCH($A10,現金給付!$C:$C,0),1)</f>
        <v>37</v>
      </c>
      <c r="DS10" s="16">
        <f>INDEX(現金給付!I:I,MATCH($A10,現金給付!$C:$C,0),1)</f>
        <v>144213</v>
      </c>
      <c r="DT10" s="16">
        <f>INDEX(現金給付!P:P,MATCH($A10,現金給付!$C:$C,0),1)</f>
        <v>7</v>
      </c>
      <c r="DU10" s="16">
        <f>INDEX(現金給付!Q:Q,MATCH($A10,現金給付!$C:$C,0),1)</f>
        <v>61936</v>
      </c>
      <c r="DV10" s="16">
        <f>INDEX(現金給付!X:X,MATCH($A10,現金給付!$C:$C,0),1)</f>
        <v>9</v>
      </c>
      <c r="DW10" s="16">
        <f>INDEX(現金給付!Y:Y,MATCH($A10,現金給付!$C:$C,0),1)</f>
        <v>113840</v>
      </c>
      <c r="DX10" s="16">
        <f>INDEX(現金給付!AN:AN,MATCH($A10,現金給付!$C:$C,0),1)</f>
        <v>5</v>
      </c>
      <c r="DY10" s="16">
        <f>INDEX(現金給付!AO:AO,MATCH($A10,現金給付!$C:$C,0),1)</f>
        <v>124273</v>
      </c>
      <c r="DZ10" s="16">
        <f>INDEX(現金給付!AV:AV,MATCH($A10,現金給付!$C:$C,0),1)</f>
        <v>0</v>
      </c>
      <c r="EA10" s="16">
        <f>INDEX(現金給付!AW:AW,MATCH($A10,現金給付!$C:$C,0),1)</f>
        <v>0</v>
      </c>
      <c r="EB10" s="16">
        <f>INDEX(現金給付!BD:BD,MATCH($A10,現金給付!$C:$C,0),1)</f>
        <v>0</v>
      </c>
      <c r="EC10" s="16">
        <f>INDEX(現金給付!BE:BE,MATCH($A10,現金給付!$C:$C,0),1)</f>
        <v>0</v>
      </c>
      <c r="ED10" s="16">
        <f>INDEX(現金給付!BT:BT,MATCH($A10,現金給付!$C:$C,0),1)</f>
        <v>0</v>
      </c>
      <c r="EE10" s="16">
        <f>INDEX(現金給付!BU:BU,MATCH($A10,現金給付!$C:$C,0),1)</f>
        <v>0</v>
      </c>
      <c r="EF10" s="16">
        <v>0</v>
      </c>
      <c r="EG10" s="16">
        <v>0</v>
      </c>
      <c r="EH10" s="16">
        <f t="shared" si="9"/>
        <v>58</v>
      </c>
      <c r="EI10" s="16">
        <f t="shared" si="9"/>
        <v>444262</v>
      </c>
      <c r="EK10" s="7">
        <f t="shared" si="14"/>
        <v>19157</v>
      </c>
      <c r="EL10" s="7">
        <f t="shared" si="14"/>
        <v>662683109</v>
      </c>
      <c r="EN10" s="70">
        <f>ROUND(EL10/INDEX(被保険者数!O:O,MATCH(A10,被保険者数!A:A,0),1),0)</f>
        <v>51643</v>
      </c>
      <c r="EO10" s="1">
        <f t="shared" si="15"/>
        <v>15</v>
      </c>
      <c r="EP10" s="70">
        <f t="shared" si="10"/>
        <v>329796380</v>
      </c>
      <c r="EQ10" s="70">
        <f t="shared" si="11"/>
        <v>214888980</v>
      </c>
      <c r="ER10" s="70">
        <f t="shared" si="12"/>
        <v>117997749</v>
      </c>
      <c r="ES10" s="70">
        <f>ROUND(EP10/INDEX(被保険者数!O:O,MATCH(A10,被保険者数!A:A,0),1),0)</f>
        <v>25701</v>
      </c>
      <c r="ET10" s="70">
        <f t="shared" si="16"/>
        <v>16</v>
      </c>
      <c r="EU10" s="70">
        <f>ROUND(EQ10/INDEX(被保険者数!O:O,MATCH(A10,被保険者数!A:A,0),1),0)</f>
        <v>16746</v>
      </c>
      <c r="EV10" s="1">
        <f t="shared" si="17"/>
        <v>12</v>
      </c>
    </row>
    <row r="11" spans="1:152" s="1" customFormat="1" ht="15.95" customHeight="1" x14ac:dyDescent="0.15">
      <c r="A11" s="2" t="s">
        <v>33</v>
      </c>
      <c r="B11" s="6">
        <v>224</v>
      </c>
      <c r="C11" s="7">
        <v>160850940</v>
      </c>
      <c r="D11" s="7">
        <v>128680758</v>
      </c>
      <c r="E11" s="7">
        <v>21048022</v>
      </c>
      <c r="F11" s="7">
        <v>10536960</v>
      </c>
      <c r="G11" s="7">
        <v>585200</v>
      </c>
      <c r="H11" s="7">
        <v>6418</v>
      </c>
      <c r="I11" s="7">
        <v>100994550</v>
      </c>
      <c r="J11" s="7">
        <v>80795638</v>
      </c>
      <c r="K11" s="7">
        <v>5052090</v>
      </c>
      <c r="L11" s="7">
        <v>14286329</v>
      </c>
      <c r="M11" s="7">
        <v>860493</v>
      </c>
      <c r="N11" s="7">
        <f t="shared" si="0"/>
        <v>6642</v>
      </c>
      <c r="O11" s="7">
        <f t="shared" si="0"/>
        <v>261845490</v>
      </c>
      <c r="P11" s="7">
        <f t="shared" si="0"/>
        <v>209476396</v>
      </c>
      <c r="Q11" s="7">
        <f t="shared" si="0"/>
        <v>26100112</v>
      </c>
      <c r="R11" s="7">
        <f t="shared" si="0"/>
        <v>24823289</v>
      </c>
      <c r="S11" s="7">
        <f t="shared" si="0"/>
        <v>1445693</v>
      </c>
      <c r="T11" s="6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878</v>
      </c>
      <c r="AA11" s="7">
        <v>11843140</v>
      </c>
      <c r="AB11" s="7">
        <v>9474513</v>
      </c>
      <c r="AC11" s="7">
        <v>187382</v>
      </c>
      <c r="AD11" s="7">
        <v>2181245</v>
      </c>
      <c r="AE11" s="7">
        <v>0</v>
      </c>
      <c r="AF11" s="7">
        <f t="shared" si="1"/>
        <v>878</v>
      </c>
      <c r="AG11" s="7">
        <f t="shared" si="1"/>
        <v>11843140</v>
      </c>
      <c r="AH11" s="7">
        <f t="shared" si="1"/>
        <v>9474513</v>
      </c>
      <c r="AI11" s="7">
        <f t="shared" si="1"/>
        <v>187382</v>
      </c>
      <c r="AJ11" s="7">
        <f t="shared" si="1"/>
        <v>2181245</v>
      </c>
      <c r="AK11" s="7">
        <f t="shared" si="1"/>
        <v>0</v>
      </c>
      <c r="AL11" s="6">
        <f t="shared" si="2"/>
        <v>7520</v>
      </c>
      <c r="AM11" s="7">
        <f t="shared" si="2"/>
        <v>273688630</v>
      </c>
      <c r="AN11" s="7">
        <f t="shared" si="2"/>
        <v>218950909</v>
      </c>
      <c r="AO11" s="7">
        <f t="shared" si="2"/>
        <v>26287494</v>
      </c>
      <c r="AP11" s="7">
        <f t="shared" si="2"/>
        <v>27004534</v>
      </c>
      <c r="AQ11" s="7">
        <f t="shared" si="2"/>
        <v>1445693</v>
      </c>
      <c r="AR11" s="7">
        <v>4689</v>
      </c>
      <c r="AS11" s="7">
        <v>53646810</v>
      </c>
      <c r="AT11" s="7">
        <v>42917448</v>
      </c>
      <c r="AU11" s="7">
        <v>1108817</v>
      </c>
      <c r="AV11" s="7">
        <v>9189595</v>
      </c>
      <c r="AW11" s="7">
        <v>430950</v>
      </c>
      <c r="AX11" s="7">
        <f t="shared" si="3"/>
        <v>12209</v>
      </c>
      <c r="AY11" s="7">
        <f t="shared" si="3"/>
        <v>327335440</v>
      </c>
      <c r="AZ11" s="7">
        <f t="shared" si="3"/>
        <v>261868357</v>
      </c>
      <c r="BA11" s="7">
        <f t="shared" si="3"/>
        <v>27396311</v>
      </c>
      <c r="BB11" s="7">
        <f t="shared" si="3"/>
        <v>36194129</v>
      </c>
      <c r="BC11" s="7">
        <f t="shared" si="3"/>
        <v>1876643</v>
      </c>
      <c r="BD11" s="6">
        <v>214</v>
      </c>
      <c r="BE11" s="7">
        <v>6100676</v>
      </c>
      <c r="BF11" s="7">
        <v>1767416</v>
      </c>
      <c r="BG11" s="7">
        <v>0</v>
      </c>
      <c r="BH11" s="7">
        <v>4305660</v>
      </c>
      <c r="BI11" s="7">
        <v>27600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f t="shared" si="4"/>
        <v>214</v>
      </c>
      <c r="BQ11" s="7">
        <f t="shared" si="4"/>
        <v>6100676</v>
      </c>
      <c r="BR11" s="7">
        <f t="shared" si="4"/>
        <v>1767416</v>
      </c>
      <c r="BS11" s="7">
        <f t="shared" si="4"/>
        <v>0</v>
      </c>
      <c r="BT11" s="7">
        <f t="shared" si="4"/>
        <v>4305660</v>
      </c>
      <c r="BU11" s="7">
        <f t="shared" si="4"/>
        <v>27600</v>
      </c>
      <c r="BV11" s="6">
        <v>26</v>
      </c>
      <c r="BW11" s="7">
        <v>3831900</v>
      </c>
      <c r="BX11" s="7">
        <v>3065520</v>
      </c>
      <c r="BY11" s="7">
        <v>423794</v>
      </c>
      <c r="BZ11" s="7">
        <v>164784</v>
      </c>
      <c r="CA11" s="7">
        <v>186025</v>
      </c>
      <c r="CB11" s="7">
        <f t="shared" si="5"/>
        <v>12235</v>
      </c>
      <c r="CC11" s="7">
        <f t="shared" si="6"/>
        <v>337268016</v>
      </c>
      <c r="CD11" s="7">
        <f t="shared" si="6"/>
        <v>266701293</v>
      </c>
      <c r="CE11" s="7">
        <f t="shared" si="6"/>
        <v>27820105</v>
      </c>
      <c r="CF11" s="7">
        <f t="shared" si="6"/>
        <v>40664573</v>
      </c>
      <c r="CG11" s="7">
        <f t="shared" si="6"/>
        <v>2090268</v>
      </c>
      <c r="CH11" s="128">
        <v>38</v>
      </c>
      <c r="CI11" s="129">
        <v>195738</v>
      </c>
      <c r="CJ11" s="129">
        <v>156588</v>
      </c>
      <c r="CK11" s="129">
        <v>0</v>
      </c>
      <c r="CL11" s="129">
        <v>39150</v>
      </c>
      <c r="CM11" s="129">
        <v>0</v>
      </c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30">
        <f t="shared" si="13"/>
        <v>38</v>
      </c>
      <c r="DA11" s="129">
        <f t="shared" si="7"/>
        <v>195738</v>
      </c>
      <c r="DB11" s="129">
        <f t="shared" si="7"/>
        <v>156588</v>
      </c>
      <c r="DC11" s="129">
        <f t="shared" si="7"/>
        <v>0</v>
      </c>
      <c r="DD11" s="129">
        <f t="shared" si="7"/>
        <v>39150</v>
      </c>
      <c r="DE11" s="129">
        <f t="shared" si="7"/>
        <v>0</v>
      </c>
      <c r="DF11" s="129">
        <f t="shared" si="8"/>
        <v>12273</v>
      </c>
      <c r="DG11" s="129">
        <f t="shared" si="8"/>
        <v>337463754</v>
      </c>
      <c r="DH11" s="129">
        <f t="shared" si="8"/>
        <v>266857881</v>
      </c>
      <c r="DI11" s="129">
        <f t="shared" si="8"/>
        <v>27820105</v>
      </c>
      <c r="DJ11" s="129">
        <f t="shared" si="8"/>
        <v>40703723</v>
      </c>
      <c r="DK11" s="129">
        <f t="shared" si="8"/>
        <v>2090268</v>
      </c>
      <c r="DL11" s="129">
        <v>179</v>
      </c>
      <c r="DM11" s="129">
        <v>804</v>
      </c>
      <c r="DN11" s="129">
        <v>983</v>
      </c>
      <c r="DO11" s="129">
        <v>56</v>
      </c>
      <c r="DP11" s="129">
        <v>37</v>
      </c>
      <c r="DR11" s="16">
        <f>INDEX(現金給付!H:H,MATCH($A11,現金給付!$C:$C,0),1)</f>
        <v>38</v>
      </c>
      <c r="DS11" s="16">
        <f>INDEX(現金給付!I:I,MATCH($A11,現金給付!$C:$C,0),1)</f>
        <v>156588</v>
      </c>
      <c r="DT11" s="16">
        <f>INDEX(現金給付!P:P,MATCH($A11,現金給付!$C:$C,0),1)</f>
        <v>5</v>
      </c>
      <c r="DU11" s="16">
        <f>INDEX(現金給付!Q:Q,MATCH($A11,現金給付!$C:$C,0),1)</f>
        <v>86560</v>
      </c>
      <c r="DV11" s="16">
        <f>INDEX(現金給付!X:X,MATCH($A11,現金給付!$C:$C,0),1)</f>
        <v>9</v>
      </c>
      <c r="DW11" s="16">
        <f>INDEX(現金給付!Y:Y,MATCH($A11,現金給付!$C:$C,0),1)</f>
        <v>228860</v>
      </c>
      <c r="DX11" s="16">
        <f>INDEX(現金給付!AN:AN,MATCH($A11,現金給付!$C:$C,0),1)</f>
        <v>2</v>
      </c>
      <c r="DY11" s="16">
        <f>INDEX(現金給付!AO:AO,MATCH($A11,現金給付!$C:$C,0),1)</f>
        <v>50456</v>
      </c>
      <c r="DZ11" s="16">
        <f>INDEX(現金給付!AV:AV,MATCH($A11,現金給付!$C:$C,0),1)</f>
        <v>0</v>
      </c>
      <c r="EA11" s="16">
        <f>INDEX(現金給付!AW:AW,MATCH($A11,現金給付!$C:$C,0),1)</f>
        <v>0</v>
      </c>
      <c r="EB11" s="16">
        <f>INDEX(現金給付!BD:BD,MATCH($A11,現金給付!$C:$C,0),1)</f>
        <v>0</v>
      </c>
      <c r="EC11" s="16">
        <f>INDEX(現金給付!BE:BE,MATCH($A11,現金給付!$C:$C,0),1)</f>
        <v>0</v>
      </c>
      <c r="ED11" s="16">
        <f>INDEX(現金給付!BT:BT,MATCH($A11,現金給付!$C:$C,0),1)</f>
        <v>0</v>
      </c>
      <c r="EE11" s="16">
        <f>INDEX(現金給付!BU:BU,MATCH($A11,現金給付!$C:$C,0),1)</f>
        <v>0</v>
      </c>
      <c r="EF11" s="16">
        <v>0</v>
      </c>
      <c r="EG11" s="16">
        <v>0</v>
      </c>
      <c r="EH11" s="16">
        <f t="shared" si="9"/>
        <v>54</v>
      </c>
      <c r="EI11" s="16">
        <f t="shared" si="9"/>
        <v>522464</v>
      </c>
      <c r="EK11" s="7">
        <f t="shared" si="14"/>
        <v>12289</v>
      </c>
      <c r="EL11" s="7">
        <f t="shared" si="14"/>
        <v>337790480</v>
      </c>
      <c r="EN11" s="70">
        <f>ROUND(EL11/INDEX(被保険者数!O:O,MATCH(A11,被保険者数!A:A,0),1),0)</f>
        <v>60797</v>
      </c>
      <c r="EO11" s="1">
        <f t="shared" si="15"/>
        <v>9</v>
      </c>
      <c r="EP11" s="70">
        <f t="shared" si="10"/>
        <v>160850940</v>
      </c>
      <c r="EQ11" s="70">
        <f t="shared" si="11"/>
        <v>112837690</v>
      </c>
      <c r="ER11" s="70">
        <f t="shared" si="12"/>
        <v>64101850</v>
      </c>
      <c r="ES11" s="70">
        <f>ROUND(EP11/INDEX(被保険者数!O:O,MATCH(A11,被保険者数!A:A,0),1),0)</f>
        <v>28951</v>
      </c>
      <c r="ET11" s="70">
        <f t="shared" si="16"/>
        <v>11</v>
      </c>
      <c r="EU11" s="70">
        <f>ROUND(EQ11/INDEX(被保険者数!O:O,MATCH(A11,被保険者数!A:A,0),1),0)</f>
        <v>20309</v>
      </c>
      <c r="EV11" s="1">
        <f t="shared" si="17"/>
        <v>6</v>
      </c>
    </row>
    <row r="12" spans="1:152" s="1" customFormat="1" ht="15.95" customHeight="1" x14ac:dyDescent="0.15">
      <c r="A12" s="2" t="s">
        <v>34</v>
      </c>
      <c r="B12" s="6">
        <v>446</v>
      </c>
      <c r="C12" s="7">
        <v>305700470</v>
      </c>
      <c r="D12" s="7">
        <v>244560236</v>
      </c>
      <c r="E12" s="7">
        <v>39146664</v>
      </c>
      <c r="F12" s="7">
        <v>20556340</v>
      </c>
      <c r="G12" s="7">
        <v>1437230</v>
      </c>
      <c r="H12" s="7">
        <v>8921</v>
      </c>
      <c r="I12" s="7">
        <v>153589840</v>
      </c>
      <c r="J12" s="7">
        <v>122871843</v>
      </c>
      <c r="K12" s="7">
        <v>9341205</v>
      </c>
      <c r="L12" s="7">
        <v>20020465</v>
      </c>
      <c r="M12" s="7">
        <v>1356327</v>
      </c>
      <c r="N12" s="7">
        <f t="shared" si="0"/>
        <v>9367</v>
      </c>
      <c r="O12" s="7">
        <f t="shared" si="0"/>
        <v>459290310</v>
      </c>
      <c r="P12" s="7">
        <f t="shared" si="0"/>
        <v>367432079</v>
      </c>
      <c r="Q12" s="7">
        <f t="shared" si="0"/>
        <v>48487869</v>
      </c>
      <c r="R12" s="7">
        <f t="shared" si="0"/>
        <v>40576805</v>
      </c>
      <c r="S12" s="7">
        <f t="shared" si="0"/>
        <v>2793557</v>
      </c>
      <c r="T12" s="6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1363</v>
      </c>
      <c r="AA12" s="7">
        <v>18041020</v>
      </c>
      <c r="AB12" s="7">
        <v>14432816</v>
      </c>
      <c r="AC12" s="7">
        <v>213501</v>
      </c>
      <c r="AD12" s="7">
        <v>3394703</v>
      </c>
      <c r="AE12" s="7">
        <v>0</v>
      </c>
      <c r="AF12" s="7">
        <f t="shared" si="1"/>
        <v>1363</v>
      </c>
      <c r="AG12" s="7">
        <f t="shared" si="1"/>
        <v>18041020</v>
      </c>
      <c r="AH12" s="7">
        <f t="shared" si="1"/>
        <v>14432816</v>
      </c>
      <c r="AI12" s="7">
        <f t="shared" si="1"/>
        <v>213501</v>
      </c>
      <c r="AJ12" s="7">
        <f t="shared" si="1"/>
        <v>3394703</v>
      </c>
      <c r="AK12" s="7">
        <f t="shared" si="1"/>
        <v>0</v>
      </c>
      <c r="AL12" s="6">
        <f t="shared" si="2"/>
        <v>10730</v>
      </c>
      <c r="AM12" s="7">
        <f t="shared" si="2"/>
        <v>477331330</v>
      </c>
      <c r="AN12" s="7">
        <f t="shared" si="2"/>
        <v>381864895</v>
      </c>
      <c r="AO12" s="7">
        <f t="shared" si="2"/>
        <v>48701370</v>
      </c>
      <c r="AP12" s="7">
        <f t="shared" si="2"/>
        <v>43971508</v>
      </c>
      <c r="AQ12" s="7">
        <f t="shared" si="2"/>
        <v>2793557</v>
      </c>
      <c r="AR12" s="7">
        <v>6440</v>
      </c>
      <c r="AS12" s="7">
        <v>93868010</v>
      </c>
      <c r="AT12" s="7">
        <v>75094404</v>
      </c>
      <c r="AU12" s="7">
        <v>4225726</v>
      </c>
      <c r="AV12" s="7">
        <v>13774972</v>
      </c>
      <c r="AW12" s="7">
        <v>772908</v>
      </c>
      <c r="AX12" s="7">
        <f t="shared" si="3"/>
        <v>17170</v>
      </c>
      <c r="AY12" s="7">
        <f t="shared" si="3"/>
        <v>571199340</v>
      </c>
      <c r="AZ12" s="7">
        <f t="shared" si="3"/>
        <v>456959299</v>
      </c>
      <c r="BA12" s="7">
        <f t="shared" si="3"/>
        <v>52927096</v>
      </c>
      <c r="BB12" s="7">
        <f t="shared" si="3"/>
        <v>57746480</v>
      </c>
      <c r="BC12" s="7">
        <f t="shared" si="3"/>
        <v>3566465</v>
      </c>
      <c r="BD12" s="6">
        <v>422</v>
      </c>
      <c r="BE12" s="7">
        <v>13808599</v>
      </c>
      <c r="BF12" s="7">
        <v>3680329</v>
      </c>
      <c r="BG12" s="7">
        <v>0</v>
      </c>
      <c r="BH12" s="7">
        <v>10061660</v>
      </c>
      <c r="BI12" s="7">
        <v>66610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f t="shared" si="4"/>
        <v>422</v>
      </c>
      <c r="BQ12" s="7">
        <f t="shared" si="4"/>
        <v>13808599</v>
      </c>
      <c r="BR12" s="7">
        <f t="shared" si="4"/>
        <v>3680329</v>
      </c>
      <c r="BS12" s="7">
        <f t="shared" si="4"/>
        <v>0</v>
      </c>
      <c r="BT12" s="7">
        <f t="shared" si="4"/>
        <v>10061660</v>
      </c>
      <c r="BU12" s="7">
        <f t="shared" si="4"/>
        <v>66610</v>
      </c>
      <c r="BV12" s="6">
        <v>58</v>
      </c>
      <c r="BW12" s="7">
        <v>4538760</v>
      </c>
      <c r="BX12" s="7">
        <v>3631008</v>
      </c>
      <c r="BY12" s="7">
        <v>180791</v>
      </c>
      <c r="BZ12" s="7">
        <v>524201</v>
      </c>
      <c r="CA12" s="7">
        <v>238150</v>
      </c>
      <c r="CB12" s="7">
        <f t="shared" si="5"/>
        <v>17228</v>
      </c>
      <c r="CC12" s="7">
        <f t="shared" si="6"/>
        <v>589546699</v>
      </c>
      <c r="CD12" s="7">
        <f t="shared" si="6"/>
        <v>464270636</v>
      </c>
      <c r="CE12" s="7">
        <f t="shared" si="6"/>
        <v>53107887</v>
      </c>
      <c r="CF12" s="7">
        <f t="shared" si="6"/>
        <v>68332341</v>
      </c>
      <c r="CG12" s="7">
        <f t="shared" si="6"/>
        <v>3871225</v>
      </c>
      <c r="CH12" s="128">
        <v>76</v>
      </c>
      <c r="CI12" s="129">
        <v>567552</v>
      </c>
      <c r="CJ12" s="129">
        <v>454032</v>
      </c>
      <c r="CK12" s="129">
        <v>0</v>
      </c>
      <c r="CL12" s="129">
        <v>113520</v>
      </c>
      <c r="CM12" s="129">
        <v>0</v>
      </c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30">
        <f t="shared" si="13"/>
        <v>76</v>
      </c>
      <c r="DA12" s="129">
        <f t="shared" si="7"/>
        <v>567552</v>
      </c>
      <c r="DB12" s="129">
        <f t="shared" si="7"/>
        <v>454032</v>
      </c>
      <c r="DC12" s="129">
        <f t="shared" si="7"/>
        <v>0</v>
      </c>
      <c r="DD12" s="129">
        <f t="shared" si="7"/>
        <v>113520</v>
      </c>
      <c r="DE12" s="129">
        <f t="shared" si="7"/>
        <v>0</v>
      </c>
      <c r="DF12" s="129">
        <f t="shared" si="8"/>
        <v>17304</v>
      </c>
      <c r="DG12" s="129">
        <f t="shared" si="8"/>
        <v>590114251</v>
      </c>
      <c r="DH12" s="129">
        <f t="shared" si="8"/>
        <v>464724668</v>
      </c>
      <c r="DI12" s="129">
        <f t="shared" si="8"/>
        <v>53107887</v>
      </c>
      <c r="DJ12" s="129">
        <f t="shared" si="8"/>
        <v>68445861</v>
      </c>
      <c r="DK12" s="129">
        <f t="shared" si="8"/>
        <v>3871225</v>
      </c>
      <c r="DL12" s="129">
        <v>371</v>
      </c>
      <c r="DM12" s="129">
        <v>1312</v>
      </c>
      <c r="DN12" s="129">
        <v>1683</v>
      </c>
      <c r="DO12" s="129">
        <v>158</v>
      </c>
      <c r="DP12" s="129">
        <v>76</v>
      </c>
      <c r="DR12" s="16">
        <f>INDEX(現金給付!H:H,MATCH($A12,現金給付!$C:$C,0),1)</f>
        <v>76</v>
      </c>
      <c r="DS12" s="16">
        <f>INDEX(現金給付!I:I,MATCH($A12,現金給付!$C:$C,0),1)</f>
        <v>454032</v>
      </c>
      <c r="DT12" s="16">
        <f>INDEX(現金給付!P:P,MATCH($A12,現金給付!$C:$C,0),1)</f>
        <v>3</v>
      </c>
      <c r="DU12" s="16">
        <f>INDEX(現金給付!Q:Q,MATCH($A12,現金給付!$C:$C,0),1)</f>
        <v>69250</v>
      </c>
      <c r="DV12" s="16">
        <f>INDEX(現金給付!X:X,MATCH($A12,現金給付!$C:$C,0),1)</f>
        <v>6</v>
      </c>
      <c r="DW12" s="16">
        <f>INDEX(現金給付!Y:Y,MATCH($A12,現金給付!$C:$C,0),1)</f>
        <v>122080</v>
      </c>
      <c r="DX12" s="16">
        <f>INDEX(現金給付!AN:AN,MATCH($A12,現金給付!$C:$C,0),1)</f>
        <v>4</v>
      </c>
      <c r="DY12" s="16">
        <f>INDEX(現金給付!AO:AO,MATCH($A12,現金給付!$C:$C,0),1)</f>
        <v>54024</v>
      </c>
      <c r="DZ12" s="16">
        <f>INDEX(現金給付!AV:AV,MATCH($A12,現金給付!$C:$C,0),1)</f>
        <v>0</v>
      </c>
      <c r="EA12" s="16">
        <f>INDEX(現金給付!AW:AW,MATCH($A12,現金給付!$C:$C,0),1)</f>
        <v>0</v>
      </c>
      <c r="EB12" s="16">
        <f>INDEX(現金給付!BD:BD,MATCH($A12,現金給付!$C:$C,0),1)</f>
        <v>0</v>
      </c>
      <c r="EC12" s="16">
        <f>INDEX(現金給付!BE:BE,MATCH($A12,現金給付!$C:$C,0),1)</f>
        <v>0</v>
      </c>
      <c r="ED12" s="16">
        <f>INDEX(現金給付!BT:BT,MATCH($A12,現金給付!$C:$C,0),1)</f>
        <v>0</v>
      </c>
      <c r="EE12" s="16">
        <f>INDEX(現金給付!BU:BU,MATCH($A12,現金給付!$C:$C,0),1)</f>
        <v>0</v>
      </c>
      <c r="EF12" s="16">
        <v>0</v>
      </c>
      <c r="EG12" s="16">
        <v>0</v>
      </c>
      <c r="EH12" s="16">
        <f t="shared" si="9"/>
        <v>89</v>
      </c>
      <c r="EI12" s="16">
        <f t="shared" si="9"/>
        <v>699386</v>
      </c>
      <c r="EK12" s="7">
        <f t="shared" si="14"/>
        <v>17317</v>
      </c>
      <c r="EL12" s="7">
        <f t="shared" si="14"/>
        <v>590246085</v>
      </c>
      <c r="EN12" s="70">
        <f>ROUND(EL12/INDEX(被保険者数!O:O,MATCH(A12,被保険者数!A:A,0),1),0)</f>
        <v>47501</v>
      </c>
      <c r="EO12" s="1">
        <f t="shared" si="15"/>
        <v>18</v>
      </c>
      <c r="EP12" s="70">
        <f t="shared" si="10"/>
        <v>305700470</v>
      </c>
      <c r="EQ12" s="70">
        <f t="shared" si="11"/>
        <v>171630860</v>
      </c>
      <c r="ER12" s="70">
        <f t="shared" si="12"/>
        <v>112914755</v>
      </c>
      <c r="ES12" s="70">
        <f>ROUND(EP12/INDEX(被保険者数!O:O,MATCH(A12,被保険者数!A:A,0),1),0)</f>
        <v>24602</v>
      </c>
      <c r="ET12" s="70">
        <f t="shared" si="16"/>
        <v>18</v>
      </c>
      <c r="EU12" s="70">
        <f>ROUND(EQ12/INDEX(被保険者数!O:O,MATCH(A12,被保険者数!A:A,0),1),0)</f>
        <v>13812</v>
      </c>
      <c r="EV12" s="1">
        <f t="shared" si="17"/>
        <v>19</v>
      </c>
    </row>
    <row r="13" spans="1:152" s="1" customFormat="1" ht="15.95" customHeight="1" x14ac:dyDescent="0.15">
      <c r="A13" s="2" t="s">
        <v>35</v>
      </c>
      <c r="B13" s="6">
        <v>212</v>
      </c>
      <c r="C13" s="7">
        <v>153829070</v>
      </c>
      <c r="D13" s="7">
        <v>123062590</v>
      </c>
      <c r="E13" s="7">
        <v>20758688</v>
      </c>
      <c r="F13" s="7">
        <v>9740174</v>
      </c>
      <c r="G13" s="7">
        <v>267618</v>
      </c>
      <c r="H13" s="7">
        <v>4989</v>
      </c>
      <c r="I13" s="7">
        <v>82467390</v>
      </c>
      <c r="J13" s="7">
        <v>65973878</v>
      </c>
      <c r="K13" s="7">
        <v>3329550</v>
      </c>
      <c r="L13" s="7">
        <v>12721579</v>
      </c>
      <c r="M13" s="7">
        <v>442383</v>
      </c>
      <c r="N13" s="7">
        <f t="shared" si="0"/>
        <v>5201</v>
      </c>
      <c r="O13" s="7">
        <f t="shared" si="0"/>
        <v>236296460</v>
      </c>
      <c r="P13" s="7">
        <f t="shared" si="0"/>
        <v>189036468</v>
      </c>
      <c r="Q13" s="7">
        <f t="shared" si="0"/>
        <v>24088238</v>
      </c>
      <c r="R13" s="7">
        <f t="shared" si="0"/>
        <v>22461753</v>
      </c>
      <c r="S13" s="7">
        <f t="shared" si="0"/>
        <v>710001</v>
      </c>
      <c r="T13" s="6">
        <v>2</v>
      </c>
      <c r="U13" s="7">
        <v>458520</v>
      </c>
      <c r="V13" s="7">
        <v>366820</v>
      </c>
      <c r="W13" s="7">
        <v>0</v>
      </c>
      <c r="X13" s="7">
        <v>91700</v>
      </c>
      <c r="Y13" s="7">
        <v>0</v>
      </c>
      <c r="Z13" s="7">
        <v>685</v>
      </c>
      <c r="AA13" s="7">
        <v>8473710</v>
      </c>
      <c r="AB13" s="7">
        <v>6778636</v>
      </c>
      <c r="AC13" s="7">
        <v>96870</v>
      </c>
      <c r="AD13" s="7">
        <v>1594804</v>
      </c>
      <c r="AE13" s="7">
        <v>3400</v>
      </c>
      <c r="AF13" s="7">
        <f t="shared" si="1"/>
        <v>687</v>
      </c>
      <c r="AG13" s="7">
        <f t="shared" si="1"/>
        <v>8932230</v>
      </c>
      <c r="AH13" s="7">
        <f t="shared" si="1"/>
        <v>7145456</v>
      </c>
      <c r="AI13" s="7">
        <f t="shared" si="1"/>
        <v>96870</v>
      </c>
      <c r="AJ13" s="7">
        <f t="shared" si="1"/>
        <v>1686504</v>
      </c>
      <c r="AK13" s="7">
        <f t="shared" si="1"/>
        <v>3400</v>
      </c>
      <c r="AL13" s="6">
        <f t="shared" si="2"/>
        <v>5888</v>
      </c>
      <c r="AM13" s="7">
        <f t="shared" si="2"/>
        <v>245228690</v>
      </c>
      <c r="AN13" s="7">
        <f t="shared" si="2"/>
        <v>196181924</v>
      </c>
      <c r="AO13" s="7">
        <f t="shared" si="2"/>
        <v>24185108</v>
      </c>
      <c r="AP13" s="7">
        <f t="shared" si="2"/>
        <v>24148257</v>
      </c>
      <c r="AQ13" s="7">
        <f t="shared" si="2"/>
        <v>713401</v>
      </c>
      <c r="AR13" s="7">
        <v>2590</v>
      </c>
      <c r="AS13" s="7">
        <v>37396590</v>
      </c>
      <c r="AT13" s="7">
        <v>29917272</v>
      </c>
      <c r="AU13" s="7">
        <v>1981319</v>
      </c>
      <c r="AV13" s="7">
        <v>5227369</v>
      </c>
      <c r="AW13" s="7">
        <v>270630</v>
      </c>
      <c r="AX13" s="7">
        <f t="shared" si="3"/>
        <v>8478</v>
      </c>
      <c r="AY13" s="7">
        <f t="shared" si="3"/>
        <v>282625280</v>
      </c>
      <c r="AZ13" s="7">
        <f t="shared" si="3"/>
        <v>226099196</v>
      </c>
      <c r="BA13" s="7">
        <f t="shared" si="3"/>
        <v>26166427</v>
      </c>
      <c r="BB13" s="7">
        <f t="shared" si="3"/>
        <v>29375626</v>
      </c>
      <c r="BC13" s="7">
        <f t="shared" si="3"/>
        <v>984031</v>
      </c>
      <c r="BD13" s="6">
        <v>197</v>
      </c>
      <c r="BE13" s="7">
        <v>5629365</v>
      </c>
      <c r="BF13" s="7">
        <v>1605095</v>
      </c>
      <c r="BG13" s="7">
        <v>0</v>
      </c>
      <c r="BH13" s="7">
        <v>4006330</v>
      </c>
      <c r="BI13" s="7">
        <v>17940</v>
      </c>
      <c r="BJ13" s="7">
        <v>2</v>
      </c>
      <c r="BK13" s="7">
        <v>4140</v>
      </c>
      <c r="BL13" s="7">
        <v>1380</v>
      </c>
      <c r="BM13" s="7">
        <v>0</v>
      </c>
      <c r="BN13" s="7">
        <v>2760</v>
      </c>
      <c r="BO13" s="7">
        <v>0</v>
      </c>
      <c r="BP13" s="7">
        <f t="shared" si="4"/>
        <v>199</v>
      </c>
      <c r="BQ13" s="7">
        <f t="shared" si="4"/>
        <v>5633505</v>
      </c>
      <c r="BR13" s="7">
        <f t="shared" si="4"/>
        <v>1606475</v>
      </c>
      <c r="BS13" s="7">
        <f t="shared" si="4"/>
        <v>0</v>
      </c>
      <c r="BT13" s="7">
        <f t="shared" si="4"/>
        <v>4009090</v>
      </c>
      <c r="BU13" s="7">
        <f t="shared" si="4"/>
        <v>17940</v>
      </c>
      <c r="BV13" s="6">
        <v>14</v>
      </c>
      <c r="BW13" s="7">
        <v>1901540</v>
      </c>
      <c r="BX13" s="7">
        <v>1521232</v>
      </c>
      <c r="BY13" s="7">
        <v>208152</v>
      </c>
      <c r="BZ13" s="7">
        <v>128326</v>
      </c>
      <c r="CA13" s="7">
        <v>43830</v>
      </c>
      <c r="CB13" s="7">
        <f t="shared" si="5"/>
        <v>8492</v>
      </c>
      <c r="CC13" s="7">
        <f t="shared" si="6"/>
        <v>290160325</v>
      </c>
      <c r="CD13" s="7">
        <f t="shared" si="6"/>
        <v>229226903</v>
      </c>
      <c r="CE13" s="7">
        <f t="shared" si="6"/>
        <v>26374579</v>
      </c>
      <c r="CF13" s="7">
        <f t="shared" si="6"/>
        <v>33513042</v>
      </c>
      <c r="CG13" s="7">
        <f t="shared" si="6"/>
        <v>1045801</v>
      </c>
      <c r="CH13" s="128">
        <v>28</v>
      </c>
      <c r="CI13" s="129">
        <v>110043</v>
      </c>
      <c r="CJ13" s="129">
        <v>88028</v>
      </c>
      <c r="CK13" s="129">
        <v>0</v>
      </c>
      <c r="CL13" s="129">
        <v>22015</v>
      </c>
      <c r="CM13" s="129">
        <v>0</v>
      </c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30">
        <f t="shared" si="13"/>
        <v>28</v>
      </c>
      <c r="DA13" s="129">
        <f t="shared" si="7"/>
        <v>110043</v>
      </c>
      <c r="DB13" s="129">
        <f t="shared" si="7"/>
        <v>88028</v>
      </c>
      <c r="DC13" s="129">
        <f t="shared" si="7"/>
        <v>0</v>
      </c>
      <c r="DD13" s="129">
        <f t="shared" si="7"/>
        <v>22015</v>
      </c>
      <c r="DE13" s="129">
        <f t="shared" si="7"/>
        <v>0</v>
      </c>
      <c r="DF13" s="129">
        <f t="shared" si="8"/>
        <v>8520</v>
      </c>
      <c r="DG13" s="129">
        <f t="shared" si="8"/>
        <v>290270368</v>
      </c>
      <c r="DH13" s="129">
        <f t="shared" si="8"/>
        <v>229314931</v>
      </c>
      <c r="DI13" s="129">
        <f t="shared" si="8"/>
        <v>26374579</v>
      </c>
      <c r="DJ13" s="129">
        <f t="shared" si="8"/>
        <v>33535057</v>
      </c>
      <c r="DK13" s="129">
        <f t="shared" si="8"/>
        <v>1045801</v>
      </c>
      <c r="DL13" s="129">
        <v>156</v>
      </c>
      <c r="DM13" s="129">
        <v>700</v>
      </c>
      <c r="DN13" s="129">
        <v>856</v>
      </c>
      <c r="DO13" s="129">
        <v>28</v>
      </c>
      <c r="DP13" s="129">
        <v>29</v>
      </c>
      <c r="DR13" s="16">
        <f>INDEX(現金給付!H:H,MATCH($A13,現金給付!$C:$C,0),1)</f>
        <v>28</v>
      </c>
      <c r="DS13" s="16">
        <f>INDEX(現金給付!I:I,MATCH($A13,現金給付!$C:$C,0),1)</f>
        <v>88028</v>
      </c>
      <c r="DT13" s="16">
        <f>INDEX(現金給付!P:P,MATCH($A13,現金給付!$C:$C,0),1)</f>
        <v>0</v>
      </c>
      <c r="DU13" s="16">
        <f>INDEX(現金給付!Q:Q,MATCH($A13,現金給付!$C:$C,0),1)</f>
        <v>0</v>
      </c>
      <c r="DV13" s="16">
        <f>INDEX(現金給付!X:X,MATCH($A13,現金給付!$C:$C,0),1)</f>
        <v>0</v>
      </c>
      <c r="DW13" s="16">
        <f>INDEX(現金給付!Y:Y,MATCH($A13,現金給付!$C:$C,0),1)</f>
        <v>0</v>
      </c>
      <c r="DX13" s="16">
        <f>INDEX(現金給付!AN:AN,MATCH($A13,現金給付!$C:$C,0),1)</f>
        <v>4</v>
      </c>
      <c r="DY13" s="16">
        <f>INDEX(現金給付!AO:AO,MATCH($A13,現金給付!$C:$C,0),1)</f>
        <v>143742</v>
      </c>
      <c r="DZ13" s="16">
        <f>INDEX(現金給付!AV:AV,MATCH($A13,現金給付!$C:$C,0),1)</f>
        <v>0</v>
      </c>
      <c r="EA13" s="16">
        <f>INDEX(現金給付!AW:AW,MATCH($A13,現金給付!$C:$C,0),1)</f>
        <v>0</v>
      </c>
      <c r="EB13" s="16">
        <f>INDEX(現金給付!BD:BD,MATCH($A13,現金給付!$C:$C,0),1)</f>
        <v>0</v>
      </c>
      <c r="EC13" s="16">
        <f>INDEX(現金給付!BE:BE,MATCH($A13,現金給付!$C:$C,0),1)</f>
        <v>0</v>
      </c>
      <c r="ED13" s="16">
        <f>INDEX(現金給付!BT:BT,MATCH($A13,現金給付!$C:$C,0),1)</f>
        <v>0</v>
      </c>
      <c r="EE13" s="16">
        <f>INDEX(現金給付!BU:BU,MATCH($A13,現金給付!$C:$C,0),1)</f>
        <v>0</v>
      </c>
      <c r="EF13" s="16">
        <v>0</v>
      </c>
      <c r="EG13" s="16">
        <v>0</v>
      </c>
      <c r="EH13" s="16">
        <f t="shared" si="9"/>
        <v>32</v>
      </c>
      <c r="EI13" s="16">
        <f t="shared" si="9"/>
        <v>231770</v>
      </c>
      <c r="EK13" s="7">
        <f t="shared" si="14"/>
        <v>8524</v>
      </c>
      <c r="EL13" s="7">
        <f t="shared" si="14"/>
        <v>290392095</v>
      </c>
      <c r="EN13" s="70">
        <f>ROUND(EL13/INDEX(被保険者数!O:O,MATCH(A13,被保険者数!A:A,0),1),0)</f>
        <v>44539</v>
      </c>
      <c r="EO13" s="1">
        <f t="shared" si="15"/>
        <v>21</v>
      </c>
      <c r="EP13" s="70">
        <f t="shared" si="10"/>
        <v>154287590</v>
      </c>
      <c r="EQ13" s="70">
        <f t="shared" si="11"/>
        <v>90941100</v>
      </c>
      <c r="ER13" s="70">
        <f t="shared" si="12"/>
        <v>45163405</v>
      </c>
      <c r="ES13" s="70">
        <f>ROUND(EP13/INDEX(被保険者数!O:O,MATCH(A13,被保険者数!A:A,0),1),0)</f>
        <v>23664</v>
      </c>
      <c r="ET13" s="70">
        <f t="shared" si="16"/>
        <v>19</v>
      </c>
      <c r="EU13" s="70">
        <f>ROUND(EQ13/INDEX(被保険者数!O:O,MATCH(A13,被保険者数!A:A,0),1),0)</f>
        <v>13948</v>
      </c>
      <c r="EV13" s="1">
        <f t="shared" si="17"/>
        <v>17</v>
      </c>
    </row>
    <row r="14" spans="1:152" s="1" customFormat="1" ht="15.95" customHeight="1" x14ac:dyDescent="0.15">
      <c r="A14" s="2" t="s">
        <v>36</v>
      </c>
      <c r="B14" s="6">
        <v>234</v>
      </c>
      <c r="C14" s="7">
        <v>145902600</v>
      </c>
      <c r="D14" s="7">
        <v>116722012</v>
      </c>
      <c r="E14" s="7">
        <v>17747778</v>
      </c>
      <c r="F14" s="7">
        <v>10599230</v>
      </c>
      <c r="G14" s="7">
        <v>833580</v>
      </c>
      <c r="H14" s="7">
        <v>4548</v>
      </c>
      <c r="I14" s="7">
        <v>86693920</v>
      </c>
      <c r="J14" s="7">
        <v>69355118</v>
      </c>
      <c r="K14" s="7">
        <v>5883258</v>
      </c>
      <c r="L14" s="7">
        <v>11123784</v>
      </c>
      <c r="M14" s="7">
        <v>331760</v>
      </c>
      <c r="N14" s="7">
        <f t="shared" si="0"/>
        <v>4782</v>
      </c>
      <c r="O14" s="7">
        <f t="shared" si="0"/>
        <v>232596520</v>
      </c>
      <c r="P14" s="7">
        <f t="shared" si="0"/>
        <v>186077130</v>
      </c>
      <c r="Q14" s="7">
        <f t="shared" si="0"/>
        <v>23631036</v>
      </c>
      <c r="R14" s="7">
        <f t="shared" si="0"/>
        <v>21723014</v>
      </c>
      <c r="S14" s="7">
        <f t="shared" si="0"/>
        <v>1165340</v>
      </c>
      <c r="T14" s="6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649</v>
      </c>
      <c r="AA14" s="7">
        <v>9902120</v>
      </c>
      <c r="AB14" s="7">
        <v>7921696</v>
      </c>
      <c r="AC14" s="7">
        <v>227439</v>
      </c>
      <c r="AD14" s="7">
        <v>1752985</v>
      </c>
      <c r="AE14" s="7">
        <v>0</v>
      </c>
      <c r="AF14" s="7">
        <f t="shared" si="1"/>
        <v>649</v>
      </c>
      <c r="AG14" s="7">
        <f t="shared" si="1"/>
        <v>9902120</v>
      </c>
      <c r="AH14" s="7">
        <f t="shared" si="1"/>
        <v>7921696</v>
      </c>
      <c r="AI14" s="7">
        <f t="shared" si="1"/>
        <v>227439</v>
      </c>
      <c r="AJ14" s="7">
        <f t="shared" si="1"/>
        <v>1752985</v>
      </c>
      <c r="AK14" s="7">
        <f t="shared" si="1"/>
        <v>0</v>
      </c>
      <c r="AL14" s="6">
        <f t="shared" si="2"/>
        <v>5431</v>
      </c>
      <c r="AM14" s="7">
        <f t="shared" si="2"/>
        <v>242498640</v>
      </c>
      <c r="AN14" s="7">
        <f t="shared" si="2"/>
        <v>193998826</v>
      </c>
      <c r="AO14" s="7">
        <f t="shared" si="2"/>
        <v>23858475</v>
      </c>
      <c r="AP14" s="7">
        <f t="shared" si="2"/>
        <v>23475999</v>
      </c>
      <c r="AQ14" s="7">
        <f t="shared" si="2"/>
        <v>1165340</v>
      </c>
      <c r="AR14" s="7">
        <v>3281</v>
      </c>
      <c r="AS14" s="7">
        <v>45227200</v>
      </c>
      <c r="AT14" s="7">
        <v>36181764</v>
      </c>
      <c r="AU14" s="7">
        <v>1711702</v>
      </c>
      <c r="AV14" s="7">
        <v>7155042</v>
      </c>
      <c r="AW14" s="7">
        <v>178692</v>
      </c>
      <c r="AX14" s="7">
        <f t="shared" si="3"/>
        <v>8712</v>
      </c>
      <c r="AY14" s="7">
        <f t="shared" si="3"/>
        <v>287725840</v>
      </c>
      <c r="AZ14" s="7">
        <f t="shared" si="3"/>
        <v>230180590</v>
      </c>
      <c r="BA14" s="7">
        <f t="shared" si="3"/>
        <v>25570177</v>
      </c>
      <c r="BB14" s="7">
        <f t="shared" si="3"/>
        <v>30631041</v>
      </c>
      <c r="BC14" s="7">
        <f t="shared" si="3"/>
        <v>1344032</v>
      </c>
      <c r="BD14" s="6">
        <v>225</v>
      </c>
      <c r="BE14" s="7">
        <v>6327407</v>
      </c>
      <c r="BF14" s="7">
        <v>1940817</v>
      </c>
      <c r="BG14" s="7">
        <v>0</v>
      </c>
      <c r="BH14" s="7">
        <v>4366350</v>
      </c>
      <c r="BI14" s="7">
        <v>20240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f t="shared" si="4"/>
        <v>225</v>
      </c>
      <c r="BQ14" s="7">
        <f t="shared" si="4"/>
        <v>6327407</v>
      </c>
      <c r="BR14" s="7">
        <f t="shared" si="4"/>
        <v>1940817</v>
      </c>
      <c r="BS14" s="7">
        <f t="shared" si="4"/>
        <v>0</v>
      </c>
      <c r="BT14" s="7">
        <f t="shared" si="4"/>
        <v>4366350</v>
      </c>
      <c r="BU14" s="7">
        <f t="shared" si="4"/>
        <v>20240</v>
      </c>
      <c r="BV14" s="6">
        <v>22</v>
      </c>
      <c r="BW14" s="7">
        <v>2211860</v>
      </c>
      <c r="BX14" s="7">
        <v>1769488</v>
      </c>
      <c r="BY14" s="7">
        <v>172009</v>
      </c>
      <c r="BZ14" s="7">
        <v>245437</v>
      </c>
      <c r="CA14" s="7">
        <v>24926</v>
      </c>
      <c r="CB14" s="7">
        <f t="shared" si="5"/>
        <v>8734</v>
      </c>
      <c r="CC14" s="7">
        <f t="shared" si="6"/>
        <v>296265107</v>
      </c>
      <c r="CD14" s="7">
        <f t="shared" si="6"/>
        <v>233890895</v>
      </c>
      <c r="CE14" s="7">
        <f t="shared" si="6"/>
        <v>25742186</v>
      </c>
      <c r="CF14" s="7">
        <f t="shared" si="6"/>
        <v>35242828</v>
      </c>
      <c r="CG14" s="7">
        <f t="shared" si="6"/>
        <v>1389198</v>
      </c>
      <c r="CH14" s="128">
        <v>24</v>
      </c>
      <c r="CI14" s="129">
        <v>129644</v>
      </c>
      <c r="CJ14" s="129">
        <v>103714</v>
      </c>
      <c r="CK14" s="129">
        <v>0</v>
      </c>
      <c r="CL14" s="129">
        <v>25930</v>
      </c>
      <c r="CM14" s="129">
        <v>0</v>
      </c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30">
        <f t="shared" si="13"/>
        <v>24</v>
      </c>
      <c r="DA14" s="129">
        <f t="shared" si="7"/>
        <v>129644</v>
      </c>
      <c r="DB14" s="129">
        <f t="shared" si="7"/>
        <v>103714</v>
      </c>
      <c r="DC14" s="129">
        <f t="shared" si="7"/>
        <v>0</v>
      </c>
      <c r="DD14" s="129">
        <f t="shared" si="7"/>
        <v>25930</v>
      </c>
      <c r="DE14" s="129">
        <f t="shared" si="7"/>
        <v>0</v>
      </c>
      <c r="DF14" s="129">
        <f t="shared" si="8"/>
        <v>8758</v>
      </c>
      <c r="DG14" s="129">
        <f t="shared" si="8"/>
        <v>296394751</v>
      </c>
      <c r="DH14" s="129">
        <f t="shared" si="8"/>
        <v>233994609</v>
      </c>
      <c r="DI14" s="129">
        <f t="shared" si="8"/>
        <v>25742186</v>
      </c>
      <c r="DJ14" s="129">
        <f t="shared" si="8"/>
        <v>35268758</v>
      </c>
      <c r="DK14" s="129">
        <f t="shared" si="8"/>
        <v>1389198</v>
      </c>
      <c r="DL14" s="129">
        <v>190</v>
      </c>
      <c r="DM14" s="129">
        <v>751</v>
      </c>
      <c r="DN14" s="129">
        <v>941</v>
      </c>
      <c r="DO14" s="129">
        <v>39</v>
      </c>
      <c r="DP14" s="129">
        <v>41</v>
      </c>
      <c r="DR14" s="16">
        <f>INDEX(現金給付!H:H,MATCH($A14,現金給付!$C:$C,0),1)</f>
        <v>24</v>
      </c>
      <c r="DS14" s="16">
        <f>INDEX(現金給付!I:I,MATCH($A14,現金給付!$C:$C,0),1)</f>
        <v>103714</v>
      </c>
      <c r="DT14" s="16">
        <f>INDEX(現金給付!P:P,MATCH($A14,現金給付!$C:$C,0),1)</f>
        <v>3</v>
      </c>
      <c r="DU14" s="16">
        <f>INDEX(現金給付!Q:Q,MATCH($A14,現金給付!$C:$C,0),1)</f>
        <v>22065</v>
      </c>
      <c r="DV14" s="16">
        <f>INDEX(現金給付!X:X,MATCH($A14,現金給付!$C:$C,0),1)</f>
        <v>4</v>
      </c>
      <c r="DW14" s="16">
        <f>INDEX(現金給付!Y:Y,MATCH($A14,現金給付!$C:$C,0),1)</f>
        <v>69348</v>
      </c>
      <c r="DX14" s="16">
        <f>INDEX(現金給付!AN:AN,MATCH($A14,現金給付!$C:$C,0),1)</f>
        <v>5</v>
      </c>
      <c r="DY14" s="16">
        <f>INDEX(現金給付!AO:AO,MATCH($A14,現金給付!$C:$C,0),1)</f>
        <v>143479</v>
      </c>
      <c r="DZ14" s="16">
        <f>INDEX(現金給付!AV:AV,MATCH($A14,現金給付!$C:$C,0),1)</f>
        <v>0</v>
      </c>
      <c r="EA14" s="16">
        <f>INDEX(現金給付!AW:AW,MATCH($A14,現金給付!$C:$C,0),1)</f>
        <v>0</v>
      </c>
      <c r="EB14" s="16">
        <f>INDEX(現金給付!BD:BD,MATCH($A14,現金給付!$C:$C,0),1)</f>
        <v>0</v>
      </c>
      <c r="EC14" s="16">
        <f>INDEX(現金給付!BE:BE,MATCH($A14,現金給付!$C:$C,0),1)</f>
        <v>0</v>
      </c>
      <c r="ED14" s="16">
        <f>INDEX(現金給付!BT:BT,MATCH($A14,現金給付!$C:$C,0),1)</f>
        <v>0</v>
      </c>
      <c r="EE14" s="16">
        <f>INDEX(現金給付!BU:BU,MATCH($A14,現金給付!$C:$C,0),1)</f>
        <v>0</v>
      </c>
      <c r="EF14" s="16">
        <v>0</v>
      </c>
      <c r="EG14" s="16">
        <v>0</v>
      </c>
      <c r="EH14" s="16">
        <f t="shared" si="9"/>
        <v>36</v>
      </c>
      <c r="EI14" s="16">
        <f t="shared" si="9"/>
        <v>338606</v>
      </c>
      <c r="EK14" s="7">
        <f t="shared" si="14"/>
        <v>8770</v>
      </c>
      <c r="EL14" s="7">
        <f t="shared" si="14"/>
        <v>296603713</v>
      </c>
      <c r="EN14" s="70">
        <f>ROUND(EL14/INDEX(被保険者数!O:O,MATCH(A14,被保険者数!A:A,0),1),0)</f>
        <v>55121</v>
      </c>
      <c r="EO14" s="1">
        <f t="shared" si="15"/>
        <v>13</v>
      </c>
      <c r="EP14" s="70">
        <f t="shared" si="10"/>
        <v>145902600</v>
      </c>
      <c r="EQ14" s="70">
        <f t="shared" si="11"/>
        <v>96596040</v>
      </c>
      <c r="ER14" s="70">
        <f t="shared" si="12"/>
        <v>54105073</v>
      </c>
      <c r="ES14" s="70">
        <f>ROUND(EP14/INDEX(被保険者数!O:O,MATCH(A14,被保険者数!A:A,0),1),0)</f>
        <v>27114</v>
      </c>
      <c r="ET14" s="70">
        <f t="shared" si="16"/>
        <v>15</v>
      </c>
      <c r="EU14" s="70">
        <f>ROUND(EQ14/INDEX(被保険者数!O:O,MATCH(A14,被保険者数!A:A,0),1),0)</f>
        <v>17951</v>
      </c>
      <c r="EV14" s="1">
        <f t="shared" si="17"/>
        <v>9</v>
      </c>
    </row>
    <row r="15" spans="1:152" s="1" customFormat="1" ht="15.95" customHeight="1" x14ac:dyDescent="0.15">
      <c r="A15" s="2" t="s">
        <v>60</v>
      </c>
      <c r="B15" s="6">
        <v>19</v>
      </c>
      <c r="C15" s="7">
        <v>9390080</v>
      </c>
      <c r="D15" s="7">
        <v>7512040</v>
      </c>
      <c r="E15" s="7">
        <v>1036588</v>
      </c>
      <c r="F15" s="7">
        <v>820832</v>
      </c>
      <c r="G15" s="7">
        <v>20620</v>
      </c>
      <c r="H15" s="7">
        <v>407</v>
      </c>
      <c r="I15" s="7">
        <v>4377840</v>
      </c>
      <c r="J15" s="7">
        <v>3502272</v>
      </c>
      <c r="K15" s="7">
        <v>76115</v>
      </c>
      <c r="L15" s="7">
        <v>792339</v>
      </c>
      <c r="M15" s="7">
        <v>7114</v>
      </c>
      <c r="N15" s="7">
        <f t="shared" si="0"/>
        <v>426</v>
      </c>
      <c r="O15" s="7">
        <f t="shared" si="0"/>
        <v>13767920</v>
      </c>
      <c r="P15" s="7">
        <f t="shared" si="0"/>
        <v>11014312</v>
      </c>
      <c r="Q15" s="7">
        <f t="shared" si="0"/>
        <v>1112703</v>
      </c>
      <c r="R15" s="7">
        <f t="shared" si="0"/>
        <v>1613171</v>
      </c>
      <c r="S15" s="7">
        <f t="shared" si="0"/>
        <v>27734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47</v>
      </c>
      <c r="AA15" s="7">
        <v>586390</v>
      </c>
      <c r="AB15" s="7">
        <v>469112</v>
      </c>
      <c r="AC15" s="7">
        <v>5900</v>
      </c>
      <c r="AD15" s="7">
        <v>111378</v>
      </c>
      <c r="AE15" s="7">
        <v>0</v>
      </c>
      <c r="AF15" s="7">
        <f t="shared" si="1"/>
        <v>47</v>
      </c>
      <c r="AG15" s="7">
        <f t="shared" si="1"/>
        <v>586390</v>
      </c>
      <c r="AH15" s="7">
        <f t="shared" si="1"/>
        <v>469112</v>
      </c>
      <c r="AI15" s="7">
        <f t="shared" si="1"/>
        <v>5900</v>
      </c>
      <c r="AJ15" s="7">
        <f t="shared" si="1"/>
        <v>111378</v>
      </c>
      <c r="AK15" s="7">
        <f t="shared" si="1"/>
        <v>0</v>
      </c>
      <c r="AL15" s="6">
        <f t="shared" si="2"/>
        <v>473</v>
      </c>
      <c r="AM15" s="7">
        <f t="shared" si="2"/>
        <v>14354310</v>
      </c>
      <c r="AN15" s="7">
        <f t="shared" si="2"/>
        <v>11483424</v>
      </c>
      <c r="AO15" s="7">
        <f t="shared" si="2"/>
        <v>1118603</v>
      </c>
      <c r="AP15" s="7">
        <f t="shared" si="2"/>
        <v>1724549</v>
      </c>
      <c r="AQ15" s="7">
        <f t="shared" si="2"/>
        <v>27734</v>
      </c>
      <c r="AR15" s="7">
        <v>341</v>
      </c>
      <c r="AS15" s="7">
        <v>4212390</v>
      </c>
      <c r="AT15" s="7">
        <v>3369912</v>
      </c>
      <c r="AU15" s="7">
        <v>116008</v>
      </c>
      <c r="AV15" s="7">
        <v>717842</v>
      </c>
      <c r="AW15" s="7">
        <v>8628</v>
      </c>
      <c r="AX15" s="7">
        <f t="shared" si="3"/>
        <v>814</v>
      </c>
      <c r="AY15" s="7">
        <f t="shared" si="3"/>
        <v>18566700</v>
      </c>
      <c r="AZ15" s="7">
        <f t="shared" si="3"/>
        <v>14853336</v>
      </c>
      <c r="BA15" s="7">
        <f t="shared" si="3"/>
        <v>1234611</v>
      </c>
      <c r="BB15" s="7">
        <f t="shared" si="3"/>
        <v>2442391</v>
      </c>
      <c r="BC15" s="7">
        <f t="shared" si="3"/>
        <v>36362</v>
      </c>
      <c r="BD15" s="6">
        <v>18</v>
      </c>
      <c r="BE15" s="7">
        <v>554333</v>
      </c>
      <c r="BF15" s="7">
        <v>97763</v>
      </c>
      <c r="BG15" s="7">
        <v>0</v>
      </c>
      <c r="BH15" s="7">
        <v>456570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4"/>
        <v>18</v>
      </c>
      <c r="BQ15" s="7">
        <f t="shared" si="4"/>
        <v>554333</v>
      </c>
      <c r="BR15" s="7">
        <f t="shared" si="4"/>
        <v>97763</v>
      </c>
      <c r="BS15" s="7">
        <f t="shared" si="4"/>
        <v>0</v>
      </c>
      <c r="BT15" s="7">
        <f t="shared" si="4"/>
        <v>456570</v>
      </c>
      <c r="BU15" s="7">
        <f t="shared" si="4"/>
        <v>0</v>
      </c>
      <c r="BV15" s="6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f t="shared" si="5"/>
        <v>814</v>
      </c>
      <c r="CC15" s="7">
        <f t="shared" si="6"/>
        <v>19121033</v>
      </c>
      <c r="CD15" s="7">
        <f t="shared" si="6"/>
        <v>14951099</v>
      </c>
      <c r="CE15" s="7">
        <f t="shared" si="6"/>
        <v>1234611</v>
      </c>
      <c r="CF15" s="7">
        <f t="shared" si="6"/>
        <v>2898961</v>
      </c>
      <c r="CG15" s="7">
        <f t="shared" si="6"/>
        <v>36362</v>
      </c>
      <c r="CH15" s="128">
        <v>1</v>
      </c>
      <c r="CI15" s="129">
        <v>3223</v>
      </c>
      <c r="CJ15" s="129">
        <v>2578</v>
      </c>
      <c r="CK15" s="129">
        <v>0</v>
      </c>
      <c r="CL15" s="129">
        <v>645</v>
      </c>
      <c r="CM15" s="129">
        <v>0</v>
      </c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30">
        <f t="shared" si="13"/>
        <v>1</v>
      </c>
      <c r="DA15" s="129">
        <f t="shared" si="7"/>
        <v>3223</v>
      </c>
      <c r="DB15" s="129">
        <f t="shared" si="7"/>
        <v>2578</v>
      </c>
      <c r="DC15" s="129">
        <f t="shared" si="7"/>
        <v>0</v>
      </c>
      <c r="DD15" s="129">
        <f t="shared" si="7"/>
        <v>645</v>
      </c>
      <c r="DE15" s="129">
        <f t="shared" si="7"/>
        <v>0</v>
      </c>
      <c r="DF15" s="129">
        <f t="shared" si="8"/>
        <v>815</v>
      </c>
      <c r="DG15" s="129">
        <f t="shared" si="8"/>
        <v>19124256</v>
      </c>
      <c r="DH15" s="129">
        <f t="shared" si="8"/>
        <v>14953677</v>
      </c>
      <c r="DI15" s="129">
        <f t="shared" si="8"/>
        <v>1234611</v>
      </c>
      <c r="DJ15" s="129">
        <f t="shared" si="8"/>
        <v>2899606</v>
      </c>
      <c r="DK15" s="129">
        <f t="shared" si="8"/>
        <v>36362</v>
      </c>
      <c r="DL15" s="129">
        <v>9</v>
      </c>
      <c r="DM15" s="129">
        <v>55</v>
      </c>
      <c r="DN15" s="129">
        <v>64</v>
      </c>
      <c r="DO15" s="129">
        <v>0</v>
      </c>
      <c r="DP15" s="129">
        <v>4</v>
      </c>
      <c r="DR15" s="16">
        <f>INDEX(現金給付!H:H,MATCH($A15,現金給付!$C:$C,0),1)</f>
        <v>1</v>
      </c>
      <c r="DS15" s="16">
        <f>INDEX(現金給付!I:I,MATCH($A15,現金給付!$C:$C,0),1)</f>
        <v>2578</v>
      </c>
      <c r="DT15" s="16">
        <f>INDEX(現金給付!P:P,MATCH($A15,現金給付!$C:$C,0),1)</f>
        <v>0</v>
      </c>
      <c r="DU15" s="16">
        <f>INDEX(現金給付!Q:Q,MATCH($A15,現金給付!$C:$C,0),1)</f>
        <v>0</v>
      </c>
      <c r="DV15" s="16">
        <f>INDEX(現金給付!X:X,MATCH($A15,現金給付!$C:$C,0),1)</f>
        <v>0</v>
      </c>
      <c r="DW15" s="16">
        <f>INDEX(現金給付!Y:Y,MATCH($A15,現金給付!$C:$C,0),1)</f>
        <v>0</v>
      </c>
      <c r="DX15" s="16">
        <f>INDEX(現金給付!AN:AN,MATCH($A15,現金給付!$C:$C,0),1)</f>
        <v>0</v>
      </c>
      <c r="DY15" s="16">
        <f>INDEX(現金給付!AO:AO,MATCH($A15,現金給付!$C:$C,0),1)</f>
        <v>0</v>
      </c>
      <c r="DZ15" s="16">
        <f>INDEX(現金給付!AV:AV,MATCH($A15,現金給付!$C:$C,0),1)</f>
        <v>0</v>
      </c>
      <c r="EA15" s="16">
        <f>INDEX(現金給付!AW:AW,MATCH($A15,現金給付!$C:$C,0),1)</f>
        <v>0</v>
      </c>
      <c r="EB15" s="16">
        <f>INDEX(現金給付!BD:BD,MATCH($A15,現金給付!$C:$C,0),1)</f>
        <v>0</v>
      </c>
      <c r="EC15" s="16">
        <f>INDEX(現金給付!BE:BE,MATCH($A15,現金給付!$C:$C,0),1)</f>
        <v>0</v>
      </c>
      <c r="ED15" s="16">
        <f>INDEX(現金給付!BT:BT,MATCH($A15,現金給付!$C:$C,0),1)</f>
        <v>0</v>
      </c>
      <c r="EE15" s="16">
        <f>INDEX(現金給付!BU:BU,MATCH($A15,現金給付!$C:$C,0),1)</f>
        <v>0</v>
      </c>
      <c r="EF15" s="16">
        <v>0</v>
      </c>
      <c r="EG15" s="16">
        <v>0</v>
      </c>
      <c r="EH15" s="16">
        <f t="shared" si="9"/>
        <v>1</v>
      </c>
      <c r="EI15" s="16">
        <f t="shared" si="9"/>
        <v>2578</v>
      </c>
      <c r="EK15" s="7">
        <f t="shared" si="14"/>
        <v>815</v>
      </c>
      <c r="EL15" s="7">
        <f t="shared" si="14"/>
        <v>19123611</v>
      </c>
      <c r="EN15" s="70">
        <f>ROUND(EL15/INDEX(被保険者数!O:O,MATCH(A15,被保険者数!A:A,0),1),0)</f>
        <v>25064</v>
      </c>
      <c r="EO15" s="1">
        <f t="shared" si="15"/>
        <v>30</v>
      </c>
      <c r="EP15" s="70">
        <f t="shared" si="10"/>
        <v>9390080</v>
      </c>
      <c r="EQ15" s="70">
        <f t="shared" si="11"/>
        <v>4964230</v>
      </c>
      <c r="ER15" s="70">
        <f t="shared" si="12"/>
        <v>4769301</v>
      </c>
      <c r="ES15" s="70">
        <f>ROUND(EP15/INDEX(被保険者数!O:O,MATCH(A15,被保険者数!A:A,0),1),0)</f>
        <v>12307</v>
      </c>
      <c r="ET15" s="70">
        <f t="shared" si="16"/>
        <v>32</v>
      </c>
      <c r="EU15" s="70">
        <f>ROUND(EQ15/INDEX(被保険者数!O:O,MATCH(A15,被保険者数!A:A,0),1),0)</f>
        <v>6506</v>
      </c>
      <c r="EV15" s="1">
        <f t="shared" si="17"/>
        <v>37</v>
      </c>
    </row>
    <row r="16" spans="1:152" s="1" customFormat="1" ht="15.95" customHeight="1" x14ac:dyDescent="0.15">
      <c r="A16" s="2" t="s">
        <v>37</v>
      </c>
      <c r="B16" s="6">
        <v>4</v>
      </c>
      <c r="C16" s="7">
        <v>1542380</v>
      </c>
      <c r="D16" s="7">
        <v>1233906</v>
      </c>
      <c r="E16" s="7">
        <v>120514</v>
      </c>
      <c r="F16" s="7">
        <v>180830</v>
      </c>
      <c r="G16" s="7">
        <v>7130</v>
      </c>
      <c r="H16" s="7">
        <v>308</v>
      </c>
      <c r="I16" s="7">
        <v>5989800</v>
      </c>
      <c r="J16" s="7">
        <v>4791840</v>
      </c>
      <c r="K16" s="7">
        <v>420690</v>
      </c>
      <c r="L16" s="7">
        <v>651730</v>
      </c>
      <c r="M16" s="7">
        <v>125540</v>
      </c>
      <c r="N16" s="7">
        <f t="shared" si="0"/>
        <v>312</v>
      </c>
      <c r="O16" s="7">
        <f t="shared" si="0"/>
        <v>7532180</v>
      </c>
      <c r="P16" s="7">
        <f t="shared" si="0"/>
        <v>6025746</v>
      </c>
      <c r="Q16" s="7">
        <f t="shared" si="0"/>
        <v>541204</v>
      </c>
      <c r="R16" s="7">
        <f t="shared" si="0"/>
        <v>832560</v>
      </c>
      <c r="S16" s="7">
        <f t="shared" si="0"/>
        <v>132670</v>
      </c>
      <c r="T16" s="6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60</v>
      </c>
      <c r="AA16" s="7">
        <v>694800</v>
      </c>
      <c r="AB16" s="7">
        <v>555840</v>
      </c>
      <c r="AC16" s="7">
        <v>1359</v>
      </c>
      <c r="AD16" s="7">
        <v>137601</v>
      </c>
      <c r="AE16" s="7">
        <v>0</v>
      </c>
      <c r="AF16" s="7">
        <f t="shared" si="1"/>
        <v>60</v>
      </c>
      <c r="AG16" s="7">
        <f t="shared" si="1"/>
        <v>694800</v>
      </c>
      <c r="AH16" s="7">
        <f t="shared" si="1"/>
        <v>555840</v>
      </c>
      <c r="AI16" s="7">
        <f t="shared" si="1"/>
        <v>1359</v>
      </c>
      <c r="AJ16" s="7">
        <f t="shared" si="1"/>
        <v>137601</v>
      </c>
      <c r="AK16" s="7">
        <f t="shared" si="1"/>
        <v>0</v>
      </c>
      <c r="AL16" s="6">
        <f t="shared" si="2"/>
        <v>372</v>
      </c>
      <c r="AM16" s="7">
        <f t="shared" si="2"/>
        <v>8226980</v>
      </c>
      <c r="AN16" s="7">
        <f t="shared" si="2"/>
        <v>6581586</v>
      </c>
      <c r="AO16" s="7">
        <f t="shared" si="2"/>
        <v>542563</v>
      </c>
      <c r="AP16" s="7">
        <f t="shared" si="2"/>
        <v>970161</v>
      </c>
      <c r="AQ16" s="7">
        <f t="shared" si="2"/>
        <v>132670</v>
      </c>
      <c r="AR16" s="7">
        <v>245</v>
      </c>
      <c r="AS16" s="7">
        <v>3236980</v>
      </c>
      <c r="AT16" s="7">
        <v>2589584</v>
      </c>
      <c r="AU16" s="7">
        <v>74510</v>
      </c>
      <c r="AV16" s="7">
        <v>522886</v>
      </c>
      <c r="AW16" s="7">
        <v>50000</v>
      </c>
      <c r="AX16" s="7">
        <f t="shared" si="3"/>
        <v>617</v>
      </c>
      <c r="AY16" s="7">
        <f t="shared" si="3"/>
        <v>11463960</v>
      </c>
      <c r="AZ16" s="7">
        <f t="shared" si="3"/>
        <v>9171170</v>
      </c>
      <c r="BA16" s="7">
        <f t="shared" si="3"/>
        <v>617073</v>
      </c>
      <c r="BB16" s="7">
        <f t="shared" si="3"/>
        <v>1493047</v>
      </c>
      <c r="BC16" s="7">
        <f t="shared" si="3"/>
        <v>182670</v>
      </c>
      <c r="BD16" s="6">
        <v>4</v>
      </c>
      <c r="BE16" s="7">
        <v>69068</v>
      </c>
      <c r="BF16" s="7">
        <v>23988</v>
      </c>
      <c r="BG16" s="7">
        <v>0</v>
      </c>
      <c r="BH16" s="7">
        <v>45080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f t="shared" si="4"/>
        <v>4</v>
      </c>
      <c r="BQ16" s="7">
        <f t="shared" si="4"/>
        <v>69068</v>
      </c>
      <c r="BR16" s="7">
        <f t="shared" si="4"/>
        <v>23988</v>
      </c>
      <c r="BS16" s="7">
        <f t="shared" si="4"/>
        <v>0</v>
      </c>
      <c r="BT16" s="7">
        <f t="shared" si="4"/>
        <v>45080</v>
      </c>
      <c r="BU16" s="7">
        <f t="shared" si="4"/>
        <v>0</v>
      </c>
      <c r="BV16" s="6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f t="shared" si="5"/>
        <v>617</v>
      </c>
      <c r="CC16" s="7">
        <f t="shared" si="6"/>
        <v>11533028</v>
      </c>
      <c r="CD16" s="7">
        <f t="shared" si="6"/>
        <v>9195158</v>
      </c>
      <c r="CE16" s="7">
        <f t="shared" si="6"/>
        <v>617073</v>
      </c>
      <c r="CF16" s="7">
        <f t="shared" si="6"/>
        <v>1538127</v>
      </c>
      <c r="CG16" s="7">
        <f t="shared" si="6"/>
        <v>182670</v>
      </c>
      <c r="CH16" s="128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30">
        <f t="shared" si="13"/>
        <v>0</v>
      </c>
      <c r="DA16" s="129">
        <f t="shared" si="7"/>
        <v>0</v>
      </c>
      <c r="DB16" s="129">
        <f t="shared" si="7"/>
        <v>0</v>
      </c>
      <c r="DC16" s="129">
        <f t="shared" si="7"/>
        <v>0</v>
      </c>
      <c r="DD16" s="129">
        <f t="shared" si="7"/>
        <v>0</v>
      </c>
      <c r="DE16" s="129">
        <f t="shared" si="7"/>
        <v>0</v>
      </c>
      <c r="DF16" s="129">
        <f t="shared" si="8"/>
        <v>617</v>
      </c>
      <c r="DG16" s="129">
        <f t="shared" si="8"/>
        <v>11533028</v>
      </c>
      <c r="DH16" s="129">
        <f t="shared" si="8"/>
        <v>9195158</v>
      </c>
      <c r="DI16" s="129">
        <f t="shared" si="8"/>
        <v>617073</v>
      </c>
      <c r="DJ16" s="129">
        <f t="shared" si="8"/>
        <v>1538127</v>
      </c>
      <c r="DK16" s="129">
        <f t="shared" si="8"/>
        <v>182670</v>
      </c>
      <c r="DL16" s="129">
        <v>3</v>
      </c>
      <c r="DM16" s="129">
        <v>44</v>
      </c>
      <c r="DN16" s="129">
        <v>47</v>
      </c>
      <c r="DO16" s="129">
        <v>10</v>
      </c>
      <c r="DP16" s="129">
        <v>0</v>
      </c>
      <c r="DR16" s="16">
        <f>INDEX(現金給付!H:H,MATCH($A16,現金給付!$C:$C,0),1)</f>
        <v>0</v>
      </c>
      <c r="DS16" s="16">
        <f>INDEX(現金給付!I:I,MATCH($A16,現金給付!$C:$C,0),1)</f>
        <v>0</v>
      </c>
      <c r="DT16" s="16">
        <f>INDEX(現金給付!P:P,MATCH($A16,現金給付!$C:$C,0),1)</f>
        <v>0</v>
      </c>
      <c r="DU16" s="16">
        <f>INDEX(現金給付!Q:Q,MATCH($A16,現金給付!$C:$C,0),1)</f>
        <v>0</v>
      </c>
      <c r="DV16" s="16">
        <f>INDEX(現金給付!X:X,MATCH($A16,現金給付!$C:$C,0),1)</f>
        <v>0</v>
      </c>
      <c r="DW16" s="16">
        <f>INDEX(現金給付!Y:Y,MATCH($A16,現金給付!$C:$C,0),1)</f>
        <v>0</v>
      </c>
      <c r="DX16" s="16">
        <f>INDEX(現金給付!AN:AN,MATCH($A16,現金給付!$C:$C,0),1)</f>
        <v>0</v>
      </c>
      <c r="DY16" s="16">
        <f>INDEX(現金給付!AO:AO,MATCH($A16,現金給付!$C:$C,0),1)</f>
        <v>0</v>
      </c>
      <c r="DZ16" s="16">
        <f>INDEX(現金給付!AV:AV,MATCH($A16,現金給付!$C:$C,0),1)</f>
        <v>0</v>
      </c>
      <c r="EA16" s="16">
        <f>INDEX(現金給付!AW:AW,MATCH($A16,現金給付!$C:$C,0),1)</f>
        <v>0</v>
      </c>
      <c r="EB16" s="16">
        <f>INDEX(現金給付!BD:BD,MATCH($A16,現金給付!$C:$C,0),1)</f>
        <v>0</v>
      </c>
      <c r="EC16" s="16">
        <f>INDEX(現金給付!BE:BE,MATCH($A16,現金給付!$C:$C,0),1)</f>
        <v>0</v>
      </c>
      <c r="ED16" s="16">
        <f>INDEX(現金給付!BT:BT,MATCH($A16,現金給付!$C:$C,0),1)</f>
        <v>0</v>
      </c>
      <c r="EE16" s="16">
        <f>INDEX(現金給付!BU:BU,MATCH($A16,現金給付!$C:$C,0),1)</f>
        <v>0</v>
      </c>
      <c r="EF16" s="16">
        <v>0</v>
      </c>
      <c r="EG16" s="16">
        <v>0</v>
      </c>
      <c r="EH16" s="16">
        <f t="shared" si="9"/>
        <v>0</v>
      </c>
      <c r="EI16" s="16">
        <f t="shared" si="9"/>
        <v>0</v>
      </c>
      <c r="EK16" s="7">
        <f t="shared" si="14"/>
        <v>617</v>
      </c>
      <c r="EL16" s="7">
        <f t="shared" si="14"/>
        <v>11533028</v>
      </c>
      <c r="EN16" s="70">
        <f>ROUND(EL16/INDEX(被保険者数!O:O,MATCH(A16,被保険者数!A:A,0),1),0)</f>
        <v>21239</v>
      </c>
      <c r="EO16" s="1">
        <f t="shared" si="15"/>
        <v>34</v>
      </c>
      <c r="EP16" s="70">
        <f t="shared" si="10"/>
        <v>1542380</v>
      </c>
      <c r="EQ16" s="70">
        <f t="shared" si="11"/>
        <v>6684600</v>
      </c>
      <c r="ER16" s="70">
        <f t="shared" si="12"/>
        <v>3306048</v>
      </c>
      <c r="ES16" s="70">
        <f>ROUND(EP16/INDEX(被保険者数!O:O,MATCH(A16,被保険者数!A:A,0),1),0)</f>
        <v>2840</v>
      </c>
      <c r="ET16" s="70">
        <f t="shared" si="16"/>
        <v>37</v>
      </c>
      <c r="EU16" s="70">
        <f>ROUND(EQ16/INDEX(被保険者数!O:O,MATCH(A16,被保険者数!A:A,0),1),0)</f>
        <v>12310</v>
      </c>
      <c r="EV16" s="1">
        <f t="shared" si="17"/>
        <v>21</v>
      </c>
    </row>
    <row r="17" spans="1:152" s="1" customFormat="1" ht="15.95" customHeight="1" x14ac:dyDescent="0.15">
      <c r="A17" s="2" t="s">
        <v>38</v>
      </c>
      <c r="B17" s="6">
        <v>2</v>
      </c>
      <c r="C17" s="7">
        <v>1081690</v>
      </c>
      <c r="D17" s="7">
        <v>865352</v>
      </c>
      <c r="E17" s="7">
        <v>127138</v>
      </c>
      <c r="F17" s="7">
        <v>86400</v>
      </c>
      <c r="G17" s="7">
        <v>2800</v>
      </c>
      <c r="H17" s="7">
        <v>108</v>
      </c>
      <c r="I17" s="7">
        <v>1589150</v>
      </c>
      <c r="J17" s="7">
        <v>1271320</v>
      </c>
      <c r="K17" s="7">
        <v>38961</v>
      </c>
      <c r="L17" s="7">
        <v>277981</v>
      </c>
      <c r="M17" s="7">
        <v>888</v>
      </c>
      <c r="N17" s="7">
        <f t="shared" si="0"/>
        <v>110</v>
      </c>
      <c r="O17" s="7">
        <f t="shared" si="0"/>
        <v>2670840</v>
      </c>
      <c r="P17" s="7">
        <f t="shared" si="0"/>
        <v>2136672</v>
      </c>
      <c r="Q17" s="7">
        <f t="shared" si="0"/>
        <v>166099</v>
      </c>
      <c r="R17" s="7">
        <f t="shared" si="0"/>
        <v>364381</v>
      </c>
      <c r="S17" s="7">
        <f t="shared" si="0"/>
        <v>3688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5</v>
      </c>
      <c r="AA17" s="7">
        <v>122530</v>
      </c>
      <c r="AB17" s="7">
        <v>98024</v>
      </c>
      <c r="AC17" s="7">
        <v>2346</v>
      </c>
      <c r="AD17" s="7">
        <v>22160</v>
      </c>
      <c r="AE17" s="7">
        <v>0</v>
      </c>
      <c r="AF17" s="7">
        <f t="shared" si="1"/>
        <v>5</v>
      </c>
      <c r="AG17" s="7">
        <f t="shared" si="1"/>
        <v>122530</v>
      </c>
      <c r="AH17" s="7">
        <f t="shared" si="1"/>
        <v>98024</v>
      </c>
      <c r="AI17" s="7">
        <f t="shared" si="1"/>
        <v>2346</v>
      </c>
      <c r="AJ17" s="7">
        <f t="shared" si="1"/>
        <v>22160</v>
      </c>
      <c r="AK17" s="7">
        <f t="shared" si="1"/>
        <v>0</v>
      </c>
      <c r="AL17" s="6">
        <f t="shared" si="2"/>
        <v>115</v>
      </c>
      <c r="AM17" s="7">
        <f t="shared" si="2"/>
        <v>2793370</v>
      </c>
      <c r="AN17" s="7">
        <f t="shared" si="2"/>
        <v>2234696</v>
      </c>
      <c r="AO17" s="7">
        <f t="shared" si="2"/>
        <v>168445</v>
      </c>
      <c r="AP17" s="7">
        <f t="shared" si="2"/>
        <v>386541</v>
      </c>
      <c r="AQ17" s="7">
        <f t="shared" si="2"/>
        <v>3688</v>
      </c>
      <c r="AR17" s="7">
        <v>68</v>
      </c>
      <c r="AS17" s="7">
        <v>939190</v>
      </c>
      <c r="AT17" s="7">
        <v>751352</v>
      </c>
      <c r="AU17" s="7">
        <v>6739</v>
      </c>
      <c r="AV17" s="7">
        <v>181099</v>
      </c>
      <c r="AW17" s="7">
        <v>0</v>
      </c>
      <c r="AX17" s="7">
        <f t="shared" si="3"/>
        <v>183</v>
      </c>
      <c r="AY17" s="7">
        <f t="shared" si="3"/>
        <v>3732560</v>
      </c>
      <c r="AZ17" s="7">
        <f t="shared" si="3"/>
        <v>2986048</v>
      </c>
      <c r="BA17" s="7">
        <f t="shared" si="3"/>
        <v>175184</v>
      </c>
      <c r="BB17" s="7">
        <f t="shared" si="3"/>
        <v>567640</v>
      </c>
      <c r="BC17" s="7">
        <f t="shared" si="3"/>
        <v>3688</v>
      </c>
      <c r="BD17" s="6">
        <v>2</v>
      </c>
      <c r="BE17" s="7">
        <v>8176</v>
      </c>
      <c r="BF17" s="7">
        <v>3116</v>
      </c>
      <c r="BG17" s="7">
        <v>0</v>
      </c>
      <c r="BH17" s="7">
        <v>5060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4"/>
        <v>2</v>
      </c>
      <c r="BQ17" s="7">
        <f t="shared" si="4"/>
        <v>8176</v>
      </c>
      <c r="BR17" s="7">
        <f t="shared" si="4"/>
        <v>3116</v>
      </c>
      <c r="BS17" s="7">
        <f t="shared" si="4"/>
        <v>0</v>
      </c>
      <c r="BT17" s="7">
        <f t="shared" si="4"/>
        <v>5060</v>
      </c>
      <c r="BU17" s="7">
        <f t="shared" si="4"/>
        <v>0</v>
      </c>
      <c r="BV17" s="6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f t="shared" si="5"/>
        <v>183</v>
      </c>
      <c r="CC17" s="7">
        <f t="shared" si="6"/>
        <v>3740736</v>
      </c>
      <c r="CD17" s="7">
        <f t="shared" si="6"/>
        <v>2989164</v>
      </c>
      <c r="CE17" s="7">
        <f t="shared" si="6"/>
        <v>175184</v>
      </c>
      <c r="CF17" s="7">
        <f t="shared" si="6"/>
        <v>572700</v>
      </c>
      <c r="CG17" s="7">
        <f t="shared" si="6"/>
        <v>3688</v>
      </c>
      <c r="CH17" s="128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30">
        <f t="shared" si="13"/>
        <v>0</v>
      </c>
      <c r="DA17" s="129">
        <f t="shared" si="7"/>
        <v>0</v>
      </c>
      <c r="DB17" s="129">
        <f t="shared" si="7"/>
        <v>0</v>
      </c>
      <c r="DC17" s="129">
        <f t="shared" si="7"/>
        <v>0</v>
      </c>
      <c r="DD17" s="129">
        <f t="shared" si="7"/>
        <v>0</v>
      </c>
      <c r="DE17" s="129">
        <f t="shared" si="7"/>
        <v>0</v>
      </c>
      <c r="DF17" s="129">
        <f t="shared" si="8"/>
        <v>183</v>
      </c>
      <c r="DG17" s="129">
        <f t="shared" si="8"/>
        <v>3740736</v>
      </c>
      <c r="DH17" s="129">
        <f t="shared" si="8"/>
        <v>2989164</v>
      </c>
      <c r="DI17" s="129">
        <f t="shared" si="8"/>
        <v>175184</v>
      </c>
      <c r="DJ17" s="129">
        <f t="shared" si="8"/>
        <v>572700</v>
      </c>
      <c r="DK17" s="129">
        <f t="shared" si="8"/>
        <v>3688</v>
      </c>
      <c r="DL17" s="129">
        <v>2</v>
      </c>
      <c r="DM17" s="129">
        <v>19</v>
      </c>
      <c r="DN17" s="129">
        <v>21</v>
      </c>
      <c r="DO17" s="129">
        <v>0</v>
      </c>
      <c r="DP17" s="129">
        <v>0</v>
      </c>
      <c r="DR17" s="16">
        <f>INDEX(現金給付!H:H,MATCH($A17,現金給付!$C:$C,0),1)</f>
        <v>0</v>
      </c>
      <c r="DS17" s="16">
        <f>INDEX(現金給付!I:I,MATCH($A17,現金給付!$C:$C,0),1)</f>
        <v>0</v>
      </c>
      <c r="DT17" s="16">
        <f>INDEX(現金給付!P:P,MATCH($A17,現金給付!$C:$C,0),1)</f>
        <v>0</v>
      </c>
      <c r="DU17" s="16">
        <f>INDEX(現金給付!Q:Q,MATCH($A17,現金給付!$C:$C,0),1)</f>
        <v>0</v>
      </c>
      <c r="DV17" s="16">
        <f>INDEX(現金給付!X:X,MATCH($A17,現金給付!$C:$C,0),1)</f>
        <v>0</v>
      </c>
      <c r="DW17" s="16">
        <f>INDEX(現金給付!Y:Y,MATCH($A17,現金給付!$C:$C,0),1)</f>
        <v>0</v>
      </c>
      <c r="DX17" s="16">
        <f>INDEX(現金給付!AN:AN,MATCH($A17,現金給付!$C:$C,0),1)</f>
        <v>0</v>
      </c>
      <c r="DY17" s="16">
        <f>INDEX(現金給付!AO:AO,MATCH($A17,現金給付!$C:$C,0),1)</f>
        <v>0</v>
      </c>
      <c r="DZ17" s="16">
        <f>INDEX(現金給付!AV:AV,MATCH($A17,現金給付!$C:$C,0),1)</f>
        <v>0</v>
      </c>
      <c r="EA17" s="16">
        <f>INDEX(現金給付!AW:AW,MATCH($A17,現金給付!$C:$C,0),1)</f>
        <v>0</v>
      </c>
      <c r="EB17" s="16">
        <f>INDEX(現金給付!BD:BD,MATCH($A17,現金給付!$C:$C,0),1)</f>
        <v>0</v>
      </c>
      <c r="EC17" s="16">
        <f>INDEX(現金給付!BE:BE,MATCH($A17,現金給付!$C:$C,0),1)</f>
        <v>0</v>
      </c>
      <c r="ED17" s="16">
        <f>INDEX(現金給付!BT:BT,MATCH($A17,現金給付!$C:$C,0),1)</f>
        <v>0</v>
      </c>
      <c r="EE17" s="16">
        <f>INDEX(現金給付!BU:BU,MATCH($A17,現金給付!$C:$C,0),1)</f>
        <v>0</v>
      </c>
      <c r="EF17" s="16">
        <v>0</v>
      </c>
      <c r="EG17" s="16">
        <v>0</v>
      </c>
      <c r="EH17" s="16">
        <f t="shared" si="9"/>
        <v>0</v>
      </c>
      <c r="EI17" s="16">
        <f t="shared" si="9"/>
        <v>0</v>
      </c>
      <c r="EK17" s="7">
        <f t="shared" si="14"/>
        <v>183</v>
      </c>
      <c r="EL17" s="7">
        <f t="shared" si="14"/>
        <v>3740736</v>
      </c>
      <c r="EN17" s="70">
        <f>ROUND(EL17/INDEX(被保険者数!O:O,MATCH(A17,被保険者数!A:A,0),1),0)</f>
        <v>14963</v>
      </c>
      <c r="EO17" s="1">
        <f t="shared" si="15"/>
        <v>36</v>
      </c>
      <c r="EP17" s="70">
        <f t="shared" si="10"/>
        <v>1081690</v>
      </c>
      <c r="EQ17" s="70">
        <f t="shared" si="11"/>
        <v>1711680</v>
      </c>
      <c r="ER17" s="70">
        <f t="shared" si="12"/>
        <v>947366</v>
      </c>
      <c r="ES17" s="70">
        <f>ROUND(EP17/INDEX(被保険者数!O:O,MATCH(A17,被保険者数!A:A,0),1),0)</f>
        <v>4327</v>
      </c>
      <c r="ET17" s="70">
        <f t="shared" si="16"/>
        <v>35</v>
      </c>
      <c r="EU17" s="70">
        <f>ROUND(EQ17/INDEX(被保険者数!O:O,MATCH(A17,被保険者数!A:A,0),1),0)</f>
        <v>6847</v>
      </c>
      <c r="EV17" s="1">
        <f t="shared" si="17"/>
        <v>35</v>
      </c>
    </row>
    <row r="18" spans="1:152" s="1" customFormat="1" ht="15.95" customHeight="1" x14ac:dyDescent="0.15">
      <c r="A18" s="2" t="s">
        <v>39</v>
      </c>
      <c r="B18" s="6">
        <v>32</v>
      </c>
      <c r="C18" s="7">
        <v>21678350</v>
      </c>
      <c r="D18" s="7">
        <v>17342678</v>
      </c>
      <c r="E18" s="7">
        <v>2690426</v>
      </c>
      <c r="F18" s="7">
        <v>1362934</v>
      </c>
      <c r="G18" s="7">
        <v>282312</v>
      </c>
      <c r="H18" s="7">
        <v>765</v>
      </c>
      <c r="I18" s="7">
        <v>9822730</v>
      </c>
      <c r="J18" s="7">
        <v>7858182</v>
      </c>
      <c r="K18" s="7">
        <v>247206</v>
      </c>
      <c r="L18" s="7">
        <v>1685186</v>
      </c>
      <c r="M18" s="7">
        <v>32156</v>
      </c>
      <c r="N18" s="7">
        <f t="shared" si="0"/>
        <v>797</v>
      </c>
      <c r="O18" s="7">
        <f t="shared" si="0"/>
        <v>31501080</v>
      </c>
      <c r="P18" s="7">
        <f t="shared" si="0"/>
        <v>25200860</v>
      </c>
      <c r="Q18" s="7">
        <f t="shared" si="0"/>
        <v>2937632</v>
      </c>
      <c r="R18" s="7">
        <f t="shared" si="0"/>
        <v>3048120</v>
      </c>
      <c r="S18" s="7">
        <f t="shared" si="0"/>
        <v>314468</v>
      </c>
      <c r="T18" s="6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139</v>
      </c>
      <c r="AA18" s="7">
        <v>2537780</v>
      </c>
      <c r="AB18" s="7">
        <v>2030224</v>
      </c>
      <c r="AC18" s="7">
        <v>83503</v>
      </c>
      <c r="AD18" s="7">
        <v>424053</v>
      </c>
      <c r="AE18" s="7">
        <v>0</v>
      </c>
      <c r="AF18" s="7">
        <f t="shared" si="1"/>
        <v>139</v>
      </c>
      <c r="AG18" s="7">
        <f t="shared" si="1"/>
        <v>2537780</v>
      </c>
      <c r="AH18" s="7">
        <f t="shared" si="1"/>
        <v>2030224</v>
      </c>
      <c r="AI18" s="7">
        <f t="shared" si="1"/>
        <v>83503</v>
      </c>
      <c r="AJ18" s="7">
        <f t="shared" si="1"/>
        <v>424053</v>
      </c>
      <c r="AK18" s="7">
        <f t="shared" si="1"/>
        <v>0</v>
      </c>
      <c r="AL18" s="6">
        <f t="shared" si="2"/>
        <v>936</v>
      </c>
      <c r="AM18" s="7">
        <f t="shared" si="2"/>
        <v>34038860</v>
      </c>
      <c r="AN18" s="7">
        <f t="shared" si="2"/>
        <v>27231084</v>
      </c>
      <c r="AO18" s="7">
        <f t="shared" si="2"/>
        <v>3021135</v>
      </c>
      <c r="AP18" s="7">
        <f t="shared" si="2"/>
        <v>3472173</v>
      </c>
      <c r="AQ18" s="7">
        <f t="shared" si="2"/>
        <v>314468</v>
      </c>
      <c r="AR18" s="7">
        <v>526</v>
      </c>
      <c r="AS18" s="7">
        <v>7519840</v>
      </c>
      <c r="AT18" s="7">
        <v>6015872</v>
      </c>
      <c r="AU18" s="7">
        <v>358562</v>
      </c>
      <c r="AV18" s="7">
        <v>1116406</v>
      </c>
      <c r="AW18" s="7">
        <v>29000</v>
      </c>
      <c r="AX18" s="7">
        <f t="shared" si="3"/>
        <v>1462</v>
      </c>
      <c r="AY18" s="7">
        <f t="shared" si="3"/>
        <v>41558700</v>
      </c>
      <c r="AZ18" s="7">
        <f t="shared" si="3"/>
        <v>33246956</v>
      </c>
      <c r="BA18" s="7">
        <f t="shared" si="3"/>
        <v>3379697</v>
      </c>
      <c r="BB18" s="7">
        <f t="shared" si="3"/>
        <v>4588579</v>
      </c>
      <c r="BC18" s="7">
        <f t="shared" si="3"/>
        <v>343468</v>
      </c>
      <c r="BD18" s="6">
        <v>31</v>
      </c>
      <c r="BE18" s="7">
        <v>1032904</v>
      </c>
      <c r="BF18" s="7">
        <v>270654</v>
      </c>
      <c r="BG18" s="7">
        <v>0</v>
      </c>
      <c r="BH18" s="7">
        <v>753970</v>
      </c>
      <c r="BI18" s="7">
        <v>8280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f t="shared" si="4"/>
        <v>31</v>
      </c>
      <c r="BQ18" s="7">
        <f t="shared" si="4"/>
        <v>1032904</v>
      </c>
      <c r="BR18" s="7">
        <f t="shared" si="4"/>
        <v>270654</v>
      </c>
      <c r="BS18" s="7">
        <f t="shared" si="4"/>
        <v>0</v>
      </c>
      <c r="BT18" s="7">
        <f t="shared" si="4"/>
        <v>753970</v>
      </c>
      <c r="BU18" s="7">
        <f t="shared" si="4"/>
        <v>8280</v>
      </c>
      <c r="BV18" s="6">
        <v>3</v>
      </c>
      <c r="BW18" s="7">
        <v>152220</v>
      </c>
      <c r="BX18" s="7">
        <v>121776</v>
      </c>
      <c r="BY18" s="7">
        <v>0</v>
      </c>
      <c r="BZ18" s="7">
        <v>12130</v>
      </c>
      <c r="CA18" s="7">
        <v>18314</v>
      </c>
      <c r="CB18" s="7">
        <f t="shared" si="5"/>
        <v>1465</v>
      </c>
      <c r="CC18" s="7">
        <f t="shared" si="6"/>
        <v>42743824</v>
      </c>
      <c r="CD18" s="7">
        <f t="shared" si="6"/>
        <v>33639386</v>
      </c>
      <c r="CE18" s="7">
        <f t="shared" si="6"/>
        <v>3379697</v>
      </c>
      <c r="CF18" s="7">
        <f t="shared" si="6"/>
        <v>5354679</v>
      </c>
      <c r="CG18" s="7">
        <f t="shared" si="6"/>
        <v>370062</v>
      </c>
      <c r="CH18" s="128">
        <v>3</v>
      </c>
      <c r="CI18" s="129">
        <v>17715</v>
      </c>
      <c r="CJ18" s="129">
        <v>14172</v>
      </c>
      <c r="CK18" s="129">
        <v>0</v>
      </c>
      <c r="CL18" s="129">
        <v>3543</v>
      </c>
      <c r="CM18" s="129">
        <v>0</v>
      </c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30">
        <f t="shared" si="13"/>
        <v>3</v>
      </c>
      <c r="DA18" s="129">
        <f t="shared" si="7"/>
        <v>17715</v>
      </c>
      <c r="DB18" s="129">
        <f t="shared" si="7"/>
        <v>14172</v>
      </c>
      <c r="DC18" s="129">
        <f t="shared" si="7"/>
        <v>0</v>
      </c>
      <c r="DD18" s="129">
        <f t="shared" si="7"/>
        <v>3543</v>
      </c>
      <c r="DE18" s="129">
        <f t="shared" si="7"/>
        <v>0</v>
      </c>
      <c r="DF18" s="129">
        <f t="shared" si="8"/>
        <v>1468</v>
      </c>
      <c r="DG18" s="129">
        <f t="shared" si="8"/>
        <v>42761539</v>
      </c>
      <c r="DH18" s="129">
        <f t="shared" si="8"/>
        <v>33653558</v>
      </c>
      <c r="DI18" s="129">
        <f t="shared" si="8"/>
        <v>3379697</v>
      </c>
      <c r="DJ18" s="129">
        <f t="shared" si="8"/>
        <v>5358222</v>
      </c>
      <c r="DK18" s="129">
        <f t="shared" si="8"/>
        <v>370062</v>
      </c>
      <c r="DL18" s="129">
        <v>22</v>
      </c>
      <c r="DM18" s="129">
        <v>106</v>
      </c>
      <c r="DN18" s="129">
        <v>128</v>
      </c>
      <c r="DO18" s="129">
        <v>0</v>
      </c>
      <c r="DP18" s="129">
        <v>3</v>
      </c>
      <c r="DR18" s="16">
        <f>INDEX(現金給付!H:H,MATCH($A18,現金給付!$C:$C,0),1)</f>
        <v>3</v>
      </c>
      <c r="DS18" s="16">
        <f>INDEX(現金給付!I:I,MATCH($A18,現金給付!$C:$C,0),1)</f>
        <v>14172</v>
      </c>
      <c r="DT18" s="16">
        <f>INDEX(現金給付!P:P,MATCH($A18,現金給付!$C:$C,0),1)</f>
        <v>0</v>
      </c>
      <c r="DU18" s="16">
        <f>INDEX(現金給付!Q:Q,MATCH($A18,現金給付!$C:$C,0),1)</f>
        <v>0</v>
      </c>
      <c r="DV18" s="16">
        <f>INDEX(現金給付!X:X,MATCH($A18,現金給付!$C:$C,0),1)</f>
        <v>0</v>
      </c>
      <c r="DW18" s="16">
        <f>INDEX(現金給付!Y:Y,MATCH($A18,現金給付!$C:$C,0),1)</f>
        <v>0</v>
      </c>
      <c r="DX18" s="16">
        <f>INDEX(現金給付!AN:AN,MATCH($A18,現金給付!$C:$C,0),1)</f>
        <v>0</v>
      </c>
      <c r="DY18" s="16">
        <f>INDEX(現金給付!AO:AO,MATCH($A18,現金給付!$C:$C,0),1)</f>
        <v>0</v>
      </c>
      <c r="DZ18" s="16">
        <f>INDEX(現金給付!AV:AV,MATCH($A18,現金給付!$C:$C,0),1)</f>
        <v>0</v>
      </c>
      <c r="EA18" s="16">
        <f>INDEX(現金給付!AW:AW,MATCH($A18,現金給付!$C:$C,0),1)</f>
        <v>0</v>
      </c>
      <c r="EB18" s="16">
        <f>INDEX(現金給付!BD:BD,MATCH($A18,現金給付!$C:$C,0),1)</f>
        <v>0</v>
      </c>
      <c r="EC18" s="16">
        <f>INDEX(現金給付!BE:BE,MATCH($A18,現金給付!$C:$C,0),1)</f>
        <v>0</v>
      </c>
      <c r="ED18" s="16">
        <f>INDEX(現金給付!BT:BT,MATCH($A18,現金給付!$C:$C,0),1)</f>
        <v>0</v>
      </c>
      <c r="EE18" s="16">
        <f>INDEX(現金給付!BU:BU,MATCH($A18,現金給付!$C:$C,0),1)</f>
        <v>0</v>
      </c>
      <c r="EF18" s="16">
        <v>0</v>
      </c>
      <c r="EG18" s="16">
        <v>0</v>
      </c>
      <c r="EH18" s="16">
        <f t="shared" si="9"/>
        <v>3</v>
      </c>
      <c r="EI18" s="16">
        <f t="shared" si="9"/>
        <v>14172</v>
      </c>
      <c r="EK18" s="7">
        <f t="shared" si="14"/>
        <v>1468</v>
      </c>
      <c r="EL18" s="7">
        <f t="shared" si="14"/>
        <v>42757996</v>
      </c>
      <c r="EN18" s="70">
        <f>ROUND(EL18/INDEX(被保険者数!O:O,MATCH(A18,被保険者数!A:A,0),1),0)</f>
        <v>30962</v>
      </c>
      <c r="EO18" s="1">
        <f t="shared" si="15"/>
        <v>28</v>
      </c>
      <c r="EP18" s="70">
        <f t="shared" si="10"/>
        <v>21678350</v>
      </c>
      <c r="EQ18" s="70">
        <f t="shared" si="11"/>
        <v>12360510</v>
      </c>
      <c r="ER18" s="70">
        <f t="shared" si="12"/>
        <v>8719136</v>
      </c>
      <c r="ES18" s="70">
        <f>ROUND(EP18/INDEX(被保険者数!O:O,MATCH(A18,被保険者数!A:A,0),1),0)</f>
        <v>15698</v>
      </c>
      <c r="ET18" s="70">
        <f t="shared" si="16"/>
        <v>26</v>
      </c>
      <c r="EU18" s="70">
        <f>ROUND(EQ18/INDEX(被保険者数!O:O,MATCH(A18,被保険者数!A:A,0),1),0)</f>
        <v>8950</v>
      </c>
      <c r="EV18" s="1">
        <f t="shared" si="17"/>
        <v>29</v>
      </c>
    </row>
    <row r="19" spans="1:152" s="1" customFormat="1" ht="15.95" customHeight="1" x14ac:dyDescent="0.15">
      <c r="A19" s="2" t="s">
        <v>40</v>
      </c>
      <c r="B19" s="6">
        <v>43</v>
      </c>
      <c r="C19" s="7">
        <v>25534780</v>
      </c>
      <c r="D19" s="7">
        <v>20427836</v>
      </c>
      <c r="E19" s="7">
        <v>2886044</v>
      </c>
      <c r="F19" s="7">
        <v>1954420</v>
      </c>
      <c r="G19" s="7">
        <v>266480</v>
      </c>
      <c r="H19" s="7">
        <v>1079</v>
      </c>
      <c r="I19" s="7">
        <v>16016670</v>
      </c>
      <c r="J19" s="7">
        <v>12813341</v>
      </c>
      <c r="K19" s="7">
        <v>580112</v>
      </c>
      <c r="L19" s="7">
        <v>2357087</v>
      </c>
      <c r="M19" s="7">
        <v>266130</v>
      </c>
      <c r="N19" s="7">
        <f t="shared" si="0"/>
        <v>1122</v>
      </c>
      <c r="O19" s="7">
        <f t="shared" si="0"/>
        <v>41551450</v>
      </c>
      <c r="P19" s="7">
        <f t="shared" si="0"/>
        <v>33241177</v>
      </c>
      <c r="Q19" s="7">
        <f t="shared" si="0"/>
        <v>3466156</v>
      </c>
      <c r="R19" s="7">
        <f t="shared" si="0"/>
        <v>4311507</v>
      </c>
      <c r="S19" s="7">
        <f t="shared" si="0"/>
        <v>532610</v>
      </c>
      <c r="T19" s="6">
        <v>1</v>
      </c>
      <c r="U19" s="7">
        <v>107180</v>
      </c>
      <c r="V19" s="7">
        <v>85744</v>
      </c>
      <c r="W19" s="7">
        <v>0</v>
      </c>
      <c r="X19" s="7">
        <v>21436</v>
      </c>
      <c r="Y19" s="7">
        <v>0</v>
      </c>
      <c r="Z19" s="7">
        <v>116</v>
      </c>
      <c r="AA19" s="7">
        <v>1516410</v>
      </c>
      <c r="AB19" s="7">
        <v>1213128</v>
      </c>
      <c r="AC19" s="7">
        <v>21694</v>
      </c>
      <c r="AD19" s="7">
        <v>281588</v>
      </c>
      <c r="AE19" s="7">
        <v>0</v>
      </c>
      <c r="AF19" s="7">
        <f t="shared" si="1"/>
        <v>117</v>
      </c>
      <c r="AG19" s="7">
        <f t="shared" si="1"/>
        <v>1623590</v>
      </c>
      <c r="AH19" s="7">
        <f t="shared" si="1"/>
        <v>1298872</v>
      </c>
      <c r="AI19" s="7">
        <f t="shared" si="1"/>
        <v>21694</v>
      </c>
      <c r="AJ19" s="7">
        <f t="shared" si="1"/>
        <v>303024</v>
      </c>
      <c r="AK19" s="7">
        <f t="shared" si="1"/>
        <v>0</v>
      </c>
      <c r="AL19" s="6">
        <f t="shared" si="2"/>
        <v>1239</v>
      </c>
      <c r="AM19" s="7">
        <f t="shared" si="2"/>
        <v>43175040</v>
      </c>
      <c r="AN19" s="7">
        <f t="shared" si="2"/>
        <v>34540049</v>
      </c>
      <c r="AO19" s="7">
        <f t="shared" si="2"/>
        <v>3487850</v>
      </c>
      <c r="AP19" s="7">
        <f t="shared" si="2"/>
        <v>4614531</v>
      </c>
      <c r="AQ19" s="7">
        <f t="shared" si="2"/>
        <v>532610</v>
      </c>
      <c r="AR19" s="7">
        <v>822</v>
      </c>
      <c r="AS19" s="7">
        <v>10235470</v>
      </c>
      <c r="AT19" s="7">
        <v>8188376</v>
      </c>
      <c r="AU19" s="7">
        <v>219573</v>
      </c>
      <c r="AV19" s="7">
        <v>1808342</v>
      </c>
      <c r="AW19" s="7">
        <v>19179</v>
      </c>
      <c r="AX19" s="7">
        <f t="shared" si="3"/>
        <v>2061</v>
      </c>
      <c r="AY19" s="7">
        <f t="shared" si="3"/>
        <v>53410510</v>
      </c>
      <c r="AZ19" s="7">
        <f t="shared" si="3"/>
        <v>42728425</v>
      </c>
      <c r="BA19" s="7">
        <f t="shared" si="3"/>
        <v>3707423</v>
      </c>
      <c r="BB19" s="7">
        <f t="shared" si="3"/>
        <v>6422873</v>
      </c>
      <c r="BC19" s="7">
        <f t="shared" si="3"/>
        <v>551789</v>
      </c>
      <c r="BD19" s="6">
        <v>43</v>
      </c>
      <c r="BE19" s="7">
        <v>1038293</v>
      </c>
      <c r="BF19" s="7">
        <v>257943</v>
      </c>
      <c r="BG19" s="7">
        <v>0</v>
      </c>
      <c r="BH19" s="7">
        <v>754590</v>
      </c>
      <c r="BI19" s="7">
        <v>25760</v>
      </c>
      <c r="BJ19" s="7">
        <v>1</v>
      </c>
      <c r="BK19" s="7">
        <v>1380</v>
      </c>
      <c r="BL19" s="7">
        <v>460</v>
      </c>
      <c r="BM19" s="7">
        <v>0</v>
      </c>
      <c r="BN19" s="7">
        <v>920</v>
      </c>
      <c r="BO19" s="7">
        <v>0</v>
      </c>
      <c r="BP19" s="7">
        <f t="shared" si="4"/>
        <v>44</v>
      </c>
      <c r="BQ19" s="7">
        <f t="shared" si="4"/>
        <v>1039673</v>
      </c>
      <c r="BR19" s="7">
        <f t="shared" si="4"/>
        <v>258403</v>
      </c>
      <c r="BS19" s="7">
        <f t="shared" si="4"/>
        <v>0</v>
      </c>
      <c r="BT19" s="7">
        <f t="shared" si="4"/>
        <v>755510</v>
      </c>
      <c r="BU19" s="7">
        <f t="shared" si="4"/>
        <v>25760</v>
      </c>
      <c r="BV19" s="6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f t="shared" si="5"/>
        <v>2061</v>
      </c>
      <c r="CC19" s="7">
        <f t="shared" si="6"/>
        <v>54450183</v>
      </c>
      <c r="CD19" s="7">
        <f t="shared" si="6"/>
        <v>42986828</v>
      </c>
      <c r="CE19" s="7">
        <f t="shared" si="6"/>
        <v>3707423</v>
      </c>
      <c r="CF19" s="7">
        <f t="shared" si="6"/>
        <v>7178383</v>
      </c>
      <c r="CG19" s="7">
        <f t="shared" si="6"/>
        <v>577549</v>
      </c>
      <c r="CH19" s="128">
        <v>5</v>
      </c>
      <c r="CI19" s="129">
        <v>22980</v>
      </c>
      <c r="CJ19" s="129">
        <v>18384</v>
      </c>
      <c r="CK19" s="129">
        <v>0</v>
      </c>
      <c r="CL19" s="129">
        <v>4596</v>
      </c>
      <c r="CM19" s="129">
        <v>0</v>
      </c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30">
        <f t="shared" si="13"/>
        <v>5</v>
      </c>
      <c r="DA19" s="129">
        <f t="shared" si="7"/>
        <v>22980</v>
      </c>
      <c r="DB19" s="129">
        <f t="shared" si="7"/>
        <v>18384</v>
      </c>
      <c r="DC19" s="129">
        <f t="shared" si="7"/>
        <v>0</v>
      </c>
      <c r="DD19" s="129">
        <f t="shared" si="7"/>
        <v>4596</v>
      </c>
      <c r="DE19" s="129">
        <f t="shared" si="7"/>
        <v>0</v>
      </c>
      <c r="DF19" s="129">
        <f t="shared" si="8"/>
        <v>2066</v>
      </c>
      <c r="DG19" s="129">
        <f t="shared" si="8"/>
        <v>54473163</v>
      </c>
      <c r="DH19" s="129">
        <f t="shared" si="8"/>
        <v>43005212</v>
      </c>
      <c r="DI19" s="129">
        <f t="shared" si="8"/>
        <v>3707423</v>
      </c>
      <c r="DJ19" s="129">
        <f t="shared" si="8"/>
        <v>7182979</v>
      </c>
      <c r="DK19" s="129">
        <f t="shared" si="8"/>
        <v>577549</v>
      </c>
      <c r="DL19" s="129">
        <v>33</v>
      </c>
      <c r="DM19" s="129">
        <v>164</v>
      </c>
      <c r="DN19" s="129">
        <v>197</v>
      </c>
      <c r="DO19" s="129">
        <v>0</v>
      </c>
      <c r="DP19" s="129">
        <v>1</v>
      </c>
      <c r="DR19" s="16">
        <f>INDEX(現金給付!H:H,MATCH($A19,現金給付!$C:$C,0),1)</f>
        <v>5</v>
      </c>
      <c r="DS19" s="16">
        <f>INDEX(現金給付!I:I,MATCH($A19,現金給付!$C:$C,0),1)</f>
        <v>18384</v>
      </c>
      <c r="DT19" s="16">
        <f>INDEX(現金給付!P:P,MATCH($A19,現金給付!$C:$C,0),1)</f>
        <v>2</v>
      </c>
      <c r="DU19" s="16">
        <f>INDEX(現金給付!Q:Q,MATCH($A19,現金給付!$C:$C,0),1)</f>
        <v>30196</v>
      </c>
      <c r="DV19" s="16">
        <f>INDEX(現金給付!X:X,MATCH($A19,現金給付!$C:$C,0),1)</f>
        <v>0</v>
      </c>
      <c r="DW19" s="16">
        <f>INDEX(現金給付!Y:Y,MATCH($A19,現金給付!$C:$C,0),1)</f>
        <v>0</v>
      </c>
      <c r="DX19" s="16">
        <f>INDEX(現金給付!AN:AN,MATCH($A19,現金給付!$C:$C,0),1)</f>
        <v>0</v>
      </c>
      <c r="DY19" s="16">
        <f>INDEX(現金給付!AO:AO,MATCH($A19,現金給付!$C:$C,0),1)</f>
        <v>0</v>
      </c>
      <c r="DZ19" s="16">
        <f>INDEX(現金給付!AV:AV,MATCH($A19,現金給付!$C:$C,0),1)</f>
        <v>0</v>
      </c>
      <c r="EA19" s="16">
        <f>INDEX(現金給付!AW:AW,MATCH($A19,現金給付!$C:$C,0),1)</f>
        <v>0</v>
      </c>
      <c r="EB19" s="16">
        <f>INDEX(現金給付!BD:BD,MATCH($A19,現金給付!$C:$C,0),1)</f>
        <v>0</v>
      </c>
      <c r="EC19" s="16">
        <f>INDEX(現金給付!BE:BE,MATCH($A19,現金給付!$C:$C,0),1)</f>
        <v>0</v>
      </c>
      <c r="ED19" s="16">
        <f>INDEX(現金給付!BT:BT,MATCH($A19,現金給付!$C:$C,0),1)</f>
        <v>0</v>
      </c>
      <c r="EE19" s="16">
        <f>INDEX(現金給付!BU:BU,MATCH($A19,現金給付!$C:$C,0),1)</f>
        <v>0</v>
      </c>
      <c r="EF19" s="16">
        <v>0</v>
      </c>
      <c r="EG19" s="16">
        <v>0</v>
      </c>
      <c r="EH19" s="16">
        <f t="shared" si="9"/>
        <v>7</v>
      </c>
      <c r="EI19" s="16">
        <f t="shared" si="9"/>
        <v>48580</v>
      </c>
      <c r="EK19" s="7">
        <f t="shared" si="14"/>
        <v>2068</v>
      </c>
      <c r="EL19" s="7">
        <f t="shared" si="14"/>
        <v>54498763</v>
      </c>
      <c r="EN19" s="70">
        <f>ROUND(EL19/INDEX(被保険者数!O:O,MATCH(A19,被保険者数!A:A,0),1),0)</f>
        <v>29748</v>
      </c>
      <c r="EO19" s="1">
        <f t="shared" si="15"/>
        <v>29</v>
      </c>
      <c r="EP19" s="70">
        <f t="shared" si="10"/>
        <v>25641960</v>
      </c>
      <c r="EQ19" s="70">
        <f t="shared" si="11"/>
        <v>17533080</v>
      </c>
      <c r="ER19" s="70">
        <f t="shared" si="12"/>
        <v>11323723</v>
      </c>
      <c r="ES19" s="70">
        <f>ROUND(EP19/INDEX(被保険者数!O:O,MATCH(A19,被保険者数!A:A,0),1),0)</f>
        <v>13997</v>
      </c>
      <c r="ET19" s="70">
        <f t="shared" si="16"/>
        <v>28</v>
      </c>
      <c r="EU19" s="70">
        <f>ROUND(EQ19/INDEX(被保険者数!O:O,MATCH(A19,被保険者数!A:A,0),1),0)</f>
        <v>9570</v>
      </c>
      <c r="EV19" s="1">
        <f t="shared" si="17"/>
        <v>28</v>
      </c>
    </row>
    <row r="20" spans="1:152" s="1" customFormat="1" ht="15.95" customHeight="1" x14ac:dyDescent="0.15">
      <c r="A20" s="2" t="s">
        <v>41</v>
      </c>
      <c r="B20" s="6">
        <v>32</v>
      </c>
      <c r="C20" s="7">
        <v>18409110</v>
      </c>
      <c r="D20" s="7">
        <v>14727286</v>
      </c>
      <c r="E20" s="7">
        <v>2119894</v>
      </c>
      <c r="F20" s="7">
        <v>1336150</v>
      </c>
      <c r="G20" s="7">
        <v>225780</v>
      </c>
      <c r="H20" s="7">
        <v>753</v>
      </c>
      <c r="I20" s="7">
        <v>13864240</v>
      </c>
      <c r="J20" s="7">
        <v>11091390</v>
      </c>
      <c r="K20" s="7">
        <v>1048171</v>
      </c>
      <c r="L20" s="7">
        <v>1584965</v>
      </c>
      <c r="M20" s="7">
        <v>139714</v>
      </c>
      <c r="N20" s="7">
        <f t="shared" si="0"/>
        <v>785</v>
      </c>
      <c r="O20" s="7">
        <f t="shared" si="0"/>
        <v>32273350</v>
      </c>
      <c r="P20" s="7">
        <f t="shared" si="0"/>
        <v>25818676</v>
      </c>
      <c r="Q20" s="7">
        <f t="shared" si="0"/>
        <v>3168065</v>
      </c>
      <c r="R20" s="7">
        <f t="shared" si="0"/>
        <v>2921115</v>
      </c>
      <c r="S20" s="7">
        <f t="shared" si="0"/>
        <v>365494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92</v>
      </c>
      <c r="AA20" s="7">
        <v>1181570</v>
      </c>
      <c r="AB20" s="7">
        <v>945256</v>
      </c>
      <c r="AC20" s="7">
        <v>14709</v>
      </c>
      <c r="AD20" s="7">
        <v>221605</v>
      </c>
      <c r="AE20" s="7">
        <v>0</v>
      </c>
      <c r="AF20" s="7">
        <f t="shared" si="1"/>
        <v>92</v>
      </c>
      <c r="AG20" s="7">
        <f t="shared" si="1"/>
        <v>1181570</v>
      </c>
      <c r="AH20" s="7">
        <f t="shared" si="1"/>
        <v>945256</v>
      </c>
      <c r="AI20" s="7">
        <f t="shared" si="1"/>
        <v>14709</v>
      </c>
      <c r="AJ20" s="7">
        <f t="shared" si="1"/>
        <v>221605</v>
      </c>
      <c r="AK20" s="7">
        <f t="shared" si="1"/>
        <v>0</v>
      </c>
      <c r="AL20" s="6">
        <f t="shared" si="2"/>
        <v>877</v>
      </c>
      <c r="AM20" s="7">
        <f t="shared" si="2"/>
        <v>33454920</v>
      </c>
      <c r="AN20" s="7">
        <f t="shared" si="2"/>
        <v>26763932</v>
      </c>
      <c r="AO20" s="7">
        <f t="shared" si="2"/>
        <v>3182774</v>
      </c>
      <c r="AP20" s="7">
        <f t="shared" si="2"/>
        <v>3142720</v>
      </c>
      <c r="AQ20" s="7">
        <f t="shared" si="2"/>
        <v>365494</v>
      </c>
      <c r="AR20" s="7">
        <v>574</v>
      </c>
      <c r="AS20" s="7">
        <v>9267150</v>
      </c>
      <c r="AT20" s="7">
        <v>7413720</v>
      </c>
      <c r="AU20" s="7">
        <v>464524</v>
      </c>
      <c r="AV20" s="7">
        <v>1334518</v>
      </c>
      <c r="AW20" s="7">
        <v>54388</v>
      </c>
      <c r="AX20" s="7">
        <f t="shared" si="3"/>
        <v>1451</v>
      </c>
      <c r="AY20" s="7">
        <f t="shared" si="3"/>
        <v>42722070</v>
      </c>
      <c r="AZ20" s="7">
        <f t="shared" si="3"/>
        <v>34177652</v>
      </c>
      <c r="BA20" s="7">
        <f t="shared" si="3"/>
        <v>3647298</v>
      </c>
      <c r="BB20" s="7">
        <f t="shared" si="3"/>
        <v>4477238</v>
      </c>
      <c r="BC20" s="7">
        <f t="shared" si="3"/>
        <v>419882</v>
      </c>
      <c r="BD20" s="6">
        <v>31</v>
      </c>
      <c r="BE20" s="7">
        <v>692919</v>
      </c>
      <c r="BF20" s="7">
        <v>203939</v>
      </c>
      <c r="BG20" s="7">
        <v>0</v>
      </c>
      <c r="BH20" s="7">
        <v>454020</v>
      </c>
      <c r="BI20" s="7">
        <v>34960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4"/>
        <v>31</v>
      </c>
      <c r="BQ20" s="7">
        <f t="shared" si="4"/>
        <v>692919</v>
      </c>
      <c r="BR20" s="7">
        <f t="shared" si="4"/>
        <v>203939</v>
      </c>
      <c r="BS20" s="7">
        <f t="shared" si="4"/>
        <v>0</v>
      </c>
      <c r="BT20" s="7">
        <f t="shared" si="4"/>
        <v>454020</v>
      </c>
      <c r="BU20" s="7">
        <f t="shared" si="4"/>
        <v>34960</v>
      </c>
      <c r="BV20" s="6">
        <v>15</v>
      </c>
      <c r="BW20" s="7">
        <v>2937980</v>
      </c>
      <c r="BX20" s="7">
        <v>2350384</v>
      </c>
      <c r="BY20" s="7">
        <v>342211</v>
      </c>
      <c r="BZ20" s="7">
        <v>210795</v>
      </c>
      <c r="CA20" s="7">
        <v>52250</v>
      </c>
      <c r="CB20" s="7">
        <f t="shared" si="5"/>
        <v>1466</v>
      </c>
      <c r="CC20" s="7">
        <f t="shared" si="6"/>
        <v>46352969</v>
      </c>
      <c r="CD20" s="7">
        <f t="shared" si="6"/>
        <v>36731975</v>
      </c>
      <c r="CE20" s="7">
        <f t="shared" si="6"/>
        <v>3989509</v>
      </c>
      <c r="CF20" s="7">
        <f t="shared" si="6"/>
        <v>5142053</v>
      </c>
      <c r="CG20" s="7">
        <f t="shared" si="6"/>
        <v>507092</v>
      </c>
      <c r="CH20" s="128">
        <v>1</v>
      </c>
      <c r="CI20" s="129">
        <v>3995</v>
      </c>
      <c r="CJ20" s="129">
        <v>3196</v>
      </c>
      <c r="CK20" s="129">
        <v>0</v>
      </c>
      <c r="CL20" s="129">
        <v>799</v>
      </c>
      <c r="CM20" s="129">
        <v>0</v>
      </c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30">
        <f t="shared" si="13"/>
        <v>1</v>
      </c>
      <c r="DA20" s="129">
        <f t="shared" si="7"/>
        <v>3995</v>
      </c>
      <c r="DB20" s="129">
        <f t="shared" si="7"/>
        <v>3196</v>
      </c>
      <c r="DC20" s="129">
        <f t="shared" si="7"/>
        <v>0</v>
      </c>
      <c r="DD20" s="129">
        <f t="shared" si="7"/>
        <v>799</v>
      </c>
      <c r="DE20" s="129">
        <f t="shared" si="7"/>
        <v>0</v>
      </c>
      <c r="DF20" s="129">
        <f t="shared" si="8"/>
        <v>1467</v>
      </c>
      <c r="DG20" s="129">
        <f t="shared" si="8"/>
        <v>46356964</v>
      </c>
      <c r="DH20" s="129">
        <f t="shared" si="8"/>
        <v>36735171</v>
      </c>
      <c r="DI20" s="129">
        <f t="shared" si="8"/>
        <v>3989509</v>
      </c>
      <c r="DJ20" s="129">
        <f t="shared" si="8"/>
        <v>5142852</v>
      </c>
      <c r="DK20" s="129">
        <f t="shared" si="8"/>
        <v>507092</v>
      </c>
      <c r="DL20" s="129">
        <v>22</v>
      </c>
      <c r="DM20" s="129">
        <v>120</v>
      </c>
      <c r="DN20" s="129">
        <v>142</v>
      </c>
      <c r="DO20" s="129">
        <v>18</v>
      </c>
      <c r="DP20" s="129">
        <v>2</v>
      </c>
      <c r="DR20" s="16">
        <f>INDEX(現金給付!H:H,MATCH($A20,現金給付!$C:$C,0),1)</f>
        <v>1</v>
      </c>
      <c r="DS20" s="16">
        <f>INDEX(現金給付!I:I,MATCH($A20,現金給付!$C:$C,0),1)</f>
        <v>3196</v>
      </c>
      <c r="DT20" s="16">
        <f>INDEX(現金給付!P:P,MATCH($A20,現金給付!$C:$C,0),1)</f>
        <v>0</v>
      </c>
      <c r="DU20" s="16">
        <f>INDEX(現金給付!Q:Q,MATCH($A20,現金給付!$C:$C,0),1)</f>
        <v>0</v>
      </c>
      <c r="DV20" s="16">
        <f>INDEX(現金給付!X:X,MATCH($A20,現金給付!$C:$C,0),1)</f>
        <v>0</v>
      </c>
      <c r="DW20" s="16">
        <f>INDEX(現金給付!Y:Y,MATCH($A20,現金給付!$C:$C,0),1)</f>
        <v>0</v>
      </c>
      <c r="DX20" s="16">
        <f>INDEX(現金給付!AN:AN,MATCH($A20,現金給付!$C:$C,0),1)</f>
        <v>1</v>
      </c>
      <c r="DY20" s="16">
        <f>INDEX(現金給付!AO:AO,MATCH($A20,現金給付!$C:$C,0),1)</f>
        <v>22090</v>
      </c>
      <c r="DZ20" s="16">
        <f>INDEX(現金給付!AV:AV,MATCH($A20,現金給付!$C:$C,0),1)</f>
        <v>0</v>
      </c>
      <c r="EA20" s="16">
        <f>INDEX(現金給付!AW:AW,MATCH($A20,現金給付!$C:$C,0),1)</f>
        <v>0</v>
      </c>
      <c r="EB20" s="16">
        <f>INDEX(現金給付!BD:BD,MATCH($A20,現金給付!$C:$C,0),1)</f>
        <v>0</v>
      </c>
      <c r="EC20" s="16">
        <f>INDEX(現金給付!BE:BE,MATCH($A20,現金給付!$C:$C,0),1)</f>
        <v>0</v>
      </c>
      <c r="ED20" s="16">
        <f>INDEX(現金給付!BT:BT,MATCH($A20,現金給付!$C:$C,0),1)</f>
        <v>0</v>
      </c>
      <c r="EE20" s="16">
        <f>INDEX(現金給付!BU:BU,MATCH($A20,現金給付!$C:$C,0),1)</f>
        <v>0</v>
      </c>
      <c r="EF20" s="16">
        <v>0</v>
      </c>
      <c r="EG20" s="16">
        <v>0</v>
      </c>
      <c r="EH20" s="16">
        <f t="shared" si="9"/>
        <v>2</v>
      </c>
      <c r="EI20" s="16">
        <f t="shared" si="9"/>
        <v>25286</v>
      </c>
      <c r="EK20" s="7">
        <f t="shared" si="14"/>
        <v>1468</v>
      </c>
      <c r="EL20" s="7">
        <f t="shared" si="14"/>
        <v>46378255</v>
      </c>
      <c r="EN20" s="70">
        <f>ROUND(EL20/INDEX(被保険者数!O:O,MATCH(A20,被保険者数!A:A,0),1),0)</f>
        <v>36984</v>
      </c>
      <c r="EO20" s="1">
        <f t="shared" si="15"/>
        <v>25</v>
      </c>
      <c r="EP20" s="70">
        <f t="shared" si="10"/>
        <v>18409110</v>
      </c>
      <c r="EQ20" s="70">
        <f t="shared" si="11"/>
        <v>15045810</v>
      </c>
      <c r="ER20" s="70">
        <f t="shared" si="12"/>
        <v>12923335</v>
      </c>
      <c r="ES20" s="70">
        <f>ROUND(EP20/INDEX(被保険者数!O:O,MATCH(A20,被保険者数!A:A,0),1),0)</f>
        <v>14680</v>
      </c>
      <c r="ET20" s="70">
        <f t="shared" si="16"/>
        <v>27</v>
      </c>
      <c r="EU20" s="70">
        <f>ROUND(EQ20/INDEX(被保険者数!O:O,MATCH(A20,被保険者数!A:A,0),1),0)</f>
        <v>11998</v>
      </c>
      <c r="EV20" s="1">
        <f t="shared" si="17"/>
        <v>23</v>
      </c>
    </row>
    <row r="21" spans="1:152" s="1" customFormat="1" ht="15.95" customHeight="1" x14ac:dyDescent="0.15">
      <c r="A21" s="2" t="s">
        <v>42</v>
      </c>
      <c r="B21" s="6">
        <v>15</v>
      </c>
      <c r="C21" s="7">
        <v>9277810</v>
      </c>
      <c r="D21" s="7">
        <v>7422238</v>
      </c>
      <c r="E21" s="7">
        <v>1094592</v>
      </c>
      <c r="F21" s="7">
        <v>686030</v>
      </c>
      <c r="G21" s="7">
        <v>74950</v>
      </c>
      <c r="H21" s="7">
        <v>644</v>
      </c>
      <c r="I21" s="7">
        <v>7136520</v>
      </c>
      <c r="J21" s="7">
        <v>5709214</v>
      </c>
      <c r="K21" s="7">
        <v>146798</v>
      </c>
      <c r="L21" s="7">
        <v>1244248</v>
      </c>
      <c r="M21" s="7">
        <v>36260</v>
      </c>
      <c r="N21" s="7">
        <f t="shared" si="0"/>
        <v>659</v>
      </c>
      <c r="O21" s="7">
        <f t="shared" si="0"/>
        <v>16414330</v>
      </c>
      <c r="P21" s="7">
        <f t="shared" si="0"/>
        <v>13131452</v>
      </c>
      <c r="Q21" s="7">
        <f t="shared" si="0"/>
        <v>1241390</v>
      </c>
      <c r="R21" s="7">
        <f t="shared" si="0"/>
        <v>1930278</v>
      </c>
      <c r="S21" s="7">
        <f t="shared" si="0"/>
        <v>111210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78</v>
      </c>
      <c r="AA21" s="7">
        <v>1134700</v>
      </c>
      <c r="AB21" s="7">
        <v>907760</v>
      </c>
      <c r="AC21" s="7">
        <v>16062</v>
      </c>
      <c r="AD21" s="7">
        <v>210878</v>
      </c>
      <c r="AE21" s="7">
        <v>0</v>
      </c>
      <c r="AF21" s="7">
        <f t="shared" si="1"/>
        <v>78</v>
      </c>
      <c r="AG21" s="7">
        <f t="shared" si="1"/>
        <v>1134700</v>
      </c>
      <c r="AH21" s="7">
        <f t="shared" si="1"/>
        <v>907760</v>
      </c>
      <c r="AI21" s="7">
        <f t="shared" si="1"/>
        <v>16062</v>
      </c>
      <c r="AJ21" s="7">
        <f t="shared" si="1"/>
        <v>210878</v>
      </c>
      <c r="AK21" s="7">
        <f t="shared" si="1"/>
        <v>0</v>
      </c>
      <c r="AL21" s="6">
        <f t="shared" si="2"/>
        <v>737</v>
      </c>
      <c r="AM21" s="7">
        <f t="shared" si="2"/>
        <v>17549030</v>
      </c>
      <c r="AN21" s="7">
        <f t="shared" si="2"/>
        <v>14039212</v>
      </c>
      <c r="AO21" s="7">
        <f t="shared" si="2"/>
        <v>1257452</v>
      </c>
      <c r="AP21" s="7">
        <f t="shared" si="2"/>
        <v>2141156</v>
      </c>
      <c r="AQ21" s="7">
        <f t="shared" si="2"/>
        <v>111210</v>
      </c>
      <c r="AR21" s="7">
        <v>511</v>
      </c>
      <c r="AS21" s="7">
        <v>6554600</v>
      </c>
      <c r="AT21" s="7">
        <v>5243680</v>
      </c>
      <c r="AU21" s="7">
        <v>284854</v>
      </c>
      <c r="AV21" s="7">
        <v>1016772</v>
      </c>
      <c r="AW21" s="7">
        <v>9294</v>
      </c>
      <c r="AX21" s="7">
        <f t="shared" si="3"/>
        <v>1248</v>
      </c>
      <c r="AY21" s="7">
        <f t="shared" si="3"/>
        <v>24103630</v>
      </c>
      <c r="AZ21" s="7">
        <f t="shared" si="3"/>
        <v>19282892</v>
      </c>
      <c r="BA21" s="7">
        <f t="shared" si="3"/>
        <v>1542306</v>
      </c>
      <c r="BB21" s="7">
        <f t="shared" si="3"/>
        <v>3157928</v>
      </c>
      <c r="BC21" s="7">
        <f t="shared" si="3"/>
        <v>120504</v>
      </c>
      <c r="BD21" s="6">
        <v>15</v>
      </c>
      <c r="BE21" s="7">
        <v>246074</v>
      </c>
      <c r="BF21" s="7">
        <v>99044</v>
      </c>
      <c r="BG21" s="7">
        <v>0</v>
      </c>
      <c r="BH21" s="7">
        <v>147030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f t="shared" si="4"/>
        <v>15</v>
      </c>
      <c r="BQ21" s="7">
        <f t="shared" si="4"/>
        <v>246074</v>
      </c>
      <c r="BR21" s="7">
        <f t="shared" si="4"/>
        <v>99044</v>
      </c>
      <c r="BS21" s="7">
        <f t="shared" si="4"/>
        <v>0</v>
      </c>
      <c r="BT21" s="7">
        <f t="shared" si="4"/>
        <v>147030</v>
      </c>
      <c r="BU21" s="7">
        <f t="shared" si="4"/>
        <v>0</v>
      </c>
      <c r="BV21" s="6">
        <v>4</v>
      </c>
      <c r="BW21" s="7">
        <v>1388960</v>
      </c>
      <c r="BX21" s="7">
        <v>1111168</v>
      </c>
      <c r="BY21" s="7">
        <v>205792</v>
      </c>
      <c r="BZ21" s="7">
        <v>0</v>
      </c>
      <c r="CA21" s="7">
        <v>72000</v>
      </c>
      <c r="CB21" s="7">
        <f t="shared" si="5"/>
        <v>1252</v>
      </c>
      <c r="CC21" s="7">
        <f t="shared" si="6"/>
        <v>25738664</v>
      </c>
      <c r="CD21" s="7">
        <f t="shared" si="6"/>
        <v>20493104</v>
      </c>
      <c r="CE21" s="7">
        <f t="shared" si="6"/>
        <v>1748098</v>
      </c>
      <c r="CF21" s="7">
        <f t="shared" si="6"/>
        <v>3304958</v>
      </c>
      <c r="CG21" s="7">
        <f t="shared" si="6"/>
        <v>192504</v>
      </c>
      <c r="CH21" s="128">
        <v>1</v>
      </c>
      <c r="CI21" s="129">
        <v>3310</v>
      </c>
      <c r="CJ21" s="129">
        <v>2648</v>
      </c>
      <c r="CK21" s="129">
        <v>0</v>
      </c>
      <c r="CL21" s="129">
        <v>662</v>
      </c>
      <c r="CM21" s="129">
        <v>0</v>
      </c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30">
        <f t="shared" si="13"/>
        <v>1</v>
      </c>
      <c r="DA21" s="129">
        <f t="shared" si="7"/>
        <v>3310</v>
      </c>
      <c r="DB21" s="129">
        <f t="shared" si="7"/>
        <v>2648</v>
      </c>
      <c r="DC21" s="129">
        <f t="shared" si="7"/>
        <v>0</v>
      </c>
      <c r="DD21" s="129">
        <f t="shared" si="7"/>
        <v>662</v>
      </c>
      <c r="DE21" s="129">
        <f t="shared" si="7"/>
        <v>0</v>
      </c>
      <c r="DF21" s="129">
        <f t="shared" si="8"/>
        <v>1253</v>
      </c>
      <c r="DG21" s="129">
        <f t="shared" si="8"/>
        <v>25741974</v>
      </c>
      <c r="DH21" s="129">
        <f t="shared" si="8"/>
        <v>20495752</v>
      </c>
      <c r="DI21" s="129">
        <f t="shared" si="8"/>
        <v>1748098</v>
      </c>
      <c r="DJ21" s="129">
        <f t="shared" si="8"/>
        <v>3305620</v>
      </c>
      <c r="DK21" s="129">
        <f t="shared" si="8"/>
        <v>192504</v>
      </c>
      <c r="DL21" s="129">
        <v>10</v>
      </c>
      <c r="DM21" s="129">
        <v>72</v>
      </c>
      <c r="DN21" s="129">
        <v>82</v>
      </c>
      <c r="DO21" s="129">
        <v>0</v>
      </c>
      <c r="DP21" s="129">
        <v>0</v>
      </c>
      <c r="DR21" s="16">
        <f>INDEX(現金給付!H:H,MATCH($A21,現金給付!$C:$C,0),1)</f>
        <v>1</v>
      </c>
      <c r="DS21" s="16">
        <f>INDEX(現金給付!I:I,MATCH($A21,現金給付!$C:$C,0),1)</f>
        <v>2648</v>
      </c>
      <c r="DT21" s="16">
        <f>INDEX(現金給付!P:P,MATCH($A21,現金給付!$C:$C,0),1)</f>
        <v>0</v>
      </c>
      <c r="DU21" s="16">
        <f>INDEX(現金給付!Q:Q,MATCH($A21,現金給付!$C:$C,0),1)</f>
        <v>0</v>
      </c>
      <c r="DV21" s="16">
        <f>INDEX(現金給付!X:X,MATCH($A21,現金給付!$C:$C,0),1)</f>
        <v>0</v>
      </c>
      <c r="DW21" s="16">
        <f>INDEX(現金給付!Y:Y,MATCH($A21,現金給付!$C:$C,0),1)</f>
        <v>0</v>
      </c>
      <c r="DX21" s="16">
        <f>INDEX(現金給付!AN:AN,MATCH($A21,現金給付!$C:$C,0),1)</f>
        <v>0</v>
      </c>
      <c r="DY21" s="16">
        <f>INDEX(現金給付!AO:AO,MATCH($A21,現金給付!$C:$C,0),1)</f>
        <v>0</v>
      </c>
      <c r="DZ21" s="16">
        <f>INDEX(現金給付!AV:AV,MATCH($A21,現金給付!$C:$C,0),1)</f>
        <v>0</v>
      </c>
      <c r="EA21" s="16">
        <f>INDEX(現金給付!AW:AW,MATCH($A21,現金給付!$C:$C,0),1)</f>
        <v>0</v>
      </c>
      <c r="EB21" s="16">
        <f>INDEX(現金給付!BD:BD,MATCH($A21,現金給付!$C:$C,0),1)</f>
        <v>0</v>
      </c>
      <c r="EC21" s="16">
        <f>INDEX(現金給付!BE:BE,MATCH($A21,現金給付!$C:$C,0),1)</f>
        <v>0</v>
      </c>
      <c r="ED21" s="16">
        <f>INDEX(現金給付!BT:BT,MATCH($A21,現金給付!$C:$C,0),1)</f>
        <v>0</v>
      </c>
      <c r="EE21" s="16">
        <f>INDEX(現金給付!BU:BU,MATCH($A21,現金給付!$C:$C,0),1)</f>
        <v>0</v>
      </c>
      <c r="EF21" s="16">
        <v>0</v>
      </c>
      <c r="EG21" s="16">
        <v>0</v>
      </c>
      <c r="EH21" s="16">
        <f t="shared" si="9"/>
        <v>1</v>
      </c>
      <c r="EI21" s="16">
        <f t="shared" si="9"/>
        <v>2648</v>
      </c>
      <c r="EK21" s="7">
        <f t="shared" si="14"/>
        <v>1253</v>
      </c>
      <c r="EL21" s="7">
        <f t="shared" si="14"/>
        <v>25741312</v>
      </c>
      <c r="EN21" s="70">
        <f>ROUND(EL21/INDEX(被保険者数!O:O,MATCH(A21,被保険者数!A:A,0),1),0)</f>
        <v>37524</v>
      </c>
      <c r="EO21" s="1">
        <f t="shared" si="15"/>
        <v>24</v>
      </c>
      <c r="EP21" s="70">
        <f t="shared" si="10"/>
        <v>9277810</v>
      </c>
      <c r="EQ21" s="70">
        <f t="shared" si="11"/>
        <v>8271220</v>
      </c>
      <c r="ER21" s="70">
        <f t="shared" si="12"/>
        <v>8192282</v>
      </c>
      <c r="ES21" s="70">
        <f>ROUND(EP21/INDEX(被保険者数!O:O,MATCH(A21,被保険者数!A:A,0),1),0)</f>
        <v>13525</v>
      </c>
      <c r="ET21" s="70">
        <f t="shared" si="16"/>
        <v>30</v>
      </c>
      <c r="EU21" s="70">
        <f>ROUND(EQ21/INDEX(被保険者数!O:O,MATCH(A21,被保険者数!A:A,0),1),0)</f>
        <v>12057</v>
      </c>
      <c r="EV21" s="1">
        <f t="shared" si="17"/>
        <v>22</v>
      </c>
    </row>
    <row r="22" spans="1:152" s="1" customFormat="1" ht="15.95" customHeight="1" x14ac:dyDescent="0.15">
      <c r="A22" s="2" t="s">
        <v>43</v>
      </c>
      <c r="B22" s="6">
        <v>73</v>
      </c>
      <c r="C22" s="7">
        <v>51156460</v>
      </c>
      <c r="D22" s="7">
        <v>40925152</v>
      </c>
      <c r="E22" s="7">
        <v>6430278</v>
      </c>
      <c r="F22" s="7">
        <v>3543800</v>
      </c>
      <c r="G22" s="7">
        <v>257230</v>
      </c>
      <c r="H22" s="7">
        <v>1643</v>
      </c>
      <c r="I22" s="7">
        <v>34269900</v>
      </c>
      <c r="J22" s="7">
        <v>27415916</v>
      </c>
      <c r="K22" s="7">
        <v>2645581</v>
      </c>
      <c r="L22" s="7">
        <v>4069081</v>
      </c>
      <c r="M22" s="7">
        <v>139322</v>
      </c>
      <c r="N22" s="7">
        <f t="shared" si="0"/>
        <v>1716</v>
      </c>
      <c r="O22" s="7">
        <f t="shared" si="0"/>
        <v>85426360</v>
      </c>
      <c r="P22" s="7">
        <f t="shared" si="0"/>
        <v>68341068</v>
      </c>
      <c r="Q22" s="7">
        <f t="shared" si="0"/>
        <v>9075859</v>
      </c>
      <c r="R22" s="7">
        <f t="shared" si="0"/>
        <v>7612881</v>
      </c>
      <c r="S22" s="7">
        <f t="shared" si="0"/>
        <v>396552</v>
      </c>
      <c r="T22" s="6">
        <v>2</v>
      </c>
      <c r="U22" s="7">
        <v>267020</v>
      </c>
      <c r="V22" s="7">
        <v>213616</v>
      </c>
      <c r="W22" s="7">
        <v>0</v>
      </c>
      <c r="X22" s="7">
        <v>53404</v>
      </c>
      <c r="Y22" s="7">
        <v>0</v>
      </c>
      <c r="Z22" s="7">
        <v>194</v>
      </c>
      <c r="AA22" s="7">
        <v>2639350</v>
      </c>
      <c r="AB22" s="7">
        <v>2111480</v>
      </c>
      <c r="AC22" s="7">
        <v>30156</v>
      </c>
      <c r="AD22" s="7">
        <v>497714</v>
      </c>
      <c r="AE22" s="7">
        <v>0</v>
      </c>
      <c r="AF22" s="7">
        <f t="shared" si="1"/>
        <v>196</v>
      </c>
      <c r="AG22" s="7">
        <f t="shared" si="1"/>
        <v>2906370</v>
      </c>
      <c r="AH22" s="7">
        <f t="shared" si="1"/>
        <v>2325096</v>
      </c>
      <c r="AI22" s="7">
        <f t="shared" si="1"/>
        <v>30156</v>
      </c>
      <c r="AJ22" s="7">
        <f t="shared" si="1"/>
        <v>551118</v>
      </c>
      <c r="AK22" s="7">
        <f t="shared" si="1"/>
        <v>0</v>
      </c>
      <c r="AL22" s="6">
        <f t="shared" si="2"/>
        <v>1912</v>
      </c>
      <c r="AM22" s="7">
        <f t="shared" si="2"/>
        <v>88332730</v>
      </c>
      <c r="AN22" s="7">
        <f t="shared" si="2"/>
        <v>70666164</v>
      </c>
      <c r="AO22" s="7">
        <f t="shared" si="2"/>
        <v>9106015</v>
      </c>
      <c r="AP22" s="7">
        <f t="shared" si="2"/>
        <v>8163999</v>
      </c>
      <c r="AQ22" s="7">
        <f t="shared" si="2"/>
        <v>396552</v>
      </c>
      <c r="AR22" s="7">
        <v>1284</v>
      </c>
      <c r="AS22" s="7">
        <v>17448140</v>
      </c>
      <c r="AT22" s="7">
        <v>13958516</v>
      </c>
      <c r="AU22" s="7">
        <v>410372</v>
      </c>
      <c r="AV22" s="7">
        <v>2953522</v>
      </c>
      <c r="AW22" s="7">
        <v>125730</v>
      </c>
      <c r="AX22" s="7">
        <f t="shared" si="3"/>
        <v>3196</v>
      </c>
      <c r="AY22" s="7">
        <f t="shared" si="3"/>
        <v>105780870</v>
      </c>
      <c r="AZ22" s="7">
        <f t="shared" si="3"/>
        <v>84624680</v>
      </c>
      <c r="BA22" s="7">
        <f t="shared" si="3"/>
        <v>9516387</v>
      </c>
      <c r="BB22" s="7">
        <f t="shared" si="3"/>
        <v>11117521</v>
      </c>
      <c r="BC22" s="7">
        <f t="shared" si="3"/>
        <v>522282</v>
      </c>
      <c r="BD22" s="6">
        <v>70</v>
      </c>
      <c r="BE22" s="7">
        <v>1980311</v>
      </c>
      <c r="BF22" s="7">
        <v>554251</v>
      </c>
      <c r="BG22" s="7">
        <v>0</v>
      </c>
      <c r="BH22" s="7">
        <v>1397540</v>
      </c>
      <c r="BI22" s="7">
        <v>28520</v>
      </c>
      <c r="BJ22" s="7">
        <v>2</v>
      </c>
      <c r="BK22" s="7">
        <v>2070</v>
      </c>
      <c r="BL22" s="7">
        <v>690</v>
      </c>
      <c r="BM22" s="7">
        <v>0</v>
      </c>
      <c r="BN22" s="7">
        <v>1380</v>
      </c>
      <c r="BO22" s="7">
        <v>0</v>
      </c>
      <c r="BP22" s="7">
        <f t="shared" si="4"/>
        <v>72</v>
      </c>
      <c r="BQ22" s="7">
        <f t="shared" si="4"/>
        <v>1982381</v>
      </c>
      <c r="BR22" s="7">
        <f t="shared" si="4"/>
        <v>554941</v>
      </c>
      <c r="BS22" s="7">
        <f t="shared" si="4"/>
        <v>0</v>
      </c>
      <c r="BT22" s="7">
        <f t="shared" si="4"/>
        <v>1398920</v>
      </c>
      <c r="BU22" s="7">
        <f t="shared" si="4"/>
        <v>28520</v>
      </c>
      <c r="BV22" s="6">
        <v>16</v>
      </c>
      <c r="BW22" s="7">
        <v>2750510</v>
      </c>
      <c r="BX22" s="7">
        <v>2200408</v>
      </c>
      <c r="BY22" s="7">
        <v>286951</v>
      </c>
      <c r="BZ22" s="7">
        <v>219601</v>
      </c>
      <c r="CA22" s="7">
        <v>61570</v>
      </c>
      <c r="CB22" s="7">
        <f t="shared" si="5"/>
        <v>3212</v>
      </c>
      <c r="CC22" s="7">
        <f t="shared" si="6"/>
        <v>110513761</v>
      </c>
      <c r="CD22" s="7">
        <f t="shared" si="6"/>
        <v>87380029</v>
      </c>
      <c r="CE22" s="7">
        <f t="shared" si="6"/>
        <v>9803338</v>
      </c>
      <c r="CF22" s="7">
        <f t="shared" si="6"/>
        <v>12736042</v>
      </c>
      <c r="CG22" s="7">
        <f t="shared" si="6"/>
        <v>612372</v>
      </c>
      <c r="CH22" s="128">
        <v>11</v>
      </c>
      <c r="CI22" s="129">
        <v>54711</v>
      </c>
      <c r="CJ22" s="129">
        <v>43768</v>
      </c>
      <c r="CK22" s="129">
        <v>0</v>
      </c>
      <c r="CL22" s="129">
        <v>10943</v>
      </c>
      <c r="CM22" s="129">
        <v>0</v>
      </c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30">
        <f t="shared" si="13"/>
        <v>11</v>
      </c>
      <c r="DA22" s="129">
        <f t="shared" si="7"/>
        <v>54711</v>
      </c>
      <c r="DB22" s="129">
        <f t="shared" si="7"/>
        <v>43768</v>
      </c>
      <c r="DC22" s="129">
        <f t="shared" si="7"/>
        <v>0</v>
      </c>
      <c r="DD22" s="129">
        <f t="shared" si="7"/>
        <v>10943</v>
      </c>
      <c r="DE22" s="129">
        <f t="shared" si="7"/>
        <v>0</v>
      </c>
      <c r="DF22" s="129">
        <f t="shared" si="8"/>
        <v>3223</v>
      </c>
      <c r="DG22" s="129">
        <f t="shared" si="8"/>
        <v>110568472</v>
      </c>
      <c r="DH22" s="129">
        <f t="shared" si="8"/>
        <v>87423797</v>
      </c>
      <c r="DI22" s="129">
        <f t="shared" si="8"/>
        <v>9803338</v>
      </c>
      <c r="DJ22" s="129">
        <f t="shared" si="8"/>
        <v>12746985</v>
      </c>
      <c r="DK22" s="129">
        <f t="shared" si="8"/>
        <v>612372</v>
      </c>
      <c r="DL22" s="129">
        <v>58</v>
      </c>
      <c r="DM22" s="129">
        <v>261</v>
      </c>
      <c r="DN22" s="129">
        <v>319</v>
      </c>
      <c r="DO22" s="129">
        <v>6</v>
      </c>
      <c r="DP22" s="129">
        <v>7</v>
      </c>
      <c r="DR22" s="16">
        <f>INDEX(現金給付!H:H,MATCH($A22,現金給付!$C:$C,0),1)</f>
        <v>11</v>
      </c>
      <c r="DS22" s="16">
        <f>INDEX(現金給付!I:I,MATCH($A22,現金給付!$C:$C,0),1)</f>
        <v>43768</v>
      </c>
      <c r="DT22" s="16">
        <f>INDEX(現金給付!P:P,MATCH($A22,現金給付!$C:$C,0),1)</f>
        <v>0</v>
      </c>
      <c r="DU22" s="16">
        <f>INDEX(現金給付!Q:Q,MATCH($A22,現金給付!$C:$C,0),1)</f>
        <v>0</v>
      </c>
      <c r="DV22" s="16">
        <f>INDEX(現金給付!X:X,MATCH($A22,現金給付!$C:$C,0),1)</f>
        <v>0</v>
      </c>
      <c r="DW22" s="16">
        <f>INDEX(現金給付!Y:Y,MATCH($A22,現金給付!$C:$C,0),1)</f>
        <v>0</v>
      </c>
      <c r="DX22" s="16">
        <f>INDEX(現金給付!AN:AN,MATCH($A22,現金給付!$C:$C,0),1)</f>
        <v>3</v>
      </c>
      <c r="DY22" s="16">
        <f>INDEX(現金給付!AO:AO,MATCH($A22,現金給付!$C:$C,0),1)</f>
        <v>88276</v>
      </c>
      <c r="DZ22" s="16">
        <f>INDEX(現金給付!AV:AV,MATCH($A22,現金給付!$C:$C,0),1)</f>
        <v>2</v>
      </c>
      <c r="EA22" s="16">
        <f>INDEX(現金給付!AW:AW,MATCH($A22,現金給付!$C:$C,0),1)</f>
        <v>8960</v>
      </c>
      <c r="EB22" s="16">
        <f>INDEX(現金給付!BD:BD,MATCH($A22,現金給付!$C:$C,0),1)</f>
        <v>0</v>
      </c>
      <c r="EC22" s="16">
        <f>INDEX(現金給付!BE:BE,MATCH($A22,現金給付!$C:$C,0),1)</f>
        <v>0</v>
      </c>
      <c r="ED22" s="16">
        <f>INDEX(現金給付!BT:BT,MATCH($A22,現金給付!$C:$C,0),1)</f>
        <v>0</v>
      </c>
      <c r="EE22" s="16">
        <f>INDEX(現金給付!BU:BU,MATCH($A22,現金給付!$C:$C,0),1)</f>
        <v>0</v>
      </c>
      <c r="EF22" s="16">
        <v>0</v>
      </c>
      <c r="EG22" s="16">
        <v>0</v>
      </c>
      <c r="EH22" s="16">
        <f t="shared" si="9"/>
        <v>16</v>
      </c>
      <c r="EI22" s="16">
        <f t="shared" si="9"/>
        <v>141004</v>
      </c>
      <c r="EK22" s="7">
        <f t="shared" si="14"/>
        <v>3228</v>
      </c>
      <c r="EL22" s="7">
        <f t="shared" si="14"/>
        <v>110654765</v>
      </c>
      <c r="EN22" s="70">
        <f>ROUND(EL22/INDEX(被保険者数!O:O,MATCH(A22,被保険者数!A:A,0),1),0)</f>
        <v>75687</v>
      </c>
      <c r="EO22" s="1">
        <f t="shared" si="15"/>
        <v>2</v>
      </c>
      <c r="EP22" s="70">
        <f t="shared" si="10"/>
        <v>51423480</v>
      </c>
      <c r="EQ22" s="70">
        <f t="shared" si="11"/>
        <v>36909250</v>
      </c>
      <c r="ER22" s="70">
        <f t="shared" si="12"/>
        <v>22322035</v>
      </c>
      <c r="ES22" s="70">
        <f>ROUND(EP22/INDEX(被保険者数!O:O,MATCH(A22,被保険者数!A:A,0),1),0)</f>
        <v>35173</v>
      </c>
      <c r="ET22" s="70">
        <f t="shared" si="16"/>
        <v>5</v>
      </c>
      <c r="EU22" s="70">
        <f>ROUND(EQ22/INDEX(被保険者数!O:O,MATCH(A22,被保険者数!A:A,0),1),0)</f>
        <v>25246</v>
      </c>
      <c r="EV22" s="1">
        <f t="shared" si="17"/>
        <v>2</v>
      </c>
    </row>
    <row r="23" spans="1:152" s="1" customFormat="1" ht="15.95" customHeight="1" x14ac:dyDescent="0.15">
      <c r="A23" s="2" t="s">
        <v>44</v>
      </c>
      <c r="B23" s="6">
        <v>22</v>
      </c>
      <c r="C23" s="7">
        <v>9948960</v>
      </c>
      <c r="D23" s="7">
        <v>7959168</v>
      </c>
      <c r="E23" s="7">
        <v>1008022</v>
      </c>
      <c r="F23" s="7">
        <v>684380</v>
      </c>
      <c r="G23" s="7">
        <v>297390</v>
      </c>
      <c r="H23" s="7">
        <v>355</v>
      </c>
      <c r="I23" s="7">
        <v>6376120</v>
      </c>
      <c r="J23" s="7">
        <v>5100882</v>
      </c>
      <c r="K23" s="7">
        <v>323518</v>
      </c>
      <c r="L23" s="7">
        <v>881750</v>
      </c>
      <c r="M23" s="7">
        <v>69970</v>
      </c>
      <c r="N23" s="7">
        <f t="shared" si="0"/>
        <v>377</v>
      </c>
      <c r="O23" s="7">
        <f t="shared" si="0"/>
        <v>16325080</v>
      </c>
      <c r="P23" s="7">
        <f t="shared" si="0"/>
        <v>13060050</v>
      </c>
      <c r="Q23" s="7">
        <f t="shared" si="0"/>
        <v>1331540</v>
      </c>
      <c r="R23" s="7">
        <f t="shared" si="0"/>
        <v>1566130</v>
      </c>
      <c r="S23" s="7">
        <f t="shared" si="0"/>
        <v>367360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35</v>
      </c>
      <c r="AA23" s="7">
        <v>708990</v>
      </c>
      <c r="AB23" s="7">
        <v>567192</v>
      </c>
      <c r="AC23" s="7">
        <v>21194</v>
      </c>
      <c r="AD23" s="7">
        <v>120604</v>
      </c>
      <c r="AE23" s="7">
        <v>0</v>
      </c>
      <c r="AF23" s="7">
        <f t="shared" si="1"/>
        <v>35</v>
      </c>
      <c r="AG23" s="7">
        <f t="shared" si="1"/>
        <v>708990</v>
      </c>
      <c r="AH23" s="7">
        <f t="shared" si="1"/>
        <v>567192</v>
      </c>
      <c r="AI23" s="7">
        <f t="shared" si="1"/>
        <v>21194</v>
      </c>
      <c r="AJ23" s="7">
        <f t="shared" si="1"/>
        <v>120604</v>
      </c>
      <c r="AK23" s="7">
        <f t="shared" si="1"/>
        <v>0</v>
      </c>
      <c r="AL23" s="6">
        <f t="shared" si="2"/>
        <v>412</v>
      </c>
      <c r="AM23" s="7">
        <f t="shared" si="2"/>
        <v>17034070</v>
      </c>
      <c r="AN23" s="7">
        <f t="shared" si="2"/>
        <v>13627242</v>
      </c>
      <c r="AO23" s="7">
        <f t="shared" si="2"/>
        <v>1352734</v>
      </c>
      <c r="AP23" s="7">
        <f t="shared" si="2"/>
        <v>1686734</v>
      </c>
      <c r="AQ23" s="7">
        <f t="shared" si="2"/>
        <v>367360</v>
      </c>
      <c r="AR23" s="7">
        <v>284</v>
      </c>
      <c r="AS23" s="7">
        <v>5829850</v>
      </c>
      <c r="AT23" s="7">
        <v>4663880</v>
      </c>
      <c r="AU23" s="7">
        <v>303294</v>
      </c>
      <c r="AV23" s="7">
        <v>855134</v>
      </c>
      <c r="AW23" s="7">
        <v>7542</v>
      </c>
      <c r="AX23" s="7">
        <f t="shared" si="3"/>
        <v>696</v>
      </c>
      <c r="AY23" s="7">
        <f t="shared" si="3"/>
        <v>22863920</v>
      </c>
      <c r="AZ23" s="7">
        <f t="shared" si="3"/>
        <v>18291122</v>
      </c>
      <c r="BA23" s="7">
        <f t="shared" si="3"/>
        <v>1656028</v>
      </c>
      <c r="BB23" s="7">
        <f t="shared" si="3"/>
        <v>2541868</v>
      </c>
      <c r="BC23" s="7">
        <f t="shared" si="3"/>
        <v>374902</v>
      </c>
      <c r="BD23" s="6">
        <v>20</v>
      </c>
      <c r="BE23" s="7">
        <v>733427</v>
      </c>
      <c r="BF23" s="7">
        <v>242637</v>
      </c>
      <c r="BG23" s="7">
        <v>0</v>
      </c>
      <c r="BH23" s="7">
        <v>490790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4"/>
        <v>20</v>
      </c>
      <c r="BQ23" s="7">
        <f t="shared" si="4"/>
        <v>733427</v>
      </c>
      <c r="BR23" s="7">
        <f t="shared" si="4"/>
        <v>242637</v>
      </c>
      <c r="BS23" s="7">
        <f t="shared" si="4"/>
        <v>0</v>
      </c>
      <c r="BT23" s="7">
        <f t="shared" si="4"/>
        <v>490790</v>
      </c>
      <c r="BU23" s="7">
        <f t="shared" si="4"/>
        <v>0</v>
      </c>
      <c r="BV23" s="6">
        <v>3</v>
      </c>
      <c r="BW23" s="7">
        <v>1254660</v>
      </c>
      <c r="BX23" s="7">
        <v>1003728</v>
      </c>
      <c r="BY23" s="7">
        <v>196932</v>
      </c>
      <c r="BZ23" s="7">
        <v>54000</v>
      </c>
      <c r="CA23" s="7">
        <v>0</v>
      </c>
      <c r="CB23" s="7">
        <f t="shared" si="5"/>
        <v>699</v>
      </c>
      <c r="CC23" s="7">
        <f t="shared" si="6"/>
        <v>24852007</v>
      </c>
      <c r="CD23" s="7">
        <f t="shared" si="6"/>
        <v>19537487</v>
      </c>
      <c r="CE23" s="7">
        <f t="shared" si="6"/>
        <v>1852960</v>
      </c>
      <c r="CF23" s="7">
        <f t="shared" si="6"/>
        <v>3086658</v>
      </c>
      <c r="CG23" s="7">
        <f t="shared" si="6"/>
        <v>374902</v>
      </c>
      <c r="CH23" s="128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30">
        <f t="shared" si="13"/>
        <v>0</v>
      </c>
      <c r="DA23" s="129">
        <f t="shared" si="7"/>
        <v>0</v>
      </c>
      <c r="DB23" s="129">
        <f t="shared" si="7"/>
        <v>0</v>
      </c>
      <c r="DC23" s="129">
        <f t="shared" si="7"/>
        <v>0</v>
      </c>
      <c r="DD23" s="129">
        <f t="shared" si="7"/>
        <v>0</v>
      </c>
      <c r="DE23" s="129">
        <f t="shared" si="7"/>
        <v>0</v>
      </c>
      <c r="DF23" s="129">
        <f t="shared" si="8"/>
        <v>699</v>
      </c>
      <c r="DG23" s="129">
        <f t="shared" si="8"/>
        <v>24852007</v>
      </c>
      <c r="DH23" s="129">
        <f t="shared" si="8"/>
        <v>19537487</v>
      </c>
      <c r="DI23" s="129">
        <f t="shared" si="8"/>
        <v>1852960</v>
      </c>
      <c r="DJ23" s="129">
        <f t="shared" si="8"/>
        <v>3086658</v>
      </c>
      <c r="DK23" s="129">
        <f t="shared" si="8"/>
        <v>374902</v>
      </c>
      <c r="DL23" s="129">
        <v>16</v>
      </c>
      <c r="DM23" s="129">
        <v>72</v>
      </c>
      <c r="DN23" s="129">
        <v>88</v>
      </c>
      <c r="DO23" s="129">
        <v>4</v>
      </c>
      <c r="DP23" s="129">
        <v>5</v>
      </c>
      <c r="DR23" s="16">
        <f>INDEX(現金給付!H:H,MATCH($A23,現金給付!$C:$C,0),1)</f>
        <v>0</v>
      </c>
      <c r="DS23" s="16">
        <f>INDEX(現金給付!I:I,MATCH($A23,現金給付!$C:$C,0),1)</f>
        <v>0</v>
      </c>
      <c r="DT23" s="16">
        <f>INDEX(現金給付!P:P,MATCH($A23,現金給付!$C:$C,0),1)</f>
        <v>0</v>
      </c>
      <c r="DU23" s="16">
        <f>INDEX(現金給付!Q:Q,MATCH($A23,現金給付!$C:$C,0),1)</f>
        <v>0</v>
      </c>
      <c r="DV23" s="16">
        <f>INDEX(現金給付!X:X,MATCH($A23,現金給付!$C:$C,0),1)</f>
        <v>0</v>
      </c>
      <c r="DW23" s="16">
        <f>INDEX(現金給付!Y:Y,MATCH($A23,現金給付!$C:$C,0),1)</f>
        <v>0</v>
      </c>
      <c r="DX23" s="16">
        <f>INDEX(現金給付!AN:AN,MATCH($A23,現金給付!$C:$C,0),1)</f>
        <v>0</v>
      </c>
      <c r="DY23" s="16">
        <f>INDEX(現金給付!AO:AO,MATCH($A23,現金給付!$C:$C,0),1)</f>
        <v>0</v>
      </c>
      <c r="DZ23" s="16">
        <f>INDEX(現金給付!AV:AV,MATCH($A23,現金給付!$C:$C,0),1)</f>
        <v>0</v>
      </c>
      <c r="EA23" s="16">
        <f>INDEX(現金給付!AW:AW,MATCH($A23,現金給付!$C:$C,0),1)</f>
        <v>0</v>
      </c>
      <c r="EB23" s="16">
        <f>INDEX(現金給付!BD:BD,MATCH($A23,現金給付!$C:$C,0),1)</f>
        <v>0</v>
      </c>
      <c r="EC23" s="16">
        <f>INDEX(現金給付!BE:BE,MATCH($A23,現金給付!$C:$C,0),1)</f>
        <v>0</v>
      </c>
      <c r="ED23" s="16">
        <f>INDEX(現金給付!BT:BT,MATCH($A23,現金給付!$C:$C,0),1)</f>
        <v>0</v>
      </c>
      <c r="EE23" s="16">
        <f>INDEX(現金給付!BU:BU,MATCH($A23,現金給付!$C:$C,0),1)</f>
        <v>0</v>
      </c>
      <c r="EF23" s="16">
        <v>0</v>
      </c>
      <c r="EG23" s="16">
        <v>0</v>
      </c>
      <c r="EH23" s="16">
        <f t="shared" si="9"/>
        <v>0</v>
      </c>
      <c r="EI23" s="16">
        <f t="shared" si="9"/>
        <v>0</v>
      </c>
      <c r="EK23" s="7">
        <f t="shared" si="14"/>
        <v>699</v>
      </c>
      <c r="EL23" s="7">
        <f t="shared" si="14"/>
        <v>24852007</v>
      </c>
      <c r="EN23" s="70">
        <f>ROUND(EL23/INDEX(被保険者数!O:O,MATCH(A23,被保険者数!A:A,0),1),0)</f>
        <v>34758</v>
      </c>
      <c r="EO23" s="1">
        <f t="shared" si="15"/>
        <v>27</v>
      </c>
      <c r="EP23" s="70">
        <f t="shared" si="10"/>
        <v>9948960</v>
      </c>
      <c r="EQ23" s="70">
        <f t="shared" si="11"/>
        <v>7085110</v>
      </c>
      <c r="ER23" s="70">
        <f t="shared" si="12"/>
        <v>7817937</v>
      </c>
      <c r="ES23" s="70">
        <f>ROUND(EP23/INDEX(被保険者数!O:O,MATCH(A23,被保険者数!A:A,0),1),0)</f>
        <v>13915</v>
      </c>
      <c r="ET23" s="70">
        <f t="shared" si="16"/>
        <v>29</v>
      </c>
      <c r="EU23" s="70">
        <f>ROUND(EQ23/INDEX(被保険者数!O:O,MATCH(A23,被保険者数!A:A,0),1),0)</f>
        <v>9909</v>
      </c>
      <c r="EV23" s="1">
        <f t="shared" si="17"/>
        <v>27</v>
      </c>
    </row>
    <row r="24" spans="1:152" s="1" customFormat="1" ht="15.95" customHeight="1" x14ac:dyDescent="0.15">
      <c r="A24" s="2" t="s">
        <v>61</v>
      </c>
      <c r="B24" s="6">
        <v>156</v>
      </c>
      <c r="C24" s="7">
        <v>98707990</v>
      </c>
      <c r="D24" s="7">
        <v>78966340</v>
      </c>
      <c r="E24" s="7">
        <v>12177402</v>
      </c>
      <c r="F24" s="7">
        <v>6732508</v>
      </c>
      <c r="G24" s="7">
        <v>831740</v>
      </c>
      <c r="H24" s="7">
        <v>3765</v>
      </c>
      <c r="I24" s="7">
        <v>63808780</v>
      </c>
      <c r="J24" s="7">
        <v>51046998</v>
      </c>
      <c r="K24" s="7">
        <v>3525084</v>
      </c>
      <c r="L24" s="7">
        <v>8805726</v>
      </c>
      <c r="M24" s="7">
        <v>430972</v>
      </c>
      <c r="N24" s="7">
        <f t="shared" si="0"/>
        <v>3921</v>
      </c>
      <c r="O24" s="7">
        <f t="shared" si="0"/>
        <v>162516770</v>
      </c>
      <c r="P24" s="7">
        <f t="shared" si="0"/>
        <v>130013338</v>
      </c>
      <c r="Q24" s="7">
        <f t="shared" si="0"/>
        <v>15702486</v>
      </c>
      <c r="R24" s="7">
        <f t="shared" si="0"/>
        <v>15538234</v>
      </c>
      <c r="S24" s="7">
        <f t="shared" si="0"/>
        <v>1262712</v>
      </c>
      <c r="T24" s="6">
        <v>2</v>
      </c>
      <c r="U24" s="7">
        <v>247120</v>
      </c>
      <c r="V24" s="7">
        <v>197696</v>
      </c>
      <c r="W24" s="7">
        <v>14764</v>
      </c>
      <c r="X24" s="7">
        <v>34660</v>
      </c>
      <c r="Y24" s="7">
        <v>0</v>
      </c>
      <c r="Z24" s="7">
        <v>631</v>
      </c>
      <c r="AA24" s="7">
        <v>8220560</v>
      </c>
      <c r="AB24" s="7">
        <v>6576449</v>
      </c>
      <c r="AC24" s="7">
        <v>138458</v>
      </c>
      <c r="AD24" s="7">
        <v>1505653</v>
      </c>
      <c r="AE24" s="7">
        <v>0</v>
      </c>
      <c r="AF24" s="7">
        <f t="shared" si="1"/>
        <v>633</v>
      </c>
      <c r="AG24" s="7">
        <f t="shared" si="1"/>
        <v>8467680</v>
      </c>
      <c r="AH24" s="7">
        <f t="shared" si="1"/>
        <v>6774145</v>
      </c>
      <c r="AI24" s="7">
        <f t="shared" si="1"/>
        <v>153222</v>
      </c>
      <c r="AJ24" s="7">
        <f t="shared" si="1"/>
        <v>1540313</v>
      </c>
      <c r="AK24" s="7">
        <f t="shared" si="1"/>
        <v>0</v>
      </c>
      <c r="AL24" s="6">
        <f t="shared" si="2"/>
        <v>4554</v>
      </c>
      <c r="AM24" s="7">
        <f t="shared" si="2"/>
        <v>170984450</v>
      </c>
      <c r="AN24" s="7">
        <f t="shared" si="2"/>
        <v>136787483</v>
      </c>
      <c r="AO24" s="7">
        <f t="shared" si="2"/>
        <v>15855708</v>
      </c>
      <c r="AP24" s="7">
        <f t="shared" si="2"/>
        <v>17078547</v>
      </c>
      <c r="AQ24" s="7">
        <f t="shared" si="2"/>
        <v>1262712</v>
      </c>
      <c r="AR24" s="7">
        <v>2786</v>
      </c>
      <c r="AS24" s="7">
        <v>36644220</v>
      </c>
      <c r="AT24" s="7">
        <v>29315376</v>
      </c>
      <c r="AU24" s="7">
        <v>1269102</v>
      </c>
      <c r="AV24" s="7">
        <v>5798714</v>
      </c>
      <c r="AW24" s="7">
        <v>261028</v>
      </c>
      <c r="AX24" s="7">
        <f t="shared" si="3"/>
        <v>7340</v>
      </c>
      <c r="AY24" s="7">
        <f t="shared" si="3"/>
        <v>207628670</v>
      </c>
      <c r="AZ24" s="7">
        <f t="shared" si="3"/>
        <v>166102859</v>
      </c>
      <c r="BA24" s="7">
        <f t="shared" si="3"/>
        <v>17124810</v>
      </c>
      <c r="BB24" s="7">
        <f t="shared" si="3"/>
        <v>22877261</v>
      </c>
      <c r="BC24" s="7">
        <f t="shared" si="3"/>
        <v>1523740</v>
      </c>
      <c r="BD24" s="6">
        <v>145</v>
      </c>
      <c r="BE24" s="7">
        <v>3985355</v>
      </c>
      <c r="BF24" s="7">
        <v>1204335</v>
      </c>
      <c r="BG24" s="7">
        <v>0</v>
      </c>
      <c r="BH24" s="7">
        <v>2663350</v>
      </c>
      <c r="BI24" s="7">
        <v>117670</v>
      </c>
      <c r="BJ24" s="7">
        <v>2</v>
      </c>
      <c r="BK24" s="7">
        <v>2070</v>
      </c>
      <c r="BL24" s="7">
        <v>690</v>
      </c>
      <c r="BM24" s="7">
        <v>0</v>
      </c>
      <c r="BN24" s="7">
        <v>1380</v>
      </c>
      <c r="BO24" s="7">
        <v>0</v>
      </c>
      <c r="BP24" s="7">
        <f t="shared" si="4"/>
        <v>147</v>
      </c>
      <c r="BQ24" s="7">
        <f t="shared" si="4"/>
        <v>3987425</v>
      </c>
      <c r="BR24" s="7">
        <f t="shared" si="4"/>
        <v>1205025</v>
      </c>
      <c r="BS24" s="7">
        <f t="shared" si="4"/>
        <v>0</v>
      </c>
      <c r="BT24" s="7">
        <f t="shared" si="4"/>
        <v>2664730</v>
      </c>
      <c r="BU24" s="7">
        <f t="shared" si="4"/>
        <v>117670</v>
      </c>
      <c r="BV24" s="6">
        <v>16</v>
      </c>
      <c r="BW24" s="7">
        <v>1703690</v>
      </c>
      <c r="BX24" s="7">
        <v>1362952</v>
      </c>
      <c r="BY24" s="7">
        <v>110295</v>
      </c>
      <c r="BZ24" s="7">
        <v>170443</v>
      </c>
      <c r="CA24" s="7">
        <v>60000</v>
      </c>
      <c r="CB24" s="7">
        <f t="shared" si="5"/>
        <v>7356</v>
      </c>
      <c r="CC24" s="7">
        <f t="shared" si="6"/>
        <v>213319785</v>
      </c>
      <c r="CD24" s="7">
        <f t="shared" si="6"/>
        <v>168670836</v>
      </c>
      <c r="CE24" s="7">
        <f t="shared" si="6"/>
        <v>17235105</v>
      </c>
      <c r="CF24" s="7">
        <f t="shared" si="6"/>
        <v>25712434</v>
      </c>
      <c r="CG24" s="7">
        <f t="shared" si="6"/>
        <v>1701410</v>
      </c>
      <c r="CH24" s="128">
        <v>18</v>
      </c>
      <c r="CI24" s="129">
        <v>131411</v>
      </c>
      <c r="CJ24" s="129">
        <v>105125</v>
      </c>
      <c r="CK24" s="129">
        <v>0</v>
      </c>
      <c r="CL24" s="129">
        <v>26286</v>
      </c>
      <c r="CM24" s="129">
        <v>0</v>
      </c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30">
        <f t="shared" si="13"/>
        <v>18</v>
      </c>
      <c r="DA24" s="129">
        <f t="shared" si="7"/>
        <v>131411</v>
      </c>
      <c r="DB24" s="129">
        <f t="shared" si="7"/>
        <v>105125</v>
      </c>
      <c r="DC24" s="129">
        <f t="shared" si="7"/>
        <v>0</v>
      </c>
      <c r="DD24" s="129">
        <f t="shared" si="7"/>
        <v>26286</v>
      </c>
      <c r="DE24" s="129">
        <f t="shared" si="7"/>
        <v>0</v>
      </c>
      <c r="DF24" s="129">
        <f t="shared" si="8"/>
        <v>7374</v>
      </c>
      <c r="DG24" s="129">
        <f t="shared" si="8"/>
        <v>213451196</v>
      </c>
      <c r="DH24" s="129">
        <f t="shared" si="8"/>
        <v>168775961</v>
      </c>
      <c r="DI24" s="129">
        <f t="shared" si="8"/>
        <v>17235105</v>
      </c>
      <c r="DJ24" s="129">
        <f t="shared" si="8"/>
        <v>25738720</v>
      </c>
      <c r="DK24" s="129">
        <f t="shared" si="8"/>
        <v>1701410</v>
      </c>
      <c r="DL24" s="129">
        <v>121</v>
      </c>
      <c r="DM24" s="129">
        <v>544</v>
      </c>
      <c r="DN24" s="129">
        <v>665</v>
      </c>
      <c r="DO24" s="129">
        <v>42</v>
      </c>
      <c r="DP24" s="129">
        <v>13</v>
      </c>
      <c r="DR24" s="16">
        <f>INDEX(現金給付!H:H,MATCH($A24,現金給付!$C:$C,0),1)</f>
        <v>18</v>
      </c>
      <c r="DS24" s="16">
        <f>INDEX(現金給付!I:I,MATCH($A24,現金給付!$C:$C,0),1)</f>
        <v>105125</v>
      </c>
      <c r="DT24" s="16">
        <f>INDEX(現金給付!P:P,MATCH($A24,現金給付!$C:$C,0),1)</f>
        <v>0</v>
      </c>
      <c r="DU24" s="16">
        <f>INDEX(現金給付!Q:Q,MATCH($A24,現金給付!$C:$C,0),1)</f>
        <v>0</v>
      </c>
      <c r="DV24" s="16">
        <f>INDEX(現金給付!X:X,MATCH($A24,現金給付!$C:$C,0),1)</f>
        <v>5</v>
      </c>
      <c r="DW24" s="16">
        <f>INDEX(現金給付!Y:Y,MATCH($A24,現金給付!$C:$C,0),1)</f>
        <v>63840</v>
      </c>
      <c r="DX24" s="16">
        <f>INDEX(現金給付!AN:AN,MATCH($A24,現金給付!$C:$C,0),1)</f>
        <v>1</v>
      </c>
      <c r="DY24" s="16">
        <f>INDEX(現金給付!AO:AO,MATCH($A24,現金給付!$C:$C,0),1)</f>
        <v>30358</v>
      </c>
      <c r="DZ24" s="16">
        <f>INDEX(現金給付!AV:AV,MATCH($A24,現金給付!$C:$C,0),1)</f>
        <v>0</v>
      </c>
      <c r="EA24" s="16">
        <f>INDEX(現金給付!AW:AW,MATCH($A24,現金給付!$C:$C,0),1)</f>
        <v>0</v>
      </c>
      <c r="EB24" s="16">
        <f>INDEX(現金給付!BD:BD,MATCH($A24,現金給付!$C:$C,0),1)</f>
        <v>0</v>
      </c>
      <c r="EC24" s="16">
        <f>INDEX(現金給付!BE:BE,MATCH($A24,現金給付!$C:$C,0),1)</f>
        <v>0</v>
      </c>
      <c r="ED24" s="16">
        <f>INDEX(現金給付!BT:BT,MATCH($A24,現金給付!$C:$C,0),1)</f>
        <v>0</v>
      </c>
      <c r="EE24" s="16">
        <f>INDEX(現金給付!BU:BU,MATCH($A24,現金給付!$C:$C,0),1)</f>
        <v>0</v>
      </c>
      <c r="EF24" s="16">
        <v>0</v>
      </c>
      <c r="EG24" s="16">
        <v>0</v>
      </c>
      <c r="EH24" s="16">
        <f t="shared" si="9"/>
        <v>24</v>
      </c>
      <c r="EI24" s="16">
        <f t="shared" si="9"/>
        <v>199323</v>
      </c>
      <c r="EK24" s="7">
        <f t="shared" si="14"/>
        <v>7380</v>
      </c>
      <c r="EL24" s="7">
        <f t="shared" si="14"/>
        <v>213519108</v>
      </c>
      <c r="EN24" s="70">
        <f>ROUND(EL24/INDEX(被保険者数!O:O,MATCH(A24,被保険者数!A:A,0),1),0)</f>
        <v>50947</v>
      </c>
      <c r="EO24" s="1">
        <f t="shared" si="15"/>
        <v>16</v>
      </c>
      <c r="EP24" s="70">
        <f t="shared" si="10"/>
        <v>98955110</v>
      </c>
      <c r="EQ24" s="70">
        <f t="shared" si="11"/>
        <v>72029340</v>
      </c>
      <c r="ER24" s="70">
        <f t="shared" si="12"/>
        <v>42534658</v>
      </c>
      <c r="ES24" s="70">
        <f>ROUND(EP24/INDEX(被保険者数!O:O,MATCH(A24,被保険者数!A:A,0),1),0)</f>
        <v>23611</v>
      </c>
      <c r="ET24" s="70">
        <f t="shared" si="16"/>
        <v>20</v>
      </c>
      <c r="EU24" s="70">
        <f>ROUND(EQ24/INDEX(被保険者数!O:O,MATCH(A24,被保険者数!A:A,0),1),0)</f>
        <v>17187</v>
      </c>
      <c r="EV24" s="1">
        <f t="shared" si="17"/>
        <v>10</v>
      </c>
    </row>
    <row r="25" spans="1:152" s="1" customFormat="1" ht="15.95" customHeight="1" x14ac:dyDescent="0.15">
      <c r="A25" s="2" t="s">
        <v>45</v>
      </c>
      <c r="B25" s="6">
        <v>67</v>
      </c>
      <c r="C25" s="7">
        <v>35892790</v>
      </c>
      <c r="D25" s="7">
        <v>28714214</v>
      </c>
      <c r="E25" s="7">
        <v>3761106</v>
      </c>
      <c r="F25" s="7">
        <v>3209070</v>
      </c>
      <c r="G25" s="7">
        <v>208400</v>
      </c>
      <c r="H25" s="7">
        <v>896</v>
      </c>
      <c r="I25" s="7">
        <v>15501770</v>
      </c>
      <c r="J25" s="7">
        <v>12401416</v>
      </c>
      <c r="K25" s="7">
        <v>832893</v>
      </c>
      <c r="L25" s="7">
        <v>2162055</v>
      </c>
      <c r="M25" s="7">
        <v>105406</v>
      </c>
      <c r="N25" s="7">
        <f t="shared" si="0"/>
        <v>963</v>
      </c>
      <c r="O25" s="7">
        <f t="shared" si="0"/>
        <v>51394560</v>
      </c>
      <c r="P25" s="7">
        <f t="shared" si="0"/>
        <v>41115630</v>
      </c>
      <c r="Q25" s="7">
        <f t="shared" si="0"/>
        <v>4593999</v>
      </c>
      <c r="R25" s="7">
        <f t="shared" si="0"/>
        <v>5371125</v>
      </c>
      <c r="S25" s="7">
        <f t="shared" si="0"/>
        <v>313806</v>
      </c>
      <c r="T25" s="6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92</v>
      </c>
      <c r="AA25" s="7">
        <v>1303900</v>
      </c>
      <c r="AB25" s="7">
        <v>1043120</v>
      </c>
      <c r="AC25" s="7">
        <v>25184</v>
      </c>
      <c r="AD25" s="7">
        <v>235596</v>
      </c>
      <c r="AE25" s="7">
        <v>0</v>
      </c>
      <c r="AF25" s="7">
        <f t="shared" si="1"/>
        <v>92</v>
      </c>
      <c r="AG25" s="7">
        <f t="shared" si="1"/>
        <v>1303900</v>
      </c>
      <c r="AH25" s="7">
        <f t="shared" si="1"/>
        <v>1043120</v>
      </c>
      <c r="AI25" s="7">
        <f t="shared" si="1"/>
        <v>25184</v>
      </c>
      <c r="AJ25" s="7">
        <f t="shared" si="1"/>
        <v>235596</v>
      </c>
      <c r="AK25" s="7">
        <f t="shared" si="1"/>
        <v>0</v>
      </c>
      <c r="AL25" s="6">
        <f t="shared" si="2"/>
        <v>1055</v>
      </c>
      <c r="AM25" s="7">
        <f t="shared" si="2"/>
        <v>52698460</v>
      </c>
      <c r="AN25" s="7">
        <f t="shared" si="2"/>
        <v>42158750</v>
      </c>
      <c r="AO25" s="7">
        <f t="shared" si="2"/>
        <v>4619183</v>
      </c>
      <c r="AP25" s="7">
        <f t="shared" si="2"/>
        <v>5606721</v>
      </c>
      <c r="AQ25" s="7">
        <f t="shared" si="2"/>
        <v>313806</v>
      </c>
      <c r="AR25" s="7">
        <v>701</v>
      </c>
      <c r="AS25" s="7">
        <v>8631340</v>
      </c>
      <c r="AT25" s="7">
        <v>6905072</v>
      </c>
      <c r="AU25" s="7">
        <v>132666</v>
      </c>
      <c r="AV25" s="7">
        <v>1543126</v>
      </c>
      <c r="AW25" s="7">
        <v>50476</v>
      </c>
      <c r="AX25" s="7">
        <f t="shared" si="3"/>
        <v>1756</v>
      </c>
      <c r="AY25" s="7">
        <f t="shared" si="3"/>
        <v>61329800</v>
      </c>
      <c r="AZ25" s="7">
        <f t="shared" si="3"/>
        <v>49063822</v>
      </c>
      <c r="BA25" s="7">
        <f t="shared" si="3"/>
        <v>4751849</v>
      </c>
      <c r="BB25" s="7">
        <f t="shared" si="3"/>
        <v>7149847</v>
      </c>
      <c r="BC25" s="7">
        <f t="shared" si="3"/>
        <v>364282</v>
      </c>
      <c r="BD25" s="6">
        <v>65</v>
      </c>
      <c r="BE25" s="7">
        <v>1892188</v>
      </c>
      <c r="BF25" s="7">
        <v>469278</v>
      </c>
      <c r="BG25" s="7">
        <v>0</v>
      </c>
      <c r="BH25" s="7">
        <v>1394850</v>
      </c>
      <c r="BI25" s="7">
        <v>28060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f t="shared" si="4"/>
        <v>65</v>
      </c>
      <c r="BQ25" s="7">
        <f t="shared" si="4"/>
        <v>1892188</v>
      </c>
      <c r="BR25" s="7">
        <f t="shared" si="4"/>
        <v>469278</v>
      </c>
      <c r="BS25" s="7">
        <f t="shared" si="4"/>
        <v>0</v>
      </c>
      <c r="BT25" s="7">
        <f t="shared" si="4"/>
        <v>1394850</v>
      </c>
      <c r="BU25" s="7">
        <f t="shared" si="4"/>
        <v>28060</v>
      </c>
      <c r="BV25" s="6">
        <v>2</v>
      </c>
      <c r="BW25" s="7">
        <v>424380</v>
      </c>
      <c r="BX25" s="7">
        <v>339504</v>
      </c>
      <c r="BY25" s="7">
        <v>49037</v>
      </c>
      <c r="BZ25" s="7">
        <v>35839</v>
      </c>
      <c r="CA25" s="7">
        <v>0</v>
      </c>
      <c r="CB25" s="7">
        <f t="shared" si="5"/>
        <v>1758</v>
      </c>
      <c r="CC25" s="7">
        <f t="shared" si="6"/>
        <v>63646368</v>
      </c>
      <c r="CD25" s="7">
        <f t="shared" si="6"/>
        <v>49872604</v>
      </c>
      <c r="CE25" s="7">
        <f t="shared" si="6"/>
        <v>4800886</v>
      </c>
      <c r="CF25" s="7">
        <f t="shared" si="6"/>
        <v>8580536</v>
      </c>
      <c r="CG25" s="7">
        <f t="shared" si="6"/>
        <v>392342</v>
      </c>
      <c r="CH25" s="128">
        <v>1</v>
      </c>
      <c r="CI25" s="129">
        <v>6100</v>
      </c>
      <c r="CJ25" s="129">
        <v>4880</v>
      </c>
      <c r="CK25" s="129">
        <v>0</v>
      </c>
      <c r="CL25" s="129">
        <v>1220</v>
      </c>
      <c r="CM25" s="129">
        <v>0</v>
      </c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30">
        <f t="shared" si="13"/>
        <v>1</v>
      </c>
      <c r="DA25" s="129">
        <f t="shared" si="7"/>
        <v>6100</v>
      </c>
      <c r="DB25" s="129">
        <f t="shared" si="7"/>
        <v>4880</v>
      </c>
      <c r="DC25" s="129">
        <f t="shared" si="7"/>
        <v>0</v>
      </c>
      <c r="DD25" s="129">
        <f t="shared" si="7"/>
        <v>1220</v>
      </c>
      <c r="DE25" s="129">
        <f t="shared" si="7"/>
        <v>0</v>
      </c>
      <c r="DF25" s="129">
        <f t="shared" si="8"/>
        <v>1759</v>
      </c>
      <c r="DG25" s="129">
        <f t="shared" si="8"/>
        <v>63652468</v>
      </c>
      <c r="DH25" s="129">
        <f t="shared" si="8"/>
        <v>49877484</v>
      </c>
      <c r="DI25" s="129">
        <f t="shared" si="8"/>
        <v>4800886</v>
      </c>
      <c r="DJ25" s="129">
        <f t="shared" si="8"/>
        <v>8581756</v>
      </c>
      <c r="DK25" s="129">
        <f t="shared" si="8"/>
        <v>392342</v>
      </c>
      <c r="DL25" s="129">
        <v>45</v>
      </c>
      <c r="DM25" s="129">
        <v>143</v>
      </c>
      <c r="DN25" s="129">
        <v>188</v>
      </c>
      <c r="DO25" s="129">
        <v>4</v>
      </c>
      <c r="DP25" s="129">
        <v>2</v>
      </c>
      <c r="DR25" s="16">
        <f>INDEX(現金給付!H:H,MATCH($A25,現金給付!$C:$C,0),1)</f>
        <v>1</v>
      </c>
      <c r="DS25" s="16">
        <f>INDEX(現金給付!I:I,MATCH($A25,現金給付!$C:$C,0),1)</f>
        <v>4880</v>
      </c>
      <c r="DT25" s="16">
        <f>INDEX(現金給付!P:P,MATCH($A25,現金給付!$C:$C,0),1)</f>
        <v>0</v>
      </c>
      <c r="DU25" s="16">
        <f>INDEX(現金給付!Q:Q,MATCH($A25,現金給付!$C:$C,0),1)</f>
        <v>0</v>
      </c>
      <c r="DV25" s="16">
        <f>INDEX(現金給付!X:X,MATCH($A25,現金給付!$C:$C,0),1)</f>
        <v>0</v>
      </c>
      <c r="DW25" s="16">
        <f>INDEX(現金給付!Y:Y,MATCH($A25,現金給付!$C:$C,0),1)</f>
        <v>0</v>
      </c>
      <c r="DX25" s="16">
        <f>INDEX(現金給付!AN:AN,MATCH($A25,現金給付!$C:$C,0),1)</f>
        <v>0</v>
      </c>
      <c r="DY25" s="16">
        <f>INDEX(現金給付!AO:AO,MATCH($A25,現金給付!$C:$C,0),1)</f>
        <v>0</v>
      </c>
      <c r="DZ25" s="16">
        <f>INDEX(現金給付!AV:AV,MATCH($A25,現金給付!$C:$C,0),1)</f>
        <v>0</v>
      </c>
      <c r="EA25" s="16">
        <f>INDEX(現金給付!AW:AW,MATCH($A25,現金給付!$C:$C,0),1)</f>
        <v>0</v>
      </c>
      <c r="EB25" s="16">
        <f>INDEX(現金給付!BD:BD,MATCH($A25,現金給付!$C:$C,0),1)</f>
        <v>0</v>
      </c>
      <c r="EC25" s="16">
        <f>INDEX(現金給付!BE:BE,MATCH($A25,現金給付!$C:$C,0),1)</f>
        <v>0</v>
      </c>
      <c r="ED25" s="16">
        <f>INDEX(現金給付!BT:BT,MATCH($A25,現金給付!$C:$C,0),1)</f>
        <v>0</v>
      </c>
      <c r="EE25" s="16">
        <f>INDEX(現金給付!BU:BU,MATCH($A25,現金給付!$C:$C,0),1)</f>
        <v>0</v>
      </c>
      <c r="EF25" s="16">
        <v>0</v>
      </c>
      <c r="EG25" s="16">
        <v>0</v>
      </c>
      <c r="EH25" s="16">
        <f t="shared" si="9"/>
        <v>1</v>
      </c>
      <c r="EI25" s="16">
        <f t="shared" si="9"/>
        <v>4880</v>
      </c>
      <c r="EK25" s="7">
        <f t="shared" si="14"/>
        <v>1759</v>
      </c>
      <c r="EL25" s="7">
        <f t="shared" si="14"/>
        <v>63651248</v>
      </c>
      <c r="EN25" s="70">
        <f>ROUND(EL25/INDEX(被保険者数!O:O,MATCH(A25,被保険者数!A:A,0),1),0)</f>
        <v>40802</v>
      </c>
      <c r="EO25" s="1">
        <f t="shared" si="15"/>
        <v>23</v>
      </c>
      <c r="EP25" s="70">
        <f t="shared" si="10"/>
        <v>35892790</v>
      </c>
      <c r="EQ25" s="70">
        <f t="shared" si="11"/>
        <v>16805670</v>
      </c>
      <c r="ER25" s="70">
        <f t="shared" si="12"/>
        <v>10952788</v>
      </c>
      <c r="ES25" s="70">
        <f>ROUND(EP25/INDEX(被保険者数!O:O,MATCH(A25,被保険者数!A:A,0),1),0)</f>
        <v>23008</v>
      </c>
      <c r="ET25" s="70">
        <f t="shared" si="16"/>
        <v>21</v>
      </c>
      <c r="EU25" s="70">
        <f>ROUND(EQ25/INDEX(被保険者数!O:O,MATCH(A25,被保険者数!A:A,0),1),0)</f>
        <v>10773</v>
      </c>
      <c r="EV25" s="1">
        <f t="shared" si="17"/>
        <v>26</v>
      </c>
    </row>
    <row r="26" spans="1:152" s="1" customFormat="1" ht="15.95" customHeight="1" x14ac:dyDescent="0.15">
      <c r="A26" s="2" t="s">
        <v>46</v>
      </c>
      <c r="B26" s="6">
        <v>146</v>
      </c>
      <c r="C26" s="7">
        <v>110347990</v>
      </c>
      <c r="D26" s="7">
        <v>88278384</v>
      </c>
      <c r="E26" s="7">
        <v>14880556</v>
      </c>
      <c r="F26" s="7">
        <v>6578730</v>
      </c>
      <c r="G26" s="7">
        <v>610320</v>
      </c>
      <c r="H26" s="7">
        <v>2489</v>
      </c>
      <c r="I26" s="7">
        <v>39759390</v>
      </c>
      <c r="J26" s="7">
        <v>31807508</v>
      </c>
      <c r="K26" s="7">
        <v>1998729</v>
      </c>
      <c r="L26" s="7">
        <v>5754439</v>
      </c>
      <c r="M26" s="7">
        <v>198714</v>
      </c>
      <c r="N26" s="7">
        <f t="shared" si="0"/>
        <v>2635</v>
      </c>
      <c r="O26" s="7">
        <f t="shared" si="0"/>
        <v>150107380</v>
      </c>
      <c r="P26" s="7">
        <f t="shared" si="0"/>
        <v>120085892</v>
      </c>
      <c r="Q26" s="7">
        <f t="shared" si="0"/>
        <v>16879285</v>
      </c>
      <c r="R26" s="7">
        <f t="shared" si="0"/>
        <v>12333169</v>
      </c>
      <c r="S26" s="7">
        <f t="shared" si="0"/>
        <v>809034</v>
      </c>
      <c r="T26" s="6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352</v>
      </c>
      <c r="AA26" s="7">
        <v>4767630</v>
      </c>
      <c r="AB26" s="7">
        <v>3814046</v>
      </c>
      <c r="AC26" s="7">
        <v>71310</v>
      </c>
      <c r="AD26" s="7">
        <v>882274</v>
      </c>
      <c r="AE26" s="7">
        <v>0</v>
      </c>
      <c r="AF26" s="7">
        <f t="shared" si="1"/>
        <v>352</v>
      </c>
      <c r="AG26" s="7">
        <f t="shared" si="1"/>
        <v>4767630</v>
      </c>
      <c r="AH26" s="7">
        <f t="shared" si="1"/>
        <v>3814046</v>
      </c>
      <c r="AI26" s="7">
        <f t="shared" si="1"/>
        <v>71310</v>
      </c>
      <c r="AJ26" s="7">
        <f t="shared" si="1"/>
        <v>882274</v>
      </c>
      <c r="AK26" s="7">
        <f t="shared" si="1"/>
        <v>0</v>
      </c>
      <c r="AL26" s="6">
        <f t="shared" si="2"/>
        <v>2987</v>
      </c>
      <c r="AM26" s="7">
        <f t="shared" si="2"/>
        <v>154875010</v>
      </c>
      <c r="AN26" s="7">
        <f t="shared" si="2"/>
        <v>123899938</v>
      </c>
      <c r="AO26" s="7">
        <f t="shared" si="2"/>
        <v>16950595</v>
      </c>
      <c r="AP26" s="7">
        <f t="shared" si="2"/>
        <v>13215443</v>
      </c>
      <c r="AQ26" s="7">
        <f t="shared" si="2"/>
        <v>809034</v>
      </c>
      <c r="AR26" s="7">
        <v>1681</v>
      </c>
      <c r="AS26" s="7">
        <v>19632030</v>
      </c>
      <c r="AT26" s="7">
        <v>15705625</v>
      </c>
      <c r="AU26" s="7">
        <v>302515</v>
      </c>
      <c r="AV26" s="7">
        <v>3389792</v>
      </c>
      <c r="AW26" s="7">
        <v>234098</v>
      </c>
      <c r="AX26" s="7">
        <f t="shared" si="3"/>
        <v>4668</v>
      </c>
      <c r="AY26" s="7">
        <f t="shared" si="3"/>
        <v>174507040</v>
      </c>
      <c r="AZ26" s="7">
        <f t="shared" si="3"/>
        <v>139605563</v>
      </c>
      <c r="BA26" s="7">
        <f t="shared" si="3"/>
        <v>17253110</v>
      </c>
      <c r="BB26" s="7">
        <f t="shared" si="3"/>
        <v>16605235</v>
      </c>
      <c r="BC26" s="7">
        <f t="shared" si="3"/>
        <v>1043132</v>
      </c>
      <c r="BD26" s="6">
        <v>138</v>
      </c>
      <c r="BE26" s="7">
        <v>4254505</v>
      </c>
      <c r="BF26" s="7">
        <v>1112865</v>
      </c>
      <c r="BG26" s="7">
        <v>0</v>
      </c>
      <c r="BH26" s="7">
        <v>3104840</v>
      </c>
      <c r="BI26" s="7">
        <v>36800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f t="shared" si="4"/>
        <v>138</v>
      </c>
      <c r="BQ26" s="7">
        <f t="shared" si="4"/>
        <v>4254505</v>
      </c>
      <c r="BR26" s="7">
        <f t="shared" si="4"/>
        <v>1112865</v>
      </c>
      <c r="BS26" s="7">
        <f t="shared" si="4"/>
        <v>0</v>
      </c>
      <c r="BT26" s="7">
        <f t="shared" si="4"/>
        <v>3104840</v>
      </c>
      <c r="BU26" s="7">
        <f t="shared" si="4"/>
        <v>36800</v>
      </c>
      <c r="BV26" s="6">
        <v>6</v>
      </c>
      <c r="BW26" s="7">
        <v>136890</v>
      </c>
      <c r="BX26" s="7">
        <v>109512</v>
      </c>
      <c r="BY26" s="7">
        <v>0</v>
      </c>
      <c r="BZ26" s="7">
        <v>15578</v>
      </c>
      <c r="CA26" s="7">
        <v>11800</v>
      </c>
      <c r="CB26" s="7">
        <f t="shared" si="5"/>
        <v>4674</v>
      </c>
      <c r="CC26" s="7">
        <f t="shared" si="6"/>
        <v>178898435</v>
      </c>
      <c r="CD26" s="7">
        <f t="shared" si="6"/>
        <v>140827940</v>
      </c>
      <c r="CE26" s="7">
        <f t="shared" si="6"/>
        <v>17253110</v>
      </c>
      <c r="CF26" s="7">
        <f t="shared" si="6"/>
        <v>19725653</v>
      </c>
      <c r="CG26" s="7">
        <f t="shared" si="6"/>
        <v>1091732</v>
      </c>
      <c r="CH26" s="128">
        <v>14</v>
      </c>
      <c r="CI26" s="129">
        <v>76427</v>
      </c>
      <c r="CJ26" s="129">
        <v>61141</v>
      </c>
      <c r="CK26" s="129">
        <v>0</v>
      </c>
      <c r="CL26" s="129">
        <v>15286</v>
      </c>
      <c r="CM26" s="129">
        <v>0</v>
      </c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30">
        <f t="shared" si="13"/>
        <v>14</v>
      </c>
      <c r="DA26" s="129">
        <f t="shared" si="7"/>
        <v>76427</v>
      </c>
      <c r="DB26" s="129">
        <f t="shared" si="7"/>
        <v>61141</v>
      </c>
      <c r="DC26" s="129">
        <f t="shared" si="7"/>
        <v>0</v>
      </c>
      <c r="DD26" s="129">
        <f t="shared" si="7"/>
        <v>15286</v>
      </c>
      <c r="DE26" s="129">
        <f t="shared" si="7"/>
        <v>0</v>
      </c>
      <c r="DF26" s="129">
        <f t="shared" si="8"/>
        <v>4688</v>
      </c>
      <c r="DG26" s="129">
        <f t="shared" si="8"/>
        <v>178974862</v>
      </c>
      <c r="DH26" s="129">
        <f t="shared" si="8"/>
        <v>140889081</v>
      </c>
      <c r="DI26" s="129">
        <f t="shared" si="8"/>
        <v>17253110</v>
      </c>
      <c r="DJ26" s="129">
        <f t="shared" si="8"/>
        <v>19740939</v>
      </c>
      <c r="DK26" s="129">
        <f t="shared" si="8"/>
        <v>1091732</v>
      </c>
      <c r="DL26" s="129">
        <v>115</v>
      </c>
      <c r="DM26" s="129">
        <v>341</v>
      </c>
      <c r="DN26" s="129">
        <v>456</v>
      </c>
      <c r="DO26" s="129">
        <v>25</v>
      </c>
      <c r="DP26" s="129">
        <v>24</v>
      </c>
      <c r="DR26" s="16">
        <f>INDEX(現金給付!H:H,MATCH($A26,現金給付!$C:$C,0),1)</f>
        <v>14</v>
      </c>
      <c r="DS26" s="16">
        <f>INDEX(現金給付!I:I,MATCH($A26,現金給付!$C:$C,0),1)</f>
        <v>61141</v>
      </c>
      <c r="DT26" s="16">
        <f>INDEX(現金給付!P:P,MATCH($A26,現金給付!$C:$C,0),1)</f>
        <v>5</v>
      </c>
      <c r="DU26" s="16">
        <f>INDEX(現金給付!Q:Q,MATCH($A26,現金給付!$C:$C,0),1)</f>
        <v>46030</v>
      </c>
      <c r="DV26" s="16">
        <f>INDEX(現金給付!X:X,MATCH($A26,現金給付!$C:$C,0),1)</f>
        <v>11</v>
      </c>
      <c r="DW26" s="16">
        <f>INDEX(現金給付!Y:Y,MATCH($A26,現金給付!$C:$C,0),1)</f>
        <v>325160</v>
      </c>
      <c r="DX26" s="16">
        <f>INDEX(現金給付!AN:AN,MATCH($A26,現金給付!$C:$C,0),1)</f>
        <v>1</v>
      </c>
      <c r="DY26" s="16">
        <f>INDEX(現金給付!AO:AO,MATCH($A26,現金給付!$C:$C,0),1)</f>
        <v>8649</v>
      </c>
      <c r="DZ26" s="16">
        <f>INDEX(現金給付!AV:AV,MATCH($A26,現金給付!$C:$C,0),1)</f>
        <v>0</v>
      </c>
      <c r="EA26" s="16">
        <f>INDEX(現金給付!AW:AW,MATCH($A26,現金給付!$C:$C,0),1)</f>
        <v>0</v>
      </c>
      <c r="EB26" s="16">
        <f>INDEX(現金給付!BD:BD,MATCH($A26,現金給付!$C:$C,0),1)</f>
        <v>0</v>
      </c>
      <c r="EC26" s="16">
        <f>INDEX(現金給付!BE:BE,MATCH($A26,現金給付!$C:$C,0),1)</f>
        <v>0</v>
      </c>
      <c r="ED26" s="16">
        <f>INDEX(現金給付!BT:BT,MATCH($A26,現金給付!$C:$C,0),1)</f>
        <v>0</v>
      </c>
      <c r="EE26" s="16">
        <f>INDEX(現金給付!BU:BU,MATCH($A26,現金給付!$C:$C,0),1)</f>
        <v>0</v>
      </c>
      <c r="EF26" s="16">
        <v>0</v>
      </c>
      <c r="EG26" s="16">
        <v>0</v>
      </c>
      <c r="EH26" s="16">
        <f t="shared" si="9"/>
        <v>31</v>
      </c>
      <c r="EI26" s="16">
        <f t="shared" si="9"/>
        <v>440980</v>
      </c>
      <c r="EK26" s="7">
        <f t="shared" si="14"/>
        <v>4705</v>
      </c>
      <c r="EL26" s="7">
        <f t="shared" si="14"/>
        <v>179339415</v>
      </c>
      <c r="EN26" s="70">
        <f>ROUND(EL26/INDEX(被保険者数!O:O,MATCH(A26,被保険者数!A:A,0),1),0)</f>
        <v>65668</v>
      </c>
      <c r="EO26" s="1">
        <f t="shared" si="15"/>
        <v>8</v>
      </c>
      <c r="EP26" s="70">
        <f t="shared" si="10"/>
        <v>110347990</v>
      </c>
      <c r="EQ26" s="70">
        <f t="shared" si="11"/>
        <v>44527020</v>
      </c>
      <c r="ER26" s="70">
        <f t="shared" si="12"/>
        <v>24464405</v>
      </c>
      <c r="ES26" s="70">
        <f>ROUND(EP26/INDEX(被保険者数!O:O,MATCH(A26,被保険者数!A:A,0),1),0)</f>
        <v>40406</v>
      </c>
      <c r="ET26" s="70">
        <f t="shared" si="16"/>
        <v>2</v>
      </c>
      <c r="EU26" s="70">
        <f>ROUND(EQ26/INDEX(被保険者数!O:O,MATCH(A26,被保険者数!A:A,0),1),0)</f>
        <v>16304</v>
      </c>
      <c r="EV26" s="1">
        <f t="shared" si="17"/>
        <v>14</v>
      </c>
    </row>
    <row r="27" spans="1:152" s="1" customFormat="1" ht="15.95" customHeight="1" x14ac:dyDescent="0.15">
      <c r="A27" s="2" t="s">
        <v>47</v>
      </c>
      <c r="B27" s="6">
        <v>64</v>
      </c>
      <c r="C27" s="7">
        <v>44300310</v>
      </c>
      <c r="D27" s="7">
        <v>35440228</v>
      </c>
      <c r="E27" s="7">
        <v>5816370</v>
      </c>
      <c r="F27" s="7">
        <v>2818262</v>
      </c>
      <c r="G27" s="7">
        <v>225450</v>
      </c>
      <c r="H27" s="7">
        <v>1438</v>
      </c>
      <c r="I27" s="7">
        <v>26783800</v>
      </c>
      <c r="J27" s="7">
        <v>21427036</v>
      </c>
      <c r="K27" s="7">
        <v>1786220</v>
      </c>
      <c r="L27" s="7">
        <v>3496382</v>
      </c>
      <c r="M27" s="7">
        <v>74162</v>
      </c>
      <c r="N27" s="7">
        <f t="shared" si="0"/>
        <v>1502</v>
      </c>
      <c r="O27" s="7">
        <f t="shared" si="0"/>
        <v>71084110</v>
      </c>
      <c r="P27" s="7">
        <f t="shared" si="0"/>
        <v>56867264</v>
      </c>
      <c r="Q27" s="7">
        <f t="shared" si="0"/>
        <v>7602590</v>
      </c>
      <c r="R27" s="7">
        <f t="shared" si="0"/>
        <v>6314644</v>
      </c>
      <c r="S27" s="7">
        <f t="shared" si="0"/>
        <v>299612</v>
      </c>
      <c r="T27" s="6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221</v>
      </c>
      <c r="AA27" s="7">
        <v>3083500</v>
      </c>
      <c r="AB27" s="7">
        <v>2466800</v>
      </c>
      <c r="AC27" s="7">
        <v>41229</v>
      </c>
      <c r="AD27" s="7">
        <v>575471</v>
      </c>
      <c r="AE27" s="7">
        <v>0</v>
      </c>
      <c r="AF27" s="7">
        <f t="shared" si="1"/>
        <v>221</v>
      </c>
      <c r="AG27" s="7">
        <f t="shared" si="1"/>
        <v>3083500</v>
      </c>
      <c r="AH27" s="7">
        <f t="shared" si="1"/>
        <v>2466800</v>
      </c>
      <c r="AI27" s="7">
        <f t="shared" si="1"/>
        <v>41229</v>
      </c>
      <c r="AJ27" s="7">
        <f t="shared" si="1"/>
        <v>575471</v>
      </c>
      <c r="AK27" s="7">
        <f t="shared" si="1"/>
        <v>0</v>
      </c>
      <c r="AL27" s="6">
        <f t="shared" si="2"/>
        <v>1723</v>
      </c>
      <c r="AM27" s="7">
        <f t="shared" si="2"/>
        <v>74167610</v>
      </c>
      <c r="AN27" s="7">
        <f t="shared" si="2"/>
        <v>59334064</v>
      </c>
      <c r="AO27" s="7">
        <f t="shared" si="2"/>
        <v>7643819</v>
      </c>
      <c r="AP27" s="7">
        <f t="shared" si="2"/>
        <v>6890115</v>
      </c>
      <c r="AQ27" s="7">
        <f t="shared" si="2"/>
        <v>299612</v>
      </c>
      <c r="AR27" s="7">
        <v>992</v>
      </c>
      <c r="AS27" s="7">
        <v>14315860</v>
      </c>
      <c r="AT27" s="7">
        <v>11452688</v>
      </c>
      <c r="AU27" s="7">
        <v>608214</v>
      </c>
      <c r="AV27" s="7">
        <v>2154312</v>
      </c>
      <c r="AW27" s="7">
        <v>100646</v>
      </c>
      <c r="AX27" s="7">
        <f t="shared" si="3"/>
        <v>2715</v>
      </c>
      <c r="AY27" s="7">
        <f t="shared" si="3"/>
        <v>88483470</v>
      </c>
      <c r="AZ27" s="7">
        <f t="shared" si="3"/>
        <v>70786752</v>
      </c>
      <c r="BA27" s="7">
        <f t="shared" si="3"/>
        <v>8252033</v>
      </c>
      <c r="BB27" s="7">
        <f t="shared" si="3"/>
        <v>9044427</v>
      </c>
      <c r="BC27" s="7">
        <f t="shared" si="3"/>
        <v>400258</v>
      </c>
      <c r="BD27" s="6">
        <v>63</v>
      </c>
      <c r="BE27" s="7">
        <v>2184077</v>
      </c>
      <c r="BF27" s="7">
        <v>630157</v>
      </c>
      <c r="BG27" s="7">
        <v>0</v>
      </c>
      <c r="BH27" s="7">
        <v>1535980</v>
      </c>
      <c r="BI27" s="7">
        <v>17940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f t="shared" si="4"/>
        <v>63</v>
      </c>
      <c r="BQ27" s="7">
        <f t="shared" si="4"/>
        <v>2184077</v>
      </c>
      <c r="BR27" s="7">
        <f t="shared" si="4"/>
        <v>630157</v>
      </c>
      <c r="BS27" s="7">
        <f t="shared" si="4"/>
        <v>0</v>
      </c>
      <c r="BT27" s="7">
        <f t="shared" si="4"/>
        <v>1535980</v>
      </c>
      <c r="BU27" s="7">
        <f t="shared" si="4"/>
        <v>17940</v>
      </c>
      <c r="BV27" s="6">
        <v>1</v>
      </c>
      <c r="BW27" s="7">
        <v>108090</v>
      </c>
      <c r="BX27" s="7">
        <v>86472</v>
      </c>
      <c r="BY27" s="7">
        <v>7809</v>
      </c>
      <c r="BZ27" s="7">
        <v>13809</v>
      </c>
      <c r="CA27" s="7">
        <v>0</v>
      </c>
      <c r="CB27" s="7">
        <f t="shared" si="5"/>
        <v>2716</v>
      </c>
      <c r="CC27" s="7">
        <f t="shared" si="6"/>
        <v>90775637</v>
      </c>
      <c r="CD27" s="7">
        <f t="shared" si="6"/>
        <v>71503381</v>
      </c>
      <c r="CE27" s="7">
        <f t="shared" si="6"/>
        <v>8259842</v>
      </c>
      <c r="CF27" s="7">
        <f t="shared" si="6"/>
        <v>10594216</v>
      </c>
      <c r="CG27" s="7">
        <f t="shared" si="6"/>
        <v>418198</v>
      </c>
      <c r="CH27" s="128">
        <v>5</v>
      </c>
      <c r="CI27" s="129">
        <v>53225</v>
      </c>
      <c r="CJ27" s="129">
        <v>42578</v>
      </c>
      <c r="CK27" s="129">
        <v>0</v>
      </c>
      <c r="CL27" s="129">
        <v>10647</v>
      </c>
      <c r="CM27" s="129">
        <v>0</v>
      </c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30">
        <f t="shared" si="13"/>
        <v>5</v>
      </c>
      <c r="DA27" s="129">
        <f t="shared" si="7"/>
        <v>53225</v>
      </c>
      <c r="DB27" s="129">
        <f t="shared" si="7"/>
        <v>42578</v>
      </c>
      <c r="DC27" s="129">
        <f t="shared" si="7"/>
        <v>0</v>
      </c>
      <c r="DD27" s="129">
        <f t="shared" si="7"/>
        <v>10647</v>
      </c>
      <c r="DE27" s="129">
        <f t="shared" si="7"/>
        <v>0</v>
      </c>
      <c r="DF27" s="129">
        <f t="shared" si="8"/>
        <v>2721</v>
      </c>
      <c r="DG27" s="129">
        <f t="shared" si="8"/>
        <v>90828862</v>
      </c>
      <c r="DH27" s="129">
        <f t="shared" si="8"/>
        <v>71545959</v>
      </c>
      <c r="DI27" s="129">
        <f t="shared" si="8"/>
        <v>8259842</v>
      </c>
      <c r="DJ27" s="129">
        <f t="shared" si="8"/>
        <v>10604863</v>
      </c>
      <c r="DK27" s="129">
        <f t="shared" si="8"/>
        <v>418198</v>
      </c>
      <c r="DL27" s="129">
        <v>51</v>
      </c>
      <c r="DM27" s="129">
        <v>226</v>
      </c>
      <c r="DN27" s="129">
        <v>277</v>
      </c>
      <c r="DO27" s="129">
        <v>11</v>
      </c>
      <c r="DP27" s="129">
        <v>9</v>
      </c>
      <c r="DR27" s="16">
        <f>INDEX(現金給付!H:H,MATCH($A27,現金給付!$C:$C,0),1)</f>
        <v>5</v>
      </c>
      <c r="DS27" s="16">
        <f>INDEX(現金給付!I:I,MATCH($A27,現金給付!$C:$C,0),1)</f>
        <v>42578</v>
      </c>
      <c r="DT27" s="16">
        <f>INDEX(現金給付!P:P,MATCH($A27,現金給付!$C:$C,0),1)</f>
        <v>0</v>
      </c>
      <c r="DU27" s="16">
        <f>INDEX(現金給付!Q:Q,MATCH($A27,現金給付!$C:$C,0),1)</f>
        <v>0</v>
      </c>
      <c r="DV27" s="16">
        <f>INDEX(現金給付!X:X,MATCH($A27,現金給付!$C:$C,0),1)</f>
        <v>1</v>
      </c>
      <c r="DW27" s="16">
        <f>INDEX(現金給付!Y:Y,MATCH($A27,現金給付!$C:$C,0),1)</f>
        <v>5360</v>
      </c>
      <c r="DX27" s="16">
        <f>INDEX(現金給付!AN:AN,MATCH($A27,現金給付!$C:$C,0),1)</f>
        <v>1</v>
      </c>
      <c r="DY27" s="16">
        <f>INDEX(現金給付!AO:AO,MATCH($A27,現金給付!$C:$C,0),1)</f>
        <v>30316</v>
      </c>
      <c r="DZ27" s="16">
        <f>INDEX(現金給付!AV:AV,MATCH($A27,現金給付!$C:$C,0),1)</f>
        <v>0</v>
      </c>
      <c r="EA27" s="16">
        <f>INDEX(現金給付!AW:AW,MATCH($A27,現金給付!$C:$C,0),1)</f>
        <v>0</v>
      </c>
      <c r="EB27" s="16">
        <f>INDEX(現金給付!BD:BD,MATCH($A27,現金給付!$C:$C,0),1)</f>
        <v>0</v>
      </c>
      <c r="EC27" s="16">
        <f>INDEX(現金給付!BE:BE,MATCH($A27,現金給付!$C:$C,0),1)</f>
        <v>0</v>
      </c>
      <c r="ED27" s="16">
        <f>INDEX(現金給付!BT:BT,MATCH($A27,現金給付!$C:$C,0),1)</f>
        <v>0</v>
      </c>
      <c r="EE27" s="16">
        <f>INDEX(現金給付!BU:BU,MATCH($A27,現金給付!$C:$C,0),1)</f>
        <v>0</v>
      </c>
      <c r="EF27" s="16">
        <v>0</v>
      </c>
      <c r="EG27" s="16">
        <v>0</v>
      </c>
      <c r="EH27" s="16">
        <f t="shared" si="9"/>
        <v>7</v>
      </c>
      <c r="EI27" s="16">
        <f t="shared" si="9"/>
        <v>78254</v>
      </c>
      <c r="EK27" s="7">
        <f t="shared" si="14"/>
        <v>2723</v>
      </c>
      <c r="EL27" s="7">
        <f t="shared" si="14"/>
        <v>90853891</v>
      </c>
      <c r="EN27" s="70">
        <f>ROUND(EL27/INDEX(被保険者数!O:O,MATCH(A27,被保険者数!A:A,0),1),0)</f>
        <v>46880</v>
      </c>
      <c r="EO27" s="1">
        <f t="shared" si="15"/>
        <v>19</v>
      </c>
      <c r="EP27" s="70">
        <f t="shared" si="10"/>
        <v>44300310</v>
      </c>
      <c r="EQ27" s="70">
        <f t="shared" si="11"/>
        <v>29867300</v>
      </c>
      <c r="ER27" s="70">
        <f t="shared" si="12"/>
        <v>16686281</v>
      </c>
      <c r="ES27" s="70">
        <f>ROUND(EP27/INDEX(被保険者数!O:O,MATCH(A27,被保険者数!A:A,0),1),0)</f>
        <v>22859</v>
      </c>
      <c r="ET27" s="70">
        <f t="shared" si="16"/>
        <v>22</v>
      </c>
      <c r="EU27" s="70">
        <f>ROUND(EQ27/INDEX(被保険者数!O:O,MATCH(A27,被保険者数!A:A,0),1),0)</f>
        <v>15411</v>
      </c>
      <c r="EV27" s="1">
        <f t="shared" si="17"/>
        <v>16</v>
      </c>
    </row>
    <row r="28" spans="1:152" s="1" customFormat="1" ht="15.95" customHeight="1" x14ac:dyDescent="0.15">
      <c r="A28" s="2" t="s">
        <v>48</v>
      </c>
      <c r="B28" s="6">
        <v>52</v>
      </c>
      <c r="C28" s="7">
        <v>32575070</v>
      </c>
      <c r="D28" s="7">
        <v>26060054</v>
      </c>
      <c r="E28" s="7">
        <v>3878236</v>
      </c>
      <c r="F28" s="7">
        <v>2547750</v>
      </c>
      <c r="G28" s="7">
        <v>89030</v>
      </c>
      <c r="H28" s="7">
        <v>1396</v>
      </c>
      <c r="I28" s="7">
        <v>19368030</v>
      </c>
      <c r="J28" s="7">
        <v>15494426</v>
      </c>
      <c r="K28" s="7">
        <v>805142</v>
      </c>
      <c r="L28" s="7">
        <v>2938136</v>
      </c>
      <c r="M28" s="7">
        <v>130326</v>
      </c>
      <c r="N28" s="7">
        <f t="shared" si="0"/>
        <v>1448</v>
      </c>
      <c r="O28" s="7">
        <f t="shared" si="0"/>
        <v>51943100</v>
      </c>
      <c r="P28" s="7">
        <f t="shared" si="0"/>
        <v>41554480</v>
      </c>
      <c r="Q28" s="7">
        <f t="shared" si="0"/>
        <v>4683378</v>
      </c>
      <c r="R28" s="7">
        <f t="shared" si="0"/>
        <v>5485886</v>
      </c>
      <c r="S28" s="7">
        <f t="shared" si="0"/>
        <v>219356</v>
      </c>
      <c r="T28" s="6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175</v>
      </c>
      <c r="AA28" s="7">
        <v>2368540</v>
      </c>
      <c r="AB28" s="7">
        <v>1894832</v>
      </c>
      <c r="AC28" s="7">
        <v>19115</v>
      </c>
      <c r="AD28" s="7">
        <v>454593</v>
      </c>
      <c r="AE28" s="7">
        <v>0</v>
      </c>
      <c r="AF28" s="7">
        <f t="shared" si="1"/>
        <v>175</v>
      </c>
      <c r="AG28" s="7">
        <f t="shared" si="1"/>
        <v>2368540</v>
      </c>
      <c r="AH28" s="7">
        <f t="shared" si="1"/>
        <v>1894832</v>
      </c>
      <c r="AI28" s="7">
        <f t="shared" si="1"/>
        <v>19115</v>
      </c>
      <c r="AJ28" s="7">
        <f t="shared" si="1"/>
        <v>454593</v>
      </c>
      <c r="AK28" s="7">
        <f t="shared" si="1"/>
        <v>0</v>
      </c>
      <c r="AL28" s="6">
        <f t="shared" si="2"/>
        <v>1623</v>
      </c>
      <c r="AM28" s="7">
        <f t="shared" si="2"/>
        <v>54311640</v>
      </c>
      <c r="AN28" s="7">
        <f t="shared" si="2"/>
        <v>43449312</v>
      </c>
      <c r="AO28" s="7">
        <f t="shared" si="2"/>
        <v>4702493</v>
      </c>
      <c r="AP28" s="7">
        <f t="shared" si="2"/>
        <v>5940479</v>
      </c>
      <c r="AQ28" s="7">
        <f t="shared" si="2"/>
        <v>219356</v>
      </c>
      <c r="AR28" s="7">
        <v>1060</v>
      </c>
      <c r="AS28" s="7">
        <v>12886450</v>
      </c>
      <c r="AT28" s="7">
        <v>10309160</v>
      </c>
      <c r="AU28" s="7">
        <v>249273</v>
      </c>
      <c r="AV28" s="7">
        <v>2165165</v>
      </c>
      <c r="AW28" s="7">
        <v>162852</v>
      </c>
      <c r="AX28" s="7">
        <f t="shared" si="3"/>
        <v>2683</v>
      </c>
      <c r="AY28" s="7">
        <f t="shared" si="3"/>
        <v>67198090</v>
      </c>
      <c r="AZ28" s="7">
        <f t="shared" si="3"/>
        <v>53758472</v>
      </c>
      <c r="BA28" s="7">
        <f t="shared" si="3"/>
        <v>4951766</v>
      </c>
      <c r="BB28" s="7">
        <f t="shared" si="3"/>
        <v>8105644</v>
      </c>
      <c r="BC28" s="7">
        <f t="shared" si="3"/>
        <v>382208</v>
      </c>
      <c r="BD28" s="6">
        <v>49</v>
      </c>
      <c r="BE28" s="7">
        <v>1292963</v>
      </c>
      <c r="BF28" s="7">
        <v>334363</v>
      </c>
      <c r="BG28" s="7">
        <v>0</v>
      </c>
      <c r="BH28" s="7">
        <v>958600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f t="shared" si="4"/>
        <v>49</v>
      </c>
      <c r="BQ28" s="7">
        <f t="shared" si="4"/>
        <v>1292963</v>
      </c>
      <c r="BR28" s="7">
        <f t="shared" si="4"/>
        <v>334363</v>
      </c>
      <c r="BS28" s="7">
        <f t="shared" si="4"/>
        <v>0</v>
      </c>
      <c r="BT28" s="7">
        <f t="shared" si="4"/>
        <v>958600</v>
      </c>
      <c r="BU28" s="7">
        <f t="shared" si="4"/>
        <v>0</v>
      </c>
      <c r="BV28" s="6">
        <v>2</v>
      </c>
      <c r="BW28" s="7">
        <v>238430</v>
      </c>
      <c r="BX28" s="7">
        <v>190744</v>
      </c>
      <c r="BY28" s="7">
        <v>21382</v>
      </c>
      <c r="BZ28" s="7">
        <v>8304</v>
      </c>
      <c r="CA28" s="7">
        <v>18000</v>
      </c>
      <c r="CB28" s="7">
        <f t="shared" si="5"/>
        <v>2685</v>
      </c>
      <c r="CC28" s="7">
        <f t="shared" si="6"/>
        <v>68729483</v>
      </c>
      <c r="CD28" s="7">
        <f t="shared" si="6"/>
        <v>54283579</v>
      </c>
      <c r="CE28" s="7">
        <f t="shared" si="6"/>
        <v>4973148</v>
      </c>
      <c r="CF28" s="7">
        <f t="shared" si="6"/>
        <v>9072548</v>
      </c>
      <c r="CG28" s="7">
        <f t="shared" si="6"/>
        <v>400208</v>
      </c>
      <c r="CH28" s="128">
        <v>4</v>
      </c>
      <c r="CI28" s="129">
        <v>30285</v>
      </c>
      <c r="CJ28" s="129">
        <v>24228</v>
      </c>
      <c r="CK28" s="129">
        <v>0</v>
      </c>
      <c r="CL28" s="129">
        <v>6057</v>
      </c>
      <c r="CM28" s="129">
        <v>0</v>
      </c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30">
        <f t="shared" si="13"/>
        <v>4</v>
      </c>
      <c r="DA28" s="129">
        <f t="shared" si="7"/>
        <v>30285</v>
      </c>
      <c r="DB28" s="129">
        <f t="shared" si="7"/>
        <v>24228</v>
      </c>
      <c r="DC28" s="129">
        <f t="shared" si="7"/>
        <v>0</v>
      </c>
      <c r="DD28" s="129">
        <f t="shared" si="7"/>
        <v>6057</v>
      </c>
      <c r="DE28" s="129">
        <f t="shared" si="7"/>
        <v>0</v>
      </c>
      <c r="DF28" s="129">
        <f t="shared" si="8"/>
        <v>2689</v>
      </c>
      <c r="DG28" s="129">
        <f t="shared" si="8"/>
        <v>68759768</v>
      </c>
      <c r="DH28" s="129">
        <f t="shared" si="8"/>
        <v>54307807</v>
      </c>
      <c r="DI28" s="129">
        <f t="shared" si="8"/>
        <v>4973148</v>
      </c>
      <c r="DJ28" s="129">
        <f t="shared" si="8"/>
        <v>9078605</v>
      </c>
      <c r="DK28" s="129">
        <f t="shared" si="8"/>
        <v>400208</v>
      </c>
      <c r="DL28" s="129">
        <v>39</v>
      </c>
      <c r="DM28" s="129">
        <v>172</v>
      </c>
      <c r="DN28" s="129">
        <v>211</v>
      </c>
      <c r="DO28" s="129">
        <v>10</v>
      </c>
      <c r="DP28" s="129">
        <v>8</v>
      </c>
      <c r="DR28" s="16">
        <f>INDEX(現金給付!H:H,MATCH($A28,現金給付!$C:$C,0),1)</f>
        <v>4</v>
      </c>
      <c r="DS28" s="16">
        <f>INDEX(現金給付!I:I,MATCH($A28,現金給付!$C:$C,0),1)</f>
        <v>24228</v>
      </c>
      <c r="DT28" s="16">
        <f>INDEX(現金給付!P:P,MATCH($A28,現金給付!$C:$C,0),1)</f>
        <v>0</v>
      </c>
      <c r="DU28" s="16">
        <f>INDEX(現金給付!Q:Q,MATCH($A28,現金給付!$C:$C,0),1)</f>
        <v>0</v>
      </c>
      <c r="DV28" s="16">
        <f>INDEX(現金給付!X:X,MATCH($A28,現金給付!$C:$C,0),1)</f>
        <v>0</v>
      </c>
      <c r="DW28" s="16">
        <f>INDEX(現金給付!Y:Y,MATCH($A28,現金給付!$C:$C,0),1)</f>
        <v>0</v>
      </c>
      <c r="DX28" s="16">
        <f>INDEX(現金給付!AN:AN,MATCH($A28,現金給付!$C:$C,0),1)</f>
        <v>2</v>
      </c>
      <c r="DY28" s="16">
        <f>INDEX(現金給付!AO:AO,MATCH($A28,現金給付!$C:$C,0),1)</f>
        <v>12889</v>
      </c>
      <c r="DZ28" s="16">
        <f>INDEX(現金給付!AV:AV,MATCH($A28,現金給付!$C:$C,0),1)</f>
        <v>0</v>
      </c>
      <c r="EA28" s="16">
        <f>INDEX(現金給付!AW:AW,MATCH($A28,現金給付!$C:$C,0),1)</f>
        <v>0</v>
      </c>
      <c r="EB28" s="16">
        <f>INDEX(現金給付!BD:BD,MATCH($A28,現金給付!$C:$C,0),1)</f>
        <v>0</v>
      </c>
      <c r="EC28" s="16">
        <f>INDEX(現金給付!BE:BE,MATCH($A28,現金給付!$C:$C,0),1)</f>
        <v>0</v>
      </c>
      <c r="ED28" s="16">
        <f>INDEX(現金給付!BT:BT,MATCH($A28,現金給付!$C:$C,0),1)</f>
        <v>0</v>
      </c>
      <c r="EE28" s="16">
        <f>INDEX(現金給付!BU:BU,MATCH($A28,現金給付!$C:$C,0),1)</f>
        <v>0</v>
      </c>
      <c r="EF28" s="16">
        <v>0</v>
      </c>
      <c r="EG28" s="16">
        <v>0</v>
      </c>
      <c r="EH28" s="16">
        <f t="shared" si="9"/>
        <v>6</v>
      </c>
      <c r="EI28" s="16">
        <f t="shared" si="9"/>
        <v>37117</v>
      </c>
      <c r="EK28" s="7">
        <f t="shared" si="14"/>
        <v>2691</v>
      </c>
      <c r="EL28" s="7">
        <f t="shared" si="14"/>
        <v>68766600</v>
      </c>
      <c r="EN28" s="70">
        <f>ROUND(EL28/INDEX(被保険者数!O:O,MATCH(A28,被保険者数!A:A,0),1),0)</f>
        <v>35872</v>
      </c>
      <c r="EO28" s="1">
        <f t="shared" si="15"/>
        <v>26</v>
      </c>
      <c r="EP28" s="70">
        <f t="shared" si="10"/>
        <v>32575070</v>
      </c>
      <c r="EQ28" s="70">
        <f t="shared" si="11"/>
        <v>21736570</v>
      </c>
      <c r="ER28" s="70">
        <f t="shared" si="12"/>
        <v>14454960</v>
      </c>
      <c r="ES28" s="70">
        <f>ROUND(EP28/INDEX(被保険者数!O:O,MATCH(A28,被保険者数!A:A,0),1),0)</f>
        <v>16993</v>
      </c>
      <c r="ET28" s="70">
        <f t="shared" si="16"/>
        <v>25</v>
      </c>
      <c r="EU28" s="70">
        <f>ROUND(EQ28/INDEX(被保険者数!O:O,MATCH(A28,被保険者数!A:A,0),1),0)</f>
        <v>11339</v>
      </c>
      <c r="EV28" s="1">
        <f t="shared" si="17"/>
        <v>25</v>
      </c>
    </row>
    <row r="29" spans="1:152" s="1" customFormat="1" ht="15.95" customHeight="1" x14ac:dyDescent="0.15">
      <c r="A29" s="2" t="s">
        <v>49</v>
      </c>
      <c r="B29" s="6">
        <v>173</v>
      </c>
      <c r="C29" s="7">
        <v>119141280</v>
      </c>
      <c r="D29" s="7">
        <v>95313008</v>
      </c>
      <c r="E29" s="7">
        <v>15365692</v>
      </c>
      <c r="F29" s="7">
        <v>8161480</v>
      </c>
      <c r="G29" s="7">
        <v>301100</v>
      </c>
      <c r="H29" s="7">
        <v>3823</v>
      </c>
      <c r="I29" s="7">
        <v>64666870</v>
      </c>
      <c r="J29" s="7">
        <v>51732325</v>
      </c>
      <c r="K29" s="7">
        <v>3725560</v>
      </c>
      <c r="L29" s="7">
        <v>8828678</v>
      </c>
      <c r="M29" s="7">
        <v>380307</v>
      </c>
      <c r="N29" s="7">
        <f t="shared" si="0"/>
        <v>3996</v>
      </c>
      <c r="O29" s="7">
        <f t="shared" si="0"/>
        <v>183808150</v>
      </c>
      <c r="P29" s="7">
        <f t="shared" si="0"/>
        <v>147045333</v>
      </c>
      <c r="Q29" s="7">
        <f t="shared" si="0"/>
        <v>19091252</v>
      </c>
      <c r="R29" s="7">
        <f t="shared" si="0"/>
        <v>16990158</v>
      </c>
      <c r="S29" s="7">
        <f t="shared" si="0"/>
        <v>681407</v>
      </c>
      <c r="T29" s="6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625</v>
      </c>
      <c r="AA29" s="7">
        <v>9231430</v>
      </c>
      <c r="AB29" s="7">
        <v>7385144</v>
      </c>
      <c r="AC29" s="7">
        <v>150121</v>
      </c>
      <c r="AD29" s="7">
        <v>1696165</v>
      </c>
      <c r="AE29" s="7">
        <v>0</v>
      </c>
      <c r="AF29" s="7">
        <f t="shared" si="1"/>
        <v>625</v>
      </c>
      <c r="AG29" s="7">
        <f t="shared" si="1"/>
        <v>9231430</v>
      </c>
      <c r="AH29" s="7">
        <f t="shared" si="1"/>
        <v>7385144</v>
      </c>
      <c r="AI29" s="7">
        <f t="shared" si="1"/>
        <v>150121</v>
      </c>
      <c r="AJ29" s="7">
        <f t="shared" si="1"/>
        <v>1696165</v>
      </c>
      <c r="AK29" s="7">
        <f t="shared" si="1"/>
        <v>0</v>
      </c>
      <c r="AL29" s="6">
        <f t="shared" si="2"/>
        <v>4621</v>
      </c>
      <c r="AM29" s="7">
        <f t="shared" si="2"/>
        <v>193039580</v>
      </c>
      <c r="AN29" s="7">
        <f t="shared" si="2"/>
        <v>154430477</v>
      </c>
      <c r="AO29" s="7">
        <f t="shared" si="2"/>
        <v>19241373</v>
      </c>
      <c r="AP29" s="7">
        <f t="shared" si="2"/>
        <v>18686323</v>
      </c>
      <c r="AQ29" s="7">
        <f t="shared" si="2"/>
        <v>681407</v>
      </c>
      <c r="AR29" s="7">
        <v>2968</v>
      </c>
      <c r="AS29" s="7">
        <v>38419160</v>
      </c>
      <c r="AT29" s="7">
        <v>30735324</v>
      </c>
      <c r="AU29" s="7">
        <v>1364878</v>
      </c>
      <c r="AV29" s="7">
        <v>6119370</v>
      </c>
      <c r="AW29" s="7">
        <v>199588</v>
      </c>
      <c r="AX29" s="7">
        <f t="shared" si="3"/>
        <v>7589</v>
      </c>
      <c r="AY29" s="7">
        <f t="shared" si="3"/>
        <v>231458740</v>
      </c>
      <c r="AZ29" s="7">
        <f t="shared" si="3"/>
        <v>185165801</v>
      </c>
      <c r="BA29" s="7">
        <f t="shared" si="3"/>
        <v>20606251</v>
      </c>
      <c r="BB29" s="7">
        <f t="shared" si="3"/>
        <v>24805693</v>
      </c>
      <c r="BC29" s="7">
        <f t="shared" si="3"/>
        <v>880995</v>
      </c>
      <c r="BD29" s="6">
        <v>165</v>
      </c>
      <c r="BE29" s="7">
        <v>4465456</v>
      </c>
      <c r="BF29" s="7">
        <v>1059366</v>
      </c>
      <c r="BG29" s="7">
        <v>0</v>
      </c>
      <c r="BH29" s="7">
        <v>3394590</v>
      </c>
      <c r="BI29" s="7">
        <v>11500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f t="shared" si="4"/>
        <v>165</v>
      </c>
      <c r="BQ29" s="7">
        <f t="shared" si="4"/>
        <v>4465456</v>
      </c>
      <c r="BR29" s="7">
        <f t="shared" si="4"/>
        <v>1059366</v>
      </c>
      <c r="BS29" s="7">
        <f t="shared" si="4"/>
        <v>0</v>
      </c>
      <c r="BT29" s="7">
        <f t="shared" si="4"/>
        <v>3394590</v>
      </c>
      <c r="BU29" s="7">
        <f t="shared" si="4"/>
        <v>11500</v>
      </c>
      <c r="BV29" s="6">
        <v>15</v>
      </c>
      <c r="BW29" s="7">
        <v>2124600</v>
      </c>
      <c r="BX29" s="7">
        <v>1699680</v>
      </c>
      <c r="BY29" s="7">
        <v>215003</v>
      </c>
      <c r="BZ29" s="7">
        <v>121897</v>
      </c>
      <c r="CA29" s="7">
        <v>88020</v>
      </c>
      <c r="CB29" s="7">
        <f t="shared" si="5"/>
        <v>7604</v>
      </c>
      <c r="CC29" s="7">
        <f t="shared" si="6"/>
        <v>238048796</v>
      </c>
      <c r="CD29" s="7">
        <f t="shared" si="6"/>
        <v>187924847</v>
      </c>
      <c r="CE29" s="7">
        <f t="shared" si="6"/>
        <v>20821254</v>
      </c>
      <c r="CF29" s="7">
        <f t="shared" si="6"/>
        <v>28322180</v>
      </c>
      <c r="CG29" s="7">
        <f t="shared" si="6"/>
        <v>980515</v>
      </c>
      <c r="CH29" s="128">
        <v>25</v>
      </c>
      <c r="CI29" s="129">
        <v>170601</v>
      </c>
      <c r="CJ29" s="129">
        <v>136477</v>
      </c>
      <c r="CK29" s="129">
        <v>0</v>
      </c>
      <c r="CL29" s="129">
        <v>34124</v>
      </c>
      <c r="CM29" s="129">
        <v>0</v>
      </c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30">
        <f t="shared" si="13"/>
        <v>25</v>
      </c>
      <c r="DA29" s="129">
        <f t="shared" si="7"/>
        <v>170601</v>
      </c>
      <c r="DB29" s="129">
        <f t="shared" si="7"/>
        <v>136477</v>
      </c>
      <c r="DC29" s="129">
        <f t="shared" si="7"/>
        <v>0</v>
      </c>
      <c r="DD29" s="129">
        <f t="shared" si="7"/>
        <v>34124</v>
      </c>
      <c r="DE29" s="129">
        <f t="shared" si="7"/>
        <v>0</v>
      </c>
      <c r="DF29" s="129">
        <f t="shared" si="8"/>
        <v>7629</v>
      </c>
      <c r="DG29" s="129">
        <f t="shared" si="8"/>
        <v>238219397</v>
      </c>
      <c r="DH29" s="129">
        <f t="shared" si="8"/>
        <v>188061324</v>
      </c>
      <c r="DI29" s="129">
        <f t="shared" si="8"/>
        <v>20821254</v>
      </c>
      <c r="DJ29" s="129">
        <f t="shared" si="8"/>
        <v>28356304</v>
      </c>
      <c r="DK29" s="129">
        <f t="shared" si="8"/>
        <v>980515</v>
      </c>
      <c r="DL29" s="129">
        <v>128</v>
      </c>
      <c r="DM29" s="129">
        <v>590</v>
      </c>
      <c r="DN29" s="129">
        <v>718</v>
      </c>
      <c r="DO29" s="129">
        <v>11</v>
      </c>
      <c r="DP29" s="129">
        <v>30</v>
      </c>
      <c r="DR29" s="16">
        <f>INDEX(現金給付!H:H,MATCH($A29,現金給付!$C:$C,0),1)</f>
        <v>25</v>
      </c>
      <c r="DS29" s="16">
        <f>INDEX(現金給付!I:I,MATCH($A29,現金給付!$C:$C,0),1)</f>
        <v>136477</v>
      </c>
      <c r="DT29" s="16">
        <f>INDEX(現金給付!P:P,MATCH($A29,現金給付!$C:$C,0),1)</f>
        <v>2</v>
      </c>
      <c r="DU29" s="16">
        <f>INDEX(現金給付!Q:Q,MATCH($A29,現金給付!$C:$C,0),1)</f>
        <v>39408</v>
      </c>
      <c r="DV29" s="16">
        <f>INDEX(現金給付!X:X,MATCH($A29,現金給付!$C:$C,0),1)</f>
        <v>3</v>
      </c>
      <c r="DW29" s="16">
        <f>INDEX(現金給付!Y:Y,MATCH($A29,現金給付!$C:$C,0),1)</f>
        <v>132860</v>
      </c>
      <c r="DX29" s="16">
        <f>INDEX(現金給付!AN:AN,MATCH($A29,現金給付!$C:$C,0),1)</f>
        <v>3</v>
      </c>
      <c r="DY29" s="16">
        <f>INDEX(現金給付!AO:AO,MATCH($A29,現金給付!$C:$C,0),1)</f>
        <v>62920</v>
      </c>
      <c r="DZ29" s="16">
        <f>INDEX(現金給付!AV:AV,MATCH($A29,現金給付!$C:$C,0),1)</f>
        <v>0</v>
      </c>
      <c r="EA29" s="16">
        <f>INDEX(現金給付!AW:AW,MATCH($A29,現金給付!$C:$C,0),1)</f>
        <v>0</v>
      </c>
      <c r="EB29" s="16">
        <f>INDEX(現金給付!BD:BD,MATCH($A29,現金給付!$C:$C,0),1)</f>
        <v>0</v>
      </c>
      <c r="EC29" s="16">
        <f>INDEX(現金給付!BE:BE,MATCH($A29,現金給付!$C:$C,0),1)</f>
        <v>0</v>
      </c>
      <c r="ED29" s="16">
        <f>INDEX(現金給付!BT:BT,MATCH($A29,現金給付!$C:$C,0),1)</f>
        <v>0</v>
      </c>
      <c r="EE29" s="16">
        <f>INDEX(現金給付!BU:BU,MATCH($A29,現金給付!$C:$C,0),1)</f>
        <v>0</v>
      </c>
      <c r="EF29" s="16">
        <v>0</v>
      </c>
      <c r="EG29" s="16">
        <v>0</v>
      </c>
      <c r="EH29" s="16">
        <f t="shared" si="9"/>
        <v>33</v>
      </c>
      <c r="EI29" s="16">
        <f t="shared" si="9"/>
        <v>371665</v>
      </c>
      <c r="EK29" s="7">
        <f t="shared" si="14"/>
        <v>7637</v>
      </c>
      <c r="EL29" s="7">
        <f t="shared" si="14"/>
        <v>238420461</v>
      </c>
      <c r="EN29" s="70">
        <f>ROUND(EL29/INDEX(被保険者数!O:O,MATCH(A29,被保険者数!A:A,0),1),0)</f>
        <v>72183</v>
      </c>
      <c r="EO29" s="1">
        <f t="shared" si="15"/>
        <v>4</v>
      </c>
      <c r="EP29" s="70">
        <f t="shared" si="10"/>
        <v>119141280</v>
      </c>
      <c r="EQ29" s="70">
        <f t="shared" si="11"/>
        <v>73898300</v>
      </c>
      <c r="ER29" s="70">
        <f t="shared" si="12"/>
        <v>45380881</v>
      </c>
      <c r="ES29" s="70">
        <f>ROUND(EP29/INDEX(被保険者数!O:O,MATCH(A29,被保険者数!A:A,0),1),0)</f>
        <v>36071</v>
      </c>
      <c r="ET29" s="70">
        <f t="shared" si="16"/>
        <v>4</v>
      </c>
      <c r="EU29" s="70">
        <f>ROUND(EQ29/INDEX(被保険者数!O:O,MATCH(A29,被保険者数!A:A,0),1),0)</f>
        <v>22373</v>
      </c>
      <c r="EV29" s="1">
        <f t="shared" si="17"/>
        <v>5</v>
      </c>
    </row>
    <row r="30" spans="1:152" s="1" customFormat="1" ht="15.95" customHeight="1" x14ac:dyDescent="0.15">
      <c r="A30" s="2" t="s">
        <v>62</v>
      </c>
      <c r="B30" s="6">
        <v>78</v>
      </c>
      <c r="C30" s="7">
        <v>52342300</v>
      </c>
      <c r="D30" s="7">
        <v>41873834</v>
      </c>
      <c r="E30" s="7">
        <v>6873802</v>
      </c>
      <c r="F30" s="7">
        <v>3304114</v>
      </c>
      <c r="G30" s="7">
        <v>290550</v>
      </c>
      <c r="H30" s="7">
        <v>1705</v>
      </c>
      <c r="I30" s="7">
        <v>23948420</v>
      </c>
      <c r="J30" s="7">
        <v>19158726</v>
      </c>
      <c r="K30" s="7">
        <v>772108</v>
      </c>
      <c r="L30" s="7">
        <v>3887422</v>
      </c>
      <c r="M30" s="7">
        <v>130164</v>
      </c>
      <c r="N30" s="7">
        <f t="shared" si="0"/>
        <v>1783</v>
      </c>
      <c r="O30" s="7">
        <f t="shared" si="0"/>
        <v>76290720</v>
      </c>
      <c r="P30" s="7">
        <f t="shared" si="0"/>
        <v>61032560</v>
      </c>
      <c r="Q30" s="7">
        <f t="shared" si="0"/>
        <v>7645910</v>
      </c>
      <c r="R30" s="7">
        <f t="shared" si="0"/>
        <v>7191536</v>
      </c>
      <c r="S30" s="7">
        <f t="shared" si="0"/>
        <v>420714</v>
      </c>
      <c r="T30" s="6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224</v>
      </c>
      <c r="AA30" s="7">
        <v>3379790</v>
      </c>
      <c r="AB30" s="7">
        <v>2703832</v>
      </c>
      <c r="AC30" s="7">
        <v>36824</v>
      </c>
      <c r="AD30" s="7">
        <v>639134</v>
      </c>
      <c r="AE30" s="7">
        <v>0</v>
      </c>
      <c r="AF30" s="7">
        <f t="shared" si="1"/>
        <v>224</v>
      </c>
      <c r="AG30" s="7">
        <f t="shared" si="1"/>
        <v>3379790</v>
      </c>
      <c r="AH30" s="7">
        <f t="shared" si="1"/>
        <v>2703832</v>
      </c>
      <c r="AI30" s="7">
        <f t="shared" si="1"/>
        <v>36824</v>
      </c>
      <c r="AJ30" s="7">
        <f t="shared" si="1"/>
        <v>639134</v>
      </c>
      <c r="AK30" s="7">
        <f t="shared" si="1"/>
        <v>0</v>
      </c>
      <c r="AL30" s="6">
        <f t="shared" si="2"/>
        <v>2007</v>
      </c>
      <c r="AM30" s="7">
        <f t="shared" si="2"/>
        <v>79670510</v>
      </c>
      <c r="AN30" s="7">
        <f t="shared" si="2"/>
        <v>63736392</v>
      </c>
      <c r="AO30" s="7">
        <f t="shared" si="2"/>
        <v>7682734</v>
      </c>
      <c r="AP30" s="7">
        <f t="shared" si="2"/>
        <v>7830670</v>
      </c>
      <c r="AQ30" s="7">
        <f t="shared" si="2"/>
        <v>420714</v>
      </c>
      <c r="AR30" s="7">
        <v>1292</v>
      </c>
      <c r="AS30" s="7">
        <v>15588390</v>
      </c>
      <c r="AT30" s="7">
        <v>12470712</v>
      </c>
      <c r="AU30" s="7">
        <v>267973</v>
      </c>
      <c r="AV30" s="7">
        <v>2758799</v>
      </c>
      <c r="AW30" s="7">
        <v>90906</v>
      </c>
      <c r="AX30" s="7">
        <f t="shared" si="3"/>
        <v>3299</v>
      </c>
      <c r="AY30" s="7">
        <f t="shared" si="3"/>
        <v>95258900</v>
      </c>
      <c r="AZ30" s="7">
        <f t="shared" si="3"/>
        <v>76207104</v>
      </c>
      <c r="BA30" s="7">
        <f t="shared" si="3"/>
        <v>7950707</v>
      </c>
      <c r="BB30" s="7">
        <f t="shared" si="3"/>
        <v>10589469</v>
      </c>
      <c r="BC30" s="7">
        <f t="shared" si="3"/>
        <v>511620</v>
      </c>
      <c r="BD30" s="6">
        <v>74</v>
      </c>
      <c r="BE30" s="7">
        <v>1944071</v>
      </c>
      <c r="BF30" s="7">
        <v>534781</v>
      </c>
      <c r="BG30" s="7">
        <v>0</v>
      </c>
      <c r="BH30" s="7">
        <v>1383070</v>
      </c>
      <c r="BI30" s="7">
        <v>26220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f t="shared" si="4"/>
        <v>74</v>
      </c>
      <c r="BQ30" s="7">
        <f t="shared" si="4"/>
        <v>1944071</v>
      </c>
      <c r="BR30" s="7">
        <f t="shared" si="4"/>
        <v>534781</v>
      </c>
      <c r="BS30" s="7">
        <f t="shared" si="4"/>
        <v>0</v>
      </c>
      <c r="BT30" s="7">
        <f t="shared" si="4"/>
        <v>1383070</v>
      </c>
      <c r="BU30" s="7">
        <f t="shared" si="4"/>
        <v>26220</v>
      </c>
      <c r="BV30" s="6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f t="shared" si="5"/>
        <v>3299</v>
      </c>
      <c r="CC30" s="7">
        <f t="shared" si="6"/>
        <v>97202971</v>
      </c>
      <c r="CD30" s="7">
        <f t="shared" si="6"/>
        <v>76741885</v>
      </c>
      <c r="CE30" s="7">
        <f t="shared" si="6"/>
        <v>7950707</v>
      </c>
      <c r="CF30" s="7">
        <f t="shared" si="6"/>
        <v>11972539</v>
      </c>
      <c r="CG30" s="7">
        <f t="shared" si="6"/>
        <v>537840</v>
      </c>
      <c r="CH30" s="128">
        <v>13</v>
      </c>
      <c r="CI30" s="129">
        <v>67063</v>
      </c>
      <c r="CJ30" s="129">
        <v>53647</v>
      </c>
      <c r="CK30" s="129">
        <v>0</v>
      </c>
      <c r="CL30" s="129">
        <v>13416</v>
      </c>
      <c r="CM30" s="129">
        <v>0</v>
      </c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30">
        <f t="shared" si="13"/>
        <v>13</v>
      </c>
      <c r="DA30" s="129">
        <f t="shared" si="7"/>
        <v>67063</v>
      </c>
      <c r="DB30" s="129">
        <f t="shared" si="7"/>
        <v>53647</v>
      </c>
      <c r="DC30" s="129">
        <f t="shared" si="7"/>
        <v>0</v>
      </c>
      <c r="DD30" s="129">
        <f t="shared" si="7"/>
        <v>13416</v>
      </c>
      <c r="DE30" s="129">
        <f t="shared" si="7"/>
        <v>0</v>
      </c>
      <c r="DF30" s="129">
        <f t="shared" si="8"/>
        <v>3312</v>
      </c>
      <c r="DG30" s="129">
        <f t="shared" si="8"/>
        <v>97270034</v>
      </c>
      <c r="DH30" s="129">
        <f t="shared" si="8"/>
        <v>76795532</v>
      </c>
      <c r="DI30" s="129">
        <f t="shared" si="8"/>
        <v>7950707</v>
      </c>
      <c r="DJ30" s="129">
        <f t="shared" si="8"/>
        <v>11985955</v>
      </c>
      <c r="DK30" s="129">
        <f t="shared" si="8"/>
        <v>537840</v>
      </c>
      <c r="DL30" s="129">
        <v>56</v>
      </c>
      <c r="DM30" s="129">
        <v>233</v>
      </c>
      <c r="DN30" s="129">
        <v>289</v>
      </c>
      <c r="DO30" s="129">
        <v>10</v>
      </c>
      <c r="DP30" s="129">
        <v>4</v>
      </c>
      <c r="DR30" s="16">
        <f>INDEX(現金給付!H:H,MATCH($A30,現金給付!$C:$C,0),1)</f>
        <v>13</v>
      </c>
      <c r="DS30" s="16">
        <f>INDEX(現金給付!I:I,MATCH($A30,現金給付!$C:$C,0),1)</f>
        <v>53647</v>
      </c>
      <c r="DT30" s="16">
        <f>INDEX(現金給付!P:P,MATCH($A30,現金給付!$C:$C,0),1)</f>
        <v>0</v>
      </c>
      <c r="DU30" s="16">
        <f>INDEX(現金給付!Q:Q,MATCH($A30,現金給付!$C:$C,0),1)</f>
        <v>0</v>
      </c>
      <c r="DV30" s="16">
        <f>INDEX(現金給付!X:X,MATCH($A30,現金給付!$C:$C,0),1)</f>
        <v>0</v>
      </c>
      <c r="DW30" s="16">
        <f>INDEX(現金給付!Y:Y,MATCH($A30,現金給付!$C:$C,0),1)</f>
        <v>0</v>
      </c>
      <c r="DX30" s="16">
        <f>INDEX(現金給付!AN:AN,MATCH($A30,現金給付!$C:$C,0),1)</f>
        <v>1</v>
      </c>
      <c r="DY30" s="16">
        <f>INDEX(現金給付!AO:AO,MATCH($A30,現金給付!$C:$C,0),1)</f>
        <v>35022</v>
      </c>
      <c r="DZ30" s="16">
        <f>INDEX(現金給付!AV:AV,MATCH($A30,現金給付!$C:$C,0),1)</f>
        <v>0</v>
      </c>
      <c r="EA30" s="16">
        <f>INDEX(現金給付!AW:AW,MATCH($A30,現金給付!$C:$C,0),1)</f>
        <v>0</v>
      </c>
      <c r="EB30" s="16">
        <f>INDEX(現金給付!BD:BD,MATCH($A30,現金給付!$C:$C,0),1)</f>
        <v>0</v>
      </c>
      <c r="EC30" s="16">
        <f>INDEX(現金給付!BE:BE,MATCH($A30,現金給付!$C:$C,0),1)</f>
        <v>0</v>
      </c>
      <c r="ED30" s="16">
        <f>INDEX(現金給付!BT:BT,MATCH($A30,現金給付!$C:$C,0),1)</f>
        <v>0</v>
      </c>
      <c r="EE30" s="16">
        <f>INDEX(現金給付!BU:BU,MATCH($A30,現金給付!$C:$C,0),1)</f>
        <v>0</v>
      </c>
      <c r="EF30" s="16">
        <v>0</v>
      </c>
      <c r="EG30" s="16">
        <v>0</v>
      </c>
      <c r="EH30" s="16">
        <f t="shared" si="9"/>
        <v>14</v>
      </c>
      <c r="EI30" s="16">
        <f t="shared" si="9"/>
        <v>88669</v>
      </c>
      <c r="EK30" s="7">
        <f t="shared" si="14"/>
        <v>3313</v>
      </c>
      <c r="EL30" s="7">
        <f t="shared" si="14"/>
        <v>97291640</v>
      </c>
      <c r="EN30" s="70">
        <f>ROUND(EL30/INDEX(被保険者数!O:O,MATCH(A30,被保険者数!A:A,0),1),0)</f>
        <v>55279</v>
      </c>
      <c r="EO30" s="1">
        <f t="shared" si="15"/>
        <v>12</v>
      </c>
      <c r="EP30" s="70">
        <f t="shared" si="10"/>
        <v>52342300</v>
      </c>
      <c r="EQ30" s="70">
        <f t="shared" si="11"/>
        <v>27328210</v>
      </c>
      <c r="ER30" s="70">
        <f t="shared" si="12"/>
        <v>17621130</v>
      </c>
      <c r="ES30" s="70">
        <f>ROUND(EP30/INDEX(被保険者数!O:O,MATCH(A30,被保険者数!A:A,0),1),0)</f>
        <v>29740</v>
      </c>
      <c r="ET30" s="70">
        <f t="shared" si="16"/>
        <v>10</v>
      </c>
      <c r="EU30" s="70">
        <f>ROUND(EQ30/INDEX(被保険者数!O:O,MATCH(A30,被保険者数!A:A,0),1),0)</f>
        <v>15527</v>
      </c>
      <c r="EV30" s="1">
        <f t="shared" si="17"/>
        <v>15</v>
      </c>
    </row>
    <row r="31" spans="1:152" s="1" customFormat="1" ht="15.95" customHeight="1" x14ac:dyDescent="0.15">
      <c r="A31" s="2" t="s">
        <v>50</v>
      </c>
      <c r="B31" s="6">
        <v>158</v>
      </c>
      <c r="C31" s="7">
        <v>126007010</v>
      </c>
      <c r="D31" s="7">
        <v>100805552</v>
      </c>
      <c r="E31" s="7">
        <v>17249376</v>
      </c>
      <c r="F31" s="7">
        <v>7757272</v>
      </c>
      <c r="G31" s="7">
        <v>194810</v>
      </c>
      <c r="H31" s="7">
        <v>3377</v>
      </c>
      <c r="I31" s="7">
        <v>58553370</v>
      </c>
      <c r="J31" s="7">
        <v>46842673</v>
      </c>
      <c r="K31" s="7">
        <v>2907356</v>
      </c>
      <c r="L31" s="7">
        <v>8304536</v>
      </c>
      <c r="M31" s="7">
        <v>498805</v>
      </c>
      <c r="N31" s="7">
        <f t="shared" si="0"/>
        <v>3535</v>
      </c>
      <c r="O31" s="7">
        <f t="shared" si="0"/>
        <v>184560380</v>
      </c>
      <c r="P31" s="7">
        <f t="shared" si="0"/>
        <v>147648225</v>
      </c>
      <c r="Q31" s="7">
        <f t="shared" si="0"/>
        <v>20156732</v>
      </c>
      <c r="R31" s="7">
        <f t="shared" si="0"/>
        <v>16061808</v>
      </c>
      <c r="S31" s="7">
        <f t="shared" si="0"/>
        <v>693615</v>
      </c>
      <c r="T31" s="6">
        <v>1</v>
      </c>
      <c r="U31" s="7">
        <v>285940</v>
      </c>
      <c r="V31" s="7">
        <v>228750</v>
      </c>
      <c r="W31" s="7">
        <v>0</v>
      </c>
      <c r="X31" s="7">
        <v>57190</v>
      </c>
      <c r="Y31" s="7">
        <v>0</v>
      </c>
      <c r="Z31" s="7">
        <v>529</v>
      </c>
      <c r="AA31" s="7">
        <v>6902000</v>
      </c>
      <c r="AB31" s="7">
        <v>5521600</v>
      </c>
      <c r="AC31" s="7">
        <v>85888</v>
      </c>
      <c r="AD31" s="7">
        <v>1294512</v>
      </c>
      <c r="AE31" s="7">
        <v>0</v>
      </c>
      <c r="AF31" s="7">
        <f t="shared" si="1"/>
        <v>530</v>
      </c>
      <c r="AG31" s="7">
        <f t="shared" si="1"/>
        <v>7187940</v>
      </c>
      <c r="AH31" s="7">
        <f t="shared" si="1"/>
        <v>5750350</v>
      </c>
      <c r="AI31" s="7">
        <f t="shared" si="1"/>
        <v>85888</v>
      </c>
      <c r="AJ31" s="7">
        <f t="shared" si="1"/>
        <v>1351702</v>
      </c>
      <c r="AK31" s="7">
        <f t="shared" si="1"/>
        <v>0</v>
      </c>
      <c r="AL31" s="6">
        <f t="shared" si="2"/>
        <v>4065</v>
      </c>
      <c r="AM31" s="7">
        <f t="shared" si="2"/>
        <v>191748320</v>
      </c>
      <c r="AN31" s="7">
        <f t="shared" si="2"/>
        <v>153398575</v>
      </c>
      <c r="AO31" s="7">
        <f t="shared" si="2"/>
        <v>20242620</v>
      </c>
      <c r="AP31" s="7">
        <f t="shared" si="2"/>
        <v>17413510</v>
      </c>
      <c r="AQ31" s="7">
        <f t="shared" si="2"/>
        <v>693615</v>
      </c>
      <c r="AR31" s="7">
        <v>2344</v>
      </c>
      <c r="AS31" s="7">
        <v>26612700</v>
      </c>
      <c r="AT31" s="7">
        <v>21290160</v>
      </c>
      <c r="AU31" s="7">
        <v>338065</v>
      </c>
      <c r="AV31" s="7">
        <v>4884821</v>
      </c>
      <c r="AW31" s="7">
        <v>99654</v>
      </c>
      <c r="AX31" s="7">
        <f t="shared" si="3"/>
        <v>6409</v>
      </c>
      <c r="AY31" s="7">
        <f t="shared" si="3"/>
        <v>218361020</v>
      </c>
      <c r="AZ31" s="7">
        <f t="shared" si="3"/>
        <v>174688735</v>
      </c>
      <c r="BA31" s="7">
        <f t="shared" si="3"/>
        <v>20580685</v>
      </c>
      <c r="BB31" s="7">
        <f t="shared" si="3"/>
        <v>22298331</v>
      </c>
      <c r="BC31" s="7">
        <f t="shared" si="3"/>
        <v>793269</v>
      </c>
      <c r="BD31" s="6">
        <v>151</v>
      </c>
      <c r="BE31" s="7">
        <v>4343271</v>
      </c>
      <c r="BF31" s="7">
        <v>1279171</v>
      </c>
      <c r="BG31" s="7">
        <v>0</v>
      </c>
      <c r="BH31" s="7">
        <v>3064100</v>
      </c>
      <c r="BI31" s="7">
        <v>0</v>
      </c>
      <c r="BJ31" s="7">
        <v>1</v>
      </c>
      <c r="BK31" s="7">
        <v>12800</v>
      </c>
      <c r="BL31" s="7">
        <v>3600</v>
      </c>
      <c r="BM31" s="7">
        <v>0</v>
      </c>
      <c r="BN31" s="7">
        <v>9200</v>
      </c>
      <c r="BO31" s="7">
        <v>0</v>
      </c>
      <c r="BP31" s="7">
        <f t="shared" si="4"/>
        <v>152</v>
      </c>
      <c r="BQ31" s="7">
        <f t="shared" si="4"/>
        <v>4356071</v>
      </c>
      <c r="BR31" s="7">
        <f t="shared" si="4"/>
        <v>1282771</v>
      </c>
      <c r="BS31" s="7">
        <f t="shared" si="4"/>
        <v>0</v>
      </c>
      <c r="BT31" s="7">
        <f t="shared" si="4"/>
        <v>3073300</v>
      </c>
      <c r="BU31" s="7">
        <f t="shared" si="4"/>
        <v>0</v>
      </c>
      <c r="BV31" s="6">
        <v>21</v>
      </c>
      <c r="BW31" s="7">
        <v>7295700</v>
      </c>
      <c r="BX31" s="7">
        <v>5836560</v>
      </c>
      <c r="BY31" s="7">
        <v>1135017</v>
      </c>
      <c r="BZ31" s="7">
        <v>324123</v>
      </c>
      <c r="CA31" s="7">
        <v>0</v>
      </c>
      <c r="CB31" s="7">
        <f t="shared" si="5"/>
        <v>6430</v>
      </c>
      <c r="CC31" s="7">
        <f t="shared" si="6"/>
        <v>230012791</v>
      </c>
      <c r="CD31" s="7">
        <f t="shared" si="6"/>
        <v>181808066</v>
      </c>
      <c r="CE31" s="7">
        <f t="shared" si="6"/>
        <v>21715702</v>
      </c>
      <c r="CF31" s="7">
        <f t="shared" si="6"/>
        <v>25695754</v>
      </c>
      <c r="CG31" s="7">
        <f t="shared" si="6"/>
        <v>793269</v>
      </c>
      <c r="CH31" s="128">
        <v>6</v>
      </c>
      <c r="CI31" s="129">
        <v>34045</v>
      </c>
      <c r="CJ31" s="129">
        <v>27236</v>
      </c>
      <c r="CK31" s="129">
        <v>0</v>
      </c>
      <c r="CL31" s="129">
        <v>6809</v>
      </c>
      <c r="CM31" s="129">
        <v>0</v>
      </c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30">
        <f t="shared" si="13"/>
        <v>6</v>
      </c>
      <c r="DA31" s="129">
        <f t="shared" si="7"/>
        <v>34045</v>
      </c>
      <c r="DB31" s="129">
        <f t="shared" si="7"/>
        <v>27236</v>
      </c>
      <c r="DC31" s="129">
        <f t="shared" si="7"/>
        <v>0</v>
      </c>
      <c r="DD31" s="129">
        <f t="shared" si="7"/>
        <v>6809</v>
      </c>
      <c r="DE31" s="129">
        <f t="shared" si="7"/>
        <v>0</v>
      </c>
      <c r="DF31" s="129">
        <f t="shared" si="8"/>
        <v>6436</v>
      </c>
      <c r="DG31" s="129">
        <f t="shared" si="8"/>
        <v>230046836</v>
      </c>
      <c r="DH31" s="129">
        <f t="shared" si="8"/>
        <v>181835302</v>
      </c>
      <c r="DI31" s="129">
        <f t="shared" si="8"/>
        <v>21715702</v>
      </c>
      <c r="DJ31" s="129">
        <f t="shared" si="8"/>
        <v>25702563</v>
      </c>
      <c r="DK31" s="129">
        <f t="shared" si="8"/>
        <v>793269</v>
      </c>
      <c r="DL31" s="129">
        <v>119</v>
      </c>
      <c r="DM31" s="129">
        <v>541</v>
      </c>
      <c r="DN31" s="129">
        <v>660</v>
      </c>
      <c r="DO31" s="129">
        <v>10</v>
      </c>
      <c r="DP31" s="129">
        <v>16</v>
      </c>
      <c r="DR31" s="16">
        <f>INDEX(現金給付!H:H,MATCH($A31,現金給付!$C:$C,0),1)</f>
        <v>6</v>
      </c>
      <c r="DS31" s="16">
        <f>INDEX(現金給付!I:I,MATCH($A31,現金給付!$C:$C,0),1)</f>
        <v>27236</v>
      </c>
      <c r="DT31" s="16">
        <f>INDEX(現金給付!P:P,MATCH($A31,現金給付!$C:$C,0),1)</f>
        <v>3</v>
      </c>
      <c r="DU31" s="16">
        <f>INDEX(現金給付!Q:Q,MATCH($A31,現金給付!$C:$C,0),1)</f>
        <v>34230</v>
      </c>
      <c r="DV31" s="16">
        <f>INDEX(現金給付!X:X,MATCH($A31,現金給付!$C:$C,0),1)</f>
        <v>6</v>
      </c>
      <c r="DW31" s="16">
        <f>INDEX(現金給付!Y:Y,MATCH($A31,現金給付!$C:$C,0),1)</f>
        <v>210564</v>
      </c>
      <c r="DX31" s="16">
        <f>INDEX(現金給付!AN:AN,MATCH($A31,現金給付!$C:$C,0),1)</f>
        <v>2</v>
      </c>
      <c r="DY31" s="16">
        <f>INDEX(現金給付!AO:AO,MATCH($A31,現金給付!$C:$C,0),1)</f>
        <v>52448</v>
      </c>
      <c r="DZ31" s="16">
        <f>INDEX(現金給付!AV:AV,MATCH($A31,現金給付!$C:$C,0),1)</f>
        <v>0</v>
      </c>
      <c r="EA31" s="16">
        <f>INDEX(現金給付!AW:AW,MATCH($A31,現金給付!$C:$C,0),1)</f>
        <v>0</v>
      </c>
      <c r="EB31" s="16">
        <f>INDEX(現金給付!BD:BD,MATCH($A31,現金給付!$C:$C,0),1)</f>
        <v>0</v>
      </c>
      <c r="EC31" s="16">
        <f>INDEX(現金給付!BE:BE,MATCH($A31,現金給付!$C:$C,0),1)</f>
        <v>0</v>
      </c>
      <c r="ED31" s="16">
        <f>INDEX(現金給付!BT:BT,MATCH($A31,現金給付!$C:$C,0),1)</f>
        <v>0</v>
      </c>
      <c r="EE31" s="16">
        <f>INDEX(現金給付!BU:BU,MATCH($A31,現金給付!$C:$C,0),1)</f>
        <v>0</v>
      </c>
      <c r="EF31" s="16">
        <v>0</v>
      </c>
      <c r="EG31" s="16">
        <v>0</v>
      </c>
      <c r="EH31" s="16">
        <f t="shared" si="9"/>
        <v>17</v>
      </c>
      <c r="EI31" s="16">
        <f t="shared" si="9"/>
        <v>324478</v>
      </c>
      <c r="EK31" s="7">
        <f t="shared" si="14"/>
        <v>6447</v>
      </c>
      <c r="EL31" s="7">
        <f t="shared" si="14"/>
        <v>230337269</v>
      </c>
      <c r="EN31" s="70">
        <f>ROUND(EL31/INDEX(被保険者数!O:O,MATCH(A31,被保険者数!A:A,0),1),0)</f>
        <v>68553</v>
      </c>
      <c r="EO31" s="1">
        <f t="shared" si="15"/>
        <v>6</v>
      </c>
      <c r="EP31" s="70">
        <f t="shared" si="10"/>
        <v>126292950</v>
      </c>
      <c r="EQ31" s="70">
        <f t="shared" si="11"/>
        <v>65455370</v>
      </c>
      <c r="ER31" s="70">
        <f t="shared" si="12"/>
        <v>38588949</v>
      </c>
      <c r="ES31" s="70">
        <f>ROUND(EP31/INDEX(被保険者数!O:O,MATCH(A31,被保険者数!A:A,0),1),0)</f>
        <v>37587</v>
      </c>
      <c r="ET31" s="70">
        <f t="shared" si="16"/>
        <v>3</v>
      </c>
      <c r="EU31" s="70">
        <f>ROUND(EQ31/INDEX(被保険者数!O:O,MATCH(A31,被保険者数!A:A,0),1),0)</f>
        <v>19481</v>
      </c>
      <c r="EV31" s="1">
        <f t="shared" si="17"/>
        <v>7</v>
      </c>
    </row>
    <row r="32" spans="1:152" s="1" customFormat="1" ht="15.95" customHeight="1" x14ac:dyDescent="0.15">
      <c r="A32" s="2" t="s">
        <v>51</v>
      </c>
      <c r="B32" s="6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49</v>
      </c>
      <c r="I32" s="7">
        <v>546260</v>
      </c>
      <c r="J32" s="7">
        <v>437008</v>
      </c>
      <c r="K32" s="7">
        <v>1370</v>
      </c>
      <c r="L32" s="7">
        <v>106994</v>
      </c>
      <c r="M32" s="7">
        <v>888</v>
      </c>
      <c r="N32" s="7">
        <f t="shared" si="0"/>
        <v>49</v>
      </c>
      <c r="O32" s="7">
        <f t="shared" si="0"/>
        <v>546260</v>
      </c>
      <c r="P32" s="7">
        <f t="shared" si="0"/>
        <v>437008</v>
      </c>
      <c r="Q32" s="7">
        <f t="shared" si="0"/>
        <v>1370</v>
      </c>
      <c r="R32" s="7">
        <f t="shared" si="0"/>
        <v>106994</v>
      </c>
      <c r="S32" s="7">
        <f t="shared" si="0"/>
        <v>888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4</v>
      </c>
      <c r="AA32" s="7">
        <v>45570</v>
      </c>
      <c r="AB32" s="7">
        <v>36456</v>
      </c>
      <c r="AC32" s="7">
        <v>0</v>
      </c>
      <c r="AD32" s="7">
        <v>9114</v>
      </c>
      <c r="AE32" s="7">
        <v>0</v>
      </c>
      <c r="AF32" s="7">
        <f t="shared" si="1"/>
        <v>4</v>
      </c>
      <c r="AG32" s="7">
        <f t="shared" si="1"/>
        <v>45570</v>
      </c>
      <c r="AH32" s="7">
        <f t="shared" si="1"/>
        <v>36456</v>
      </c>
      <c r="AI32" s="7">
        <f t="shared" si="1"/>
        <v>0</v>
      </c>
      <c r="AJ32" s="7">
        <f t="shared" si="1"/>
        <v>9114</v>
      </c>
      <c r="AK32" s="7">
        <f t="shared" si="1"/>
        <v>0</v>
      </c>
      <c r="AL32" s="6">
        <f t="shared" si="2"/>
        <v>53</v>
      </c>
      <c r="AM32" s="7">
        <f t="shared" si="2"/>
        <v>591830</v>
      </c>
      <c r="AN32" s="7">
        <f t="shared" si="2"/>
        <v>473464</v>
      </c>
      <c r="AO32" s="7">
        <f t="shared" si="2"/>
        <v>1370</v>
      </c>
      <c r="AP32" s="7">
        <f t="shared" si="2"/>
        <v>116108</v>
      </c>
      <c r="AQ32" s="7">
        <f t="shared" si="2"/>
        <v>888</v>
      </c>
      <c r="AR32" s="7">
        <v>6</v>
      </c>
      <c r="AS32" s="7">
        <v>42430</v>
      </c>
      <c r="AT32" s="7">
        <v>33944</v>
      </c>
      <c r="AU32" s="7">
        <v>0</v>
      </c>
      <c r="AV32" s="7">
        <v>8486</v>
      </c>
      <c r="AW32" s="7">
        <v>0</v>
      </c>
      <c r="AX32" s="7">
        <f t="shared" si="3"/>
        <v>59</v>
      </c>
      <c r="AY32" s="7">
        <f t="shared" si="3"/>
        <v>634260</v>
      </c>
      <c r="AZ32" s="7">
        <f t="shared" si="3"/>
        <v>507408</v>
      </c>
      <c r="BA32" s="7">
        <f t="shared" si="3"/>
        <v>1370</v>
      </c>
      <c r="BB32" s="7">
        <f t="shared" si="3"/>
        <v>124594</v>
      </c>
      <c r="BC32" s="7">
        <f t="shared" si="3"/>
        <v>888</v>
      </c>
      <c r="BD32" s="6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4"/>
        <v>0</v>
      </c>
      <c r="BQ32" s="7">
        <f t="shared" si="4"/>
        <v>0</v>
      </c>
      <c r="BR32" s="7">
        <f t="shared" si="4"/>
        <v>0</v>
      </c>
      <c r="BS32" s="7">
        <f t="shared" si="4"/>
        <v>0</v>
      </c>
      <c r="BT32" s="7">
        <f t="shared" si="4"/>
        <v>0</v>
      </c>
      <c r="BU32" s="7">
        <f t="shared" si="4"/>
        <v>0</v>
      </c>
      <c r="BV32" s="6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f t="shared" si="5"/>
        <v>59</v>
      </c>
      <c r="CC32" s="7">
        <f t="shared" si="6"/>
        <v>634260</v>
      </c>
      <c r="CD32" s="7">
        <f t="shared" si="6"/>
        <v>507408</v>
      </c>
      <c r="CE32" s="7">
        <f t="shared" si="6"/>
        <v>1370</v>
      </c>
      <c r="CF32" s="7">
        <f t="shared" si="6"/>
        <v>124594</v>
      </c>
      <c r="CG32" s="7">
        <f t="shared" si="6"/>
        <v>888</v>
      </c>
      <c r="CH32" s="128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30">
        <f t="shared" si="13"/>
        <v>0</v>
      </c>
      <c r="DA32" s="129">
        <f t="shared" si="7"/>
        <v>0</v>
      </c>
      <c r="DB32" s="129">
        <f t="shared" si="7"/>
        <v>0</v>
      </c>
      <c r="DC32" s="129">
        <f t="shared" si="7"/>
        <v>0</v>
      </c>
      <c r="DD32" s="129">
        <f t="shared" si="7"/>
        <v>0</v>
      </c>
      <c r="DE32" s="129">
        <f t="shared" si="7"/>
        <v>0</v>
      </c>
      <c r="DF32" s="129">
        <f t="shared" si="8"/>
        <v>59</v>
      </c>
      <c r="DG32" s="129">
        <f t="shared" si="8"/>
        <v>634260</v>
      </c>
      <c r="DH32" s="129">
        <f t="shared" si="8"/>
        <v>507408</v>
      </c>
      <c r="DI32" s="129">
        <f t="shared" si="8"/>
        <v>1370</v>
      </c>
      <c r="DJ32" s="129">
        <f t="shared" si="8"/>
        <v>124594</v>
      </c>
      <c r="DK32" s="129">
        <f t="shared" si="8"/>
        <v>888</v>
      </c>
      <c r="DL32" s="129">
        <v>0</v>
      </c>
      <c r="DM32" s="129">
        <v>2</v>
      </c>
      <c r="DN32" s="129">
        <v>2</v>
      </c>
      <c r="DO32" s="129">
        <v>0</v>
      </c>
      <c r="DP32" s="129">
        <v>0</v>
      </c>
      <c r="DR32" s="16">
        <f>INDEX(現金給付!H:H,MATCH($A32,現金給付!$C:$C,0),1)</f>
        <v>0</v>
      </c>
      <c r="DS32" s="16">
        <f>INDEX(現金給付!I:I,MATCH($A32,現金給付!$C:$C,0),1)</f>
        <v>0</v>
      </c>
      <c r="DT32" s="16">
        <f>INDEX(現金給付!P:P,MATCH($A32,現金給付!$C:$C,0),1)</f>
        <v>0</v>
      </c>
      <c r="DU32" s="16">
        <f>INDEX(現金給付!Q:Q,MATCH($A32,現金給付!$C:$C,0),1)</f>
        <v>0</v>
      </c>
      <c r="DV32" s="16">
        <f>INDEX(現金給付!X:X,MATCH($A32,現金給付!$C:$C,0),1)</f>
        <v>0</v>
      </c>
      <c r="DW32" s="16">
        <f>INDEX(現金給付!Y:Y,MATCH($A32,現金給付!$C:$C,0),1)</f>
        <v>0</v>
      </c>
      <c r="DX32" s="16">
        <f>INDEX(現金給付!AN:AN,MATCH($A32,現金給付!$C:$C,0),1)</f>
        <v>0</v>
      </c>
      <c r="DY32" s="16">
        <f>INDEX(現金給付!AO:AO,MATCH($A32,現金給付!$C:$C,0),1)</f>
        <v>0</v>
      </c>
      <c r="DZ32" s="16">
        <f>INDEX(現金給付!AV:AV,MATCH($A32,現金給付!$C:$C,0),1)</f>
        <v>0</v>
      </c>
      <c r="EA32" s="16">
        <f>INDEX(現金給付!AW:AW,MATCH($A32,現金給付!$C:$C,0),1)</f>
        <v>0</v>
      </c>
      <c r="EB32" s="16">
        <f>INDEX(現金給付!BD:BD,MATCH($A32,現金給付!$C:$C,0),1)</f>
        <v>0</v>
      </c>
      <c r="EC32" s="16">
        <f>INDEX(現金給付!BE:BE,MATCH($A32,現金給付!$C:$C,0),1)</f>
        <v>0</v>
      </c>
      <c r="ED32" s="16">
        <f>INDEX(現金給付!BT:BT,MATCH($A32,現金給付!$C:$C,0),1)</f>
        <v>0</v>
      </c>
      <c r="EE32" s="16">
        <f>INDEX(現金給付!BU:BU,MATCH($A32,現金給付!$C:$C,0),1)</f>
        <v>0</v>
      </c>
      <c r="EF32" s="16">
        <v>0</v>
      </c>
      <c r="EG32" s="16">
        <v>0</v>
      </c>
      <c r="EH32" s="16">
        <f t="shared" si="9"/>
        <v>0</v>
      </c>
      <c r="EI32" s="16">
        <f t="shared" si="9"/>
        <v>0</v>
      </c>
      <c r="EK32" s="7">
        <f t="shared" si="14"/>
        <v>59</v>
      </c>
      <c r="EL32" s="7">
        <f t="shared" si="14"/>
        <v>634260</v>
      </c>
      <c r="EN32" s="70">
        <f>ROUND(EL32/INDEX(被保険者数!O:O,MATCH(A32,被保険者数!A:A,0),1),0)</f>
        <v>8237</v>
      </c>
      <c r="EO32" s="1">
        <f t="shared" si="15"/>
        <v>41</v>
      </c>
      <c r="EP32" s="70">
        <f t="shared" si="10"/>
        <v>0</v>
      </c>
      <c r="EQ32" s="70">
        <f t="shared" si="11"/>
        <v>591830</v>
      </c>
      <c r="ER32" s="70">
        <f t="shared" si="12"/>
        <v>42430</v>
      </c>
      <c r="ES32" s="70">
        <f>ROUND(EP32/INDEX(被保険者数!O:O,MATCH(A32,被保険者数!A:A,0),1),0)</f>
        <v>0</v>
      </c>
      <c r="ET32" s="70">
        <f t="shared" si="16"/>
        <v>39</v>
      </c>
      <c r="EU32" s="70">
        <f>ROUND(EQ32/INDEX(被保険者数!O:O,MATCH(A32,被保険者数!A:A,0),1),0)</f>
        <v>7686</v>
      </c>
      <c r="EV32" s="1">
        <f t="shared" si="17"/>
        <v>32</v>
      </c>
    </row>
    <row r="33" spans="1:152" s="1" customFormat="1" ht="15.95" customHeight="1" x14ac:dyDescent="0.15">
      <c r="A33" s="2" t="s">
        <v>52</v>
      </c>
      <c r="B33" s="6">
        <v>3</v>
      </c>
      <c r="C33" s="7">
        <v>1626700</v>
      </c>
      <c r="D33" s="7">
        <v>1301362</v>
      </c>
      <c r="E33" s="7">
        <v>164858</v>
      </c>
      <c r="F33" s="7">
        <v>155080</v>
      </c>
      <c r="G33" s="7">
        <v>5400</v>
      </c>
      <c r="H33" s="7">
        <v>29</v>
      </c>
      <c r="I33" s="7">
        <v>281250</v>
      </c>
      <c r="J33" s="7">
        <v>225000</v>
      </c>
      <c r="K33" s="7">
        <v>879</v>
      </c>
      <c r="L33" s="7">
        <v>54531</v>
      </c>
      <c r="M33" s="7">
        <v>840</v>
      </c>
      <c r="N33" s="7">
        <f t="shared" si="0"/>
        <v>32</v>
      </c>
      <c r="O33" s="7">
        <f t="shared" si="0"/>
        <v>1907950</v>
      </c>
      <c r="P33" s="7">
        <f t="shared" si="0"/>
        <v>1526362</v>
      </c>
      <c r="Q33" s="7">
        <f t="shared" si="0"/>
        <v>165737</v>
      </c>
      <c r="R33" s="7">
        <f t="shared" si="0"/>
        <v>209611</v>
      </c>
      <c r="S33" s="7">
        <f t="shared" si="0"/>
        <v>6240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f t="shared" si="1"/>
        <v>0</v>
      </c>
      <c r="AG33" s="7">
        <f t="shared" si="1"/>
        <v>0</v>
      </c>
      <c r="AH33" s="7">
        <f t="shared" si="1"/>
        <v>0</v>
      </c>
      <c r="AI33" s="7">
        <f t="shared" si="1"/>
        <v>0</v>
      </c>
      <c r="AJ33" s="7">
        <f t="shared" si="1"/>
        <v>0</v>
      </c>
      <c r="AK33" s="7">
        <f t="shared" si="1"/>
        <v>0</v>
      </c>
      <c r="AL33" s="6">
        <f t="shared" si="2"/>
        <v>32</v>
      </c>
      <c r="AM33" s="7">
        <f t="shared" si="2"/>
        <v>1907950</v>
      </c>
      <c r="AN33" s="7">
        <f t="shared" si="2"/>
        <v>1526362</v>
      </c>
      <c r="AO33" s="7">
        <f t="shared" si="2"/>
        <v>165737</v>
      </c>
      <c r="AP33" s="7">
        <f t="shared" si="2"/>
        <v>209611</v>
      </c>
      <c r="AQ33" s="7">
        <f t="shared" si="2"/>
        <v>6240</v>
      </c>
      <c r="AR33" s="7">
        <v>6</v>
      </c>
      <c r="AS33" s="7">
        <v>158700</v>
      </c>
      <c r="AT33" s="7">
        <v>126960</v>
      </c>
      <c r="AU33" s="7">
        <v>1439</v>
      </c>
      <c r="AV33" s="7">
        <v>30301</v>
      </c>
      <c r="AW33" s="7">
        <v>0</v>
      </c>
      <c r="AX33" s="7">
        <f t="shared" si="3"/>
        <v>38</v>
      </c>
      <c r="AY33" s="7">
        <f t="shared" si="3"/>
        <v>2066650</v>
      </c>
      <c r="AZ33" s="7">
        <f t="shared" si="3"/>
        <v>1653322</v>
      </c>
      <c r="BA33" s="7">
        <f t="shared" si="3"/>
        <v>167176</v>
      </c>
      <c r="BB33" s="7">
        <f t="shared" si="3"/>
        <v>239912</v>
      </c>
      <c r="BC33" s="7">
        <f t="shared" si="3"/>
        <v>6240</v>
      </c>
      <c r="BD33" s="6">
        <v>3</v>
      </c>
      <c r="BE33" s="7">
        <v>47186</v>
      </c>
      <c r="BF33" s="7">
        <v>15906</v>
      </c>
      <c r="BG33" s="7">
        <v>0</v>
      </c>
      <c r="BH33" s="7">
        <v>31280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4"/>
        <v>3</v>
      </c>
      <c r="BQ33" s="7">
        <f t="shared" si="4"/>
        <v>47186</v>
      </c>
      <c r="BR33" s="7">
        <f t="shared" si="4"/>
        <v>15906</v>
      </c>
      <c r="BS33" s="7">
        <f t="shared" si="4"/>
        <v>0</v>
      </c>
      <c r="BT33" s="7">
        <f t="shared" si="4"/>
        <v>31280</v>
      </c>
      <c r="BU33" s="7">
        <f t="shared" si="4"/>
        <v>0</v>
      </c>
      <c r="BV33" s="6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f t="shared" si="5"/>
        <v>38</v>
      </c>
      <c r="CC33" s="7">
        <f t="shared" si="6"/>
        <v>2113836</v>
      </c>
      <c r="CD33" s="7">
        <f t="shared" si="6"/>
        <v>1669228</v>
      </c>
      <c r="CE33" s="7">
        <f t="shared" si="6"/>
        <v>167176</v>
      </c>
      <c r="CF33" s="7">
        <f t="shared" si="6"/>
        <v>271192</v>
      </c>
      <c r="CG33" s="7">
        <f t="shared" si="6"/>
        <v>6240</v>
      </c>
      <c r="CH33" s="128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30">
        <f t="shared" si="13"/>
        <v>0</v>
      </c>
      <c r="DA33" s="129">
        <f t="shared" si="7"/>
        <v>0</v>
      </c>
      <c r="DB33" s="129">
        <f t="shared" si="7"/>
        <v>0</v>
      </c>
      <c r="DC33" s="129">
        <f t="shared" si="7"/>
        <v>0</v>
      </c>
      <c r="DD33" s="129">
        <f t="shared" si="7"/>
        <v>0</v>
      </c>
      <c r="DE33" s="129">
        <f t="shared" si="7"/>
        <v>0</v>
      </c>
      <c r="DF33" s="129">
        <f t="shared" si="8"/>
        <v>38</v>
      </c>
      <c r="DG33" s="129">
        <f t="shared" si="8"/>
        <v>2113836</v>
      </c>
      <c r="DH33" s="129">
        <f t="shared" si="8"/>
        <v>1669228</v>
      </c>
      <c r="DI33" s="129">
        <f t="shared" si="8"/>
        <v>167176</v>
      </c>
      <c r="DJ33" s="129">
        <f t="shared" si="8"/>
        <v>271192</v>
      </c>
      <c r="DK33" s="129">
        <f t="shared" si="8"/>
        <v>6240</v>
      </c>
      <c r="DL33" s="129">
        <v>2</v>
      </c>
      <c r="DM33" s="129">
        <v>2</v>
      </c>
      <c r="DN33" s="129">
        <v>4</v>
      </c>
      <c r="DO33" s="129">
        <v>0</v>
      </c>
      <c r="DP33" s="129">
        <v>0</v>
      </c>
      <c r="DR33" s="16">
        <f>INDEX(現金給付!H:H,MATCH($A33,現金給付!$C:$C,0),1)</f>
        <v>0</v>
      </c>
      <c r="DS33" s="16">
        <f>INDEX(現金給付!I:I,MATCH($A33,現金給付!$C:$C,0),1)</f>
        <v>0</v>
      </c>
      <c r="DT33" s="16">
        <f>INDEX(現金給付!P:P,MATCH($A33,現金給付!$C:$C,0),1)</f>
        <v>0</v>
      </c>
      <c r="DU33" s="16">
        <f>INDEX(現金給付!Q:Q,MATCH($A33,現金給付!$C:$C,0),1)</f>
        <v>0</v>
      </c>
      <c r="DV33" s="16">
        <f>INDEX(現金給付!X:X,MATCH($A33,現金給付!$C:$C,0),1)</f>
        <v>0</v>
      </c>
      <c r="DW33" s="16">
        <f>INDEX(現金給付!Y:Y,MATCH($A33,現金給付!$C:$C,0),1)</f>
        <v>0</v>
      </c>
      <c r="DX33" s="16">
        <f>INDEX(現金給付!AN:AN,MATCH($A33,現金給付!$C:$C,0),1)</f>
        <v>0</v>
      </c>
      <c r="DY33" s="16">
        <f>INDEX(現金給付!AO:AO,MATCH($A33,現金給付!$C:$C,0),1)</f>
        <v>0</v>
      </c>
      <c r="DZ33" s="16">
        <f>INDEX(現金給付!AV:AV,MATCH($A33,現金給付!$C:$C,0),1)</f>
        <v>0</v>
      </c>
      <c r="EA33" s="16">
        <f>INDEX(現金給付!AW:AW,MATCH($A33,現金給付!$C:$C,0),1)</f>
        <v>0</v>
      </c>
      <c r="EB33" s="16">
        <f>INDEX(現金給付!BD:BD,MATCH($A33,現金給付!$C:$C,0),1)</f>
        <v>0</v>
      </c>
      <c r="EC33" s="16">
        <f>INDEX(現金給付!BE:BE,MATCH($A33,現金給付!$C:$C,0),1)</f>
        <v>0</v>
      </c>
      <c r="ED33" s="16">
        <f>INDEX(現金給付!BT:BT,MATCH($A33,現金給付!$C:$C,0),1)</f>
        <v>0</v>
      </c>
      <c r="EE33" s="16">
        <f>INDEX(現金給付!BU:BU,MATCH($A33,現金給付!$C:$C,0),1)</f>
        <v>0</v>
      </c>
      <c r="EF33" s="16">
        <v>0</v>
      </c>
      <c r="EG33" s="16">
        <v>0</v>
      </c>
      <c r="EH33" s="16">
        <f t="shared" si="9"/>
        <v>0</v>
      </c>
      <c r="EI33" s="16">
        <f t="shared" si="9"/>
        <v>0</v>
      </c>
      <c r="EK33" s="7">
        <f t="shared" si="14"/>
        <v>38</v>
      </c>
      <c r="EL33" s="7">
        <f t="shared" si="14"/>
        <v>2113836</v>
      </c>
      <c r="EN33" s="70">
        <f>ROUND(EL33/INDEX(被保険者数!O:O,MATCH(A33,被保険者数!A:A,0),1),0)</f>
        <v>24021</v>
      </c>
      <c r="EO33" s="1">
        <f t="shared" si="15"/>
        <v>31</v>
      </c>
      <c r="EP33" s="70">
        <f t="shared" si="10"/>
        <v>1626700</v>
      </c>
      <c r="EQ33" s="70">
        <f t="shared" si="11"/>
        <v>281250</v>
      </c>
      <c r="ER33" s="70">
        <f t="shared" si="12"/>
        <v>205886</v>
      </c>
      <c r="ES33" s="70">
        <f>ROUND(EP33/INDEX(被保険者数!O:O,MATCH(A33,被保険者数!A:A,0),1),0)</f>
        <v>18485</v>
      </c>
      <c r="ET33" s="70">
        <f t="shared" si="16"/>
        <v>24</v>
      </c>
      <c r="EU33" s="70">
        <f>ROUND(EQ33/INDEX(被保険者数!O:O,MATCH(A33,被保険者数!A:A,0),1),0)</f>
        <v>3196</v>
      </c>
      <c r="EV33" s="1">
        <f t="shared" si="17"/>
        <v>41</v>
      </c>
    </row>
    <row r="34" spans="1:152" s="1" customFormat="1" ht="15.95" customHeight="1" x14ac:dyDescent="0.15">
      <c r="A34" s="2" t="s">
        <v>53</v>
      </c>
      <c r="B34" s="6">
        <v>2</v>
      </c>
      <c r="C34" s="7">
        <v>337650</v>
      </c>
      <c r="D34" s="7">
        <v>270120</v>
      </c>
      <c r="E34" s="7">
        <v>0</v>
      </c>
      <c r="F34" s="7">
        <v>64940</v>
      </c>
      <c r="G34" s="7">
        <v>2590</v>
      </c>
      <c r="H34" s="7">
        <v>57</v>
      </c>
      <c r="I34" s="7">
        <v>867990</v>
      </c>
      <c r="J34" s="7">
        <v>694392</v>
      </c>
      <c r="K34" s="7">
        <v>52665</v>
      </c>
      <c r="L34" s="7">
        <v>119233</v>
      </c>
      <c r="M34" s="7">
        <v>1700</v>
      </c>
      <c r="N34" s="7">
        <f t="shared" si="0"/>
        <v>59</v>
      </c>
      <c r="O34" s="7">
        <f t="shared" si="0"/>
        <v>1205640</v>
      </c>
      <c r="P34" s="7">
        <f t="shared" si="0"/>
        <v>964512</v>
      </c>
      <c r="Q34" s="7">
        <f t="shared" si="0"/>
        <v>52665</v>
      </c>
      <c r="R34" s="7">
        <f t="shared" si="0"/>
        <v>184173</v>
      </c>
      <c r="S34" s="7">
        <f t="shared" si="0"/>
        <v>4290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</v>
      </c>
      <c r="AA34" s="7">
        <v>11280</v>
      </c>
      <c r="AB34" s="7">
        <v>9024</v>
      </c>
      <c r="AC34" s="7">
        <v>0</v>
      </c>
      <c r="AD34" s="7">
        <v>2256</v>
      </c>
      <c r="AE34" s="7">
        <v>0</v>
      </c>
      <c r="AF34" s="7">
        <f t="shared" si="1"/>
        <v>1</v>
      </c>
      <c r="AG34" s="7">
        <f t="shared" si="1"/>
        <v>11280</v>
      </c>
      <c r="AH34" s="7">
        <f t="shared" si="1"/>
        <v>9024</v>
      </c>
      <c r="AI34" s="7">
        <f t="shared" si="1"/>
        <v>0</v>
      </c>
      <c r="AJ34" s="7">
        <f t="shared" si="1"/>
        <v>2256</v>
      </c>
      <c r="AK34" s="7">
        <f t="shared" si="1"/>
        <v>0</v>
      </c>
      <c r="AL34" s="6">
        <f t="shared" si="2"/>
        <v>60</v>
      </c>
      <c r="AM34" s="7">
        <f t="shared" si="2"/>
        <v>1216920</v>
      </c>
      <c r="AN34" s="7">
        <f t="shared" si="2"/>
        <v>973536</v>
      </c>
      <c r="AO34" s="7">
        <f t="shared" si="2"/>
        <v>52665</v>
      </c>
      <c r="AP34" s="7">
        <f t="shared" si="2"/>
        <v>186429</v>
      </c>
      <c r="AQ34" s="7">
        <f t="shared" si="2"/>
        <v>4290</v>
      </c>
      <c r="AR34" s="7">
        <v>35</v>
      </c>
      <c r="AS34" s="7">
        <v>246600</v>
      </c>
      <c r="AT34" s="7">
        <v>197280</v>
      </c>
      <c r="AU34" s="7">
        <v>0</v>
      </c>
      <c r="AV34" s="7">
        <v>49320</v>
      </c>
      <c r="AW34" s="7">
        <v>0</v>
      </c>
      <c r="AX34" s="7">
        <f t="shared" si="3"/>
        <v>95</v>
      </c>
      <c r="AY34" s="7">
        <f t="shared" si="3"/>
        <v>1463520</v>
      </c>
      <c r="AZ34" s="7">
        <f t="shared" si="3"/>
        <v>1170816</v>
      </c>
      <c r="BA34" s="7">
        <f t="shared" si="3"/>
        <v>52665</v>
      </c>
      <c r="BB34" s="7">
        <f t="shared" si="3"/>
        <v>235749</v>
      </c>
      <c r="BC34" s="7">
        <f t="shared" si="3"/>
        <v>4290</v>
      </c>
      <c r="BD34" s="6">
        <v>2</v>
      </c>
      <c r="BE34" s="7">
        <v>3350</v>
      </c>
      <c r="BF34" s="7">
        <v>1050</v>
      </c>
      <c r="BG34" s="7">
        <v>0</v>
      </c>
      <c r="BH34" s="7">
        <v>2300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4"/>
        <v>2</v>
      </c>
      <c r="BQ34" s="7">
        <f t="shared" si="4"/>
        <v>3350</v>
      </c>
      <c r="BR34" s="7">
        <f t="shared" si="4"/>
        <v>1050</v>
      </c>
      <c r="BS34" s="7">
        <f t="shared" si="4"/>
        <v>0</v>
      </c>
      <c r="BT34" s="7">
        <f t="shared" si="4"/>
        <v>2300</v>
      </c>
      <c r="BU34" s="7">
        <f t="shared" si="4"/>
        <v>0</v>
      </c>
      <c r="BV34" s="6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f t="shared" si="5"/>
        <v>95</v>
      </c>
      <c r="CC34" s="7">
        <f t="shared" si="6"/>
        <v>1466870</v>
      </c>
      <c r="CD34" s="7">
        <f t="shared" si="6"/>
        <v>1171866</v>
      </c>
      <c r="CE34" s="7">
        <f t="shared" si="6"/>
        <v>52665</v>
      </c>
      <c r="CF34" s="7">
        <f t="shared" si="6"/>
        <v>238049</v>
      </c>
      <c r="CG34" s="7">
        <f t="shared" si="6"/>
        <v>4290</v>
      </c>
      <c r="CH34" s="128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30">
        <f t="shared" si="13"/>
        <v>0</v>
      </c>
      <c r="DA34" s="129">
        <f t="shared" si="7"/>
        <v>0</v>
      </c>
      <c r="DB34" s="129">
        <f t="shared" si="7"/>
        <v>0</v>
      </c>
      <c r="DC34" s="129">
        <f t="shared" si="7"/>
        <v>0</v>
      </c>
      <c r="DD34" s="129">
        <f t="shared" si="7"/>
        <v>0</v>
      </c>
      <c r="DE34" s="129">
        <f t="shared" si="7"/>
        <v>0</v>
      </c>
      <c r="DF34" s="129">
        <f t="shared" si="8"/>
        <v>95</v>
      </c>
      <c r="DG34" s="129">
        <f t="shared" si="8"/>
        <v>1466870</v>
      </c>
      <c r="DH34" s="129">
        <f t="shared" si="8"/>
        <v>1171866</v>
      </c>
      <c r="DI34" s="129">
        <f t="shared" si="8"/>
        <v>52665</v>
      </c>
      <c r="DJ34" s="129">
        <f t="shared" si="8"/>
        <v>238049</v>
      </c>
      <c r="DK34" s="129">
        <f t="shared" si="8"/>
        <v>4290</v>
      </c>
      <c r="DL34" s="129">
        <v>0</v>
      </c>
      <c r="DM34" s="129">
        <v>2</v>
      </c>
      <c r="DN34" s="129">
        <v>2</v>
      </c>
      <c r="DO34" s="129">
        <v>0</v>
      </c>
      <c r="DP34" s="129">
        <v>0</v>
      </c>
      <c r="DR34" s="16">
        <f>INDEX(現金給付!H:H,MATCH($A34,現金給付!$C:$C,0),1)</f>
        <v>0</v>
      </c>
      <c r="DS34" s="16">
        <f>INDEX(現金給付!I:I,MATCH($A34,現金給付!$C:$C,0),1)</f>
        <v>0</v>
      </c>
      <c r="DT34" s="16">
        <f>INDEX(現金給付!P:P,MATCH($A34,現金給付!$C:$C,0),1)</f>
        <v>0</v>
      </c>
      <c r="DU34" s="16">
        <f>INDEX(現金給付!Q:Q,MATCH($A34,現金給付!$C:$C,0),1)</f>
        <v>0</v>
      </c>
      <c r="DV34" s="16">
        <f>INDEX(現金給付!X:X,MATCH($A34,現金給付!$C:$C,0),1)</f>
        <v>0</v>
      </c>
      <c r="DW34" s="16">
        <f>INDEX(現金給付!Y:Y,MATCH($A34,現金給付!$C:$C,0),1)</f>
        <v>0</v>
      </c>
      <c r="DX34" s="16">
        <f>INDEX(現金給付!AN:AN,MATCH($A34,現金給付!$C:$C,0),1)</f>
        <v>0</v>
      </c>
      <c r="DY34" s="16">
        <f>INDEX(現金給付!AO:AO,MATCH($A34,現金給付!$C:$C,0),1)</f>
        <v>0</v>
      </c>
      <c r="DZ34" s="16">
        <f>INDEX(現金給付!AV:AV,MATCH($A34,現金給付!$C:$C,0),1)</f>
        <v>0</v>
      </c>
      <c r="EA34" s="16">
        <f>INDEX(現金給付!AW:AW,MATCH($A34,現金給付!$C:$C,0),1)</f>
        <v>0</v>
      </c>
      <c r="EB34" s="16">
        <f>INDEX(現金給付!BD:BD,MATCH($A34,現金給付!$C:$C,0),1)</f>
        <v>0</v>
      </c>
      <c r="EC34" s="16">
        <f>INDEX(現金給付!BE:BE,MATCH($A34,現金給付!$C:$C,0),1)</f>
        <v>0</v>
      </c>
      <c r="ED34" s="16">
        <f>INDEX(現金給付!BT:BT,MATCH($A34,現金給付!$C:$C,0),1)</f>
        <v>0</v>
      </c>
      <c r="EE34" s="16">
        <f>INDEX(現金給付!BU:BU,MATCH($A34,現金給付!$C:$C,0),1)</f>
        <v>0</v>
      </c>
      <c r="EF34" s="16">
        <v>0</v>
      </c>
      <c r="EG34" s="16">
        <v>0</v>
      </c>
      <c r="EH34" s="16">
        <f t="shared" si="9"/>
        <v>0</v>
      </c>
      <c r="EI34" s="16">
        <f t="shared" si="9"/>
        <v>0</v>
      </c>
      <c r="EK34" s="7">
        <f t="shared" si="14"/>
        <v>95</v>
      </c>
      <c r="EL34" s="7">
        <f t="shared" si="14"/>
        <v>1466870</v>
      </c>
      <c r="EN34" s="70">
        <f>ROUND(EL34/INDEX(被保険者数!O:O,MATCH(A34,被保険者数!A:A,0),1),0)</f>
        <v>11926</v>
      </c>
      <c r="EO34" s="1">
        <f t="shared" si="15"/>
        <v>38</v>
      </c>
      <c r="EP34" s="70">
        <f t="shared" si="10"/>
        <v>337650</v>
      </c>
      <c r="EQ34" s="70">
        <f t="shared" si="11"/>
        <v>879270</v>
      </c>
      <c r="ER34" s="70">
        <f t="shared" si="12"/>
        <v>249950</v>
      </c>
      <c r="ES34" s="70">
        <f>ROUND(EP34/INDEX(被保険者数!O:O,MATCH(A34,被保険者数!A:A,0),1),0)</f>
        <v>2745</v>
      </c>
      <c r="ET34" s="70">
        <f t="shared" si="16"/>
        <v>38</v>
      </c>
      <c r="EU34" s="70">
        <f>ROUND(EQ34/INDEX(被保険者数!O:O,MATCH(A34,被保険者数!A:A,0),1),0)</f>
        <v>7149</v>
      </c>
      <c r="EV34" s="1">
        <f t="shared" si="17"/>
        <v>34</v>
      </c>
    </row>
    <row r="35" spans="1:152" s="1" customFormat="1" ht="15.95" customHeight="1" x14ac:dyDescent="0.15">
      <c r="A35" s="2" t="s">
        <v>54</v>
      </c>
      <c r="B35" s="6">
        <v>8</v>
      </c>
      <c r="C35" s="7">
        <v>6569420</v>
      </c>
      <c r="D35" s="7">
        <v>5255544</v>
      </c>
      <c r="E35" s="7">
        <v>1015746</v>
      </c>
      <c r="F35" s="7">
        <v>292190</v>
      </c>
      <c r="G35" s="7">
        <v>5940</v>
      </c>
      <c r="H35" s="7">
        <v>19</v>
      </c>
      <c r="I35" s="7">
        <v>246400</v>
      </c>
      <c r="J35" s="7">
        <v>197120</v>
      </c>
      <c r="K35" s="7">
        <v>871</v>
      </c>
      <c r="L35" s="7">
        <v>48409</v>
      </c>
      <c r="M35" s="7">
        <v>0</v>
      </c>
      <c r="N35" s="7">
        <f t="shared" si="0"/>
        <v>27</v>
      </c>
      <c r="O35" s="7">
        <f t="shared" si="0"/>
        <v>6815820</v>
      </c>
      <c r="P35" s="7">
        <f t="shared" si="0"/>
        <v>5452664</v>
      </c>
      <c r="Q35" s="7">
        <f t="shared" si="0"/>
        <v>1016617</v>
      </c>
      <c r="R35" s="7">
        <f t="shared" si="0"/>
        <v>340599</v>
      </c>
      <c r="S35" s="7">
        <f t="shared" si="0"/>
        <v>5940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2</v>
      </c>
      <c r="AA35" s="7">
        <v>30330</v>
      </c>
      <c r="AB35" s="7">
        <v>24264</v>
      </c>
      <c r="AC35" s="7">
        <v>0</v>
      </c>
      <c r="AD35" s="7">
        <v>6066</v>
      </c>
      <c r="AE35" s="7">
        <v>0</v>
      </c>
      <c r="AF35" s="7">
        <f t="shared" si="1"/>
        <v>2</v>
      </c>
      <c r="AG35" s="7">
        <f t="shared" si="1"/>
        <v>30330</v>
      </c>
      <c r="AH35" s="7">
        <f t="shared" si="1"/>
        <v>24264</v>
      </c>
      <c r="AI35" s="7">
        <f t="shared" si="1"/>
        <v>0</v>
      </c>
      <c r="AJ35" s="7">
        <f t="shared" si="1"/>
        <v>6066</v>
      </c>
      <c r="AK35" s="7">
        <f t="shared" si="1"/>
        <v>0</v>
      </c>
      <c r="AL35" s="6">
        <f t="shared" si="2"/>
        <v>29</v>
      </c>
      <c r="AM35" s="7">
        <f t="shared" si="2"/>
        <v>6846150</v>
      </c>
      <c r="AN35" s="7">
        <f t="shared" si="2"/>
        <v>5476928</v>
      </c>
      <c r="AO35" s="7">
        <f t="shared" si="2"/>
        <v>1016617</v>
      </c>
      <c r="AP35" s="7">
        <f t="shared" si="2"/>
        <v>346665</v>
      </c>
      <c r="AQ35" s="7">
        <f t="shared" si="2"/>
        <v>5940</v>
      </c>
      <c r="AR35" s="7">
        <v>13</v>
      </c>
      <c r="AS35" s="7">
        <v>163190</v>
      </c>
      <c r="AT35" s="7">
        <v>130552</v>
      </c>
      <c r="AU35" s="7">
        <v>1172</v>
      </c>
      <c r="AV35" s="7">
        <v>31466</v>
      </c>
      <c r="AW35" s="7">
        <v>0</v>
      </c>
      <c r="AX35" s="7">
        <f t="shared" si="3"/>
        <v>42</v>
      </c>
      <c r="AY35" s="7">
        <f t="shared" si="3"/>
        <v>7009340</v>
      </c>
      <c r="AZ35" s="7">
        <f t="shared" si="3"/>
        <v>5607480</v>
      </c>
      <c r="BA35" s="7">
        <f t="shared" si="3"/>
        <v>1017789</v>
      </c>
      <c r="BB35" s="7">
        <f t="shared" si="3"/>
        <v>378131</v>
      </c>
      <c r="BC35" s="7">
        <f t="shared" si="3"/>
        <v>5940</v>
      </c>
      <c r="BD35" s="6">
        <v>8</v>
      </c>
      <c r="BE35" s="7">
        <v>312843</v>
      </c>
      <c r="BF35" s="7">
        <v>97563</v>
      </c>
      <c r="BG35" s="7">
        <v>0</v>
      </c>
      <c r="BH35" s="7">
        <v>215280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4"/>
        <v>8</v>
      </c>
      <c r="BQ35" s="7">
        <f t="shared" si="4"/>
        <v>312843</v>
      </c>
      <c r="BR35" s="7">
        <f t="shared" si="4"/>
        <v>97563</v>
      </c>
      <c r="BS35" s="7">
        <f t="shared" si="4"/>
        <v>0</v>
      </c>
      <c r="BT35" s="7">
        <f t="shared" si="4"/>
        <v>215280</v>
      </c>
      <c r="BU35" s="7">
        <f t="shared" si="4"/>
        <v>0</v>
      </c>
      <c r="BV35" s="6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f t="shared" si="5"/>
        <v>42</v>
      </c>
      <c r="CC35" s="7">
        <f t="shared" si="6"/>
        <v>7322183</v>
      </c>
      <c r="CD35" s="7">
        <f t="shared" si="6"/>
        <v>5705043</v>
      </c>
      <c r="CE35" s="7">
        <f t="shared" si="6"/>
        <v>1017789</v>
      </c>
      <c r="CF35" s="7">
        <f t="shared" si="6"/>
        <v>593411</v>
      </c>
      <c r="CG35" s="7">
        <f t="shared" si="6"/>
        <v>5940</v>
      </c>
      <c r="CH35" s="128">
        <v>0</v>
      </c>
      <c r="CI35" s="129">
        <v>0</v>
      </c>
      <c r="CJ35" s="129">
        <v>0</v>
      </c>
      <c r="CK35" s="129">
        <v>0</v>
      </c>
      <c r="CL35" s="129">
        <v>0</v>
      </c>
      <c r="CM35" s="129">
        <v>0</v>
      </c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30">
        <f t="shared" si="13"/>
        <v>0</v>
      </c>
      <c r="DA35" s="129">
        <f t="shared" si="7"/>
        <v>0</v>
      </c>
      <c r="DB35" s="129">
        <f t="shared" si="7"/>
        <v>0</v>
      </c>
      <c r="DC35" s="129">
        <f t="shared" si="7"/>
        <v>0</v>
      </c>
      <c r="DD35" s="129">
        <f t="shared" si="7"/>
        <v>0</v>
      </c>
      <c r="DE35" s="129">
        <f t="shared" si="7"/>
        <v>0</v>
      </c>
      <c r="DF35" s="129">
        <f t="shared" si="8"/>
        <v>42</v>
      </c>
      <c r="DG35" s="129">
        <f t="shared" si="8"/>
        <v>7322183</v>
      </c>
      <c r="DH35" s="129">
        <f t="shared" si="8"/>
        <v>5705043</v>
      </c>
      <c r="DI35" s="129">
        <f t="shared" si="8"/>
        <v>1017789</v>
      </c>
      <c r="DJ35" s="129">
        <f t="shared" si="8"/>
        <v>593411</v>
      </c>
      <c r="DK35" s="129">
        <f t="shared" si="8"/>
        <v>5940</v>
      </c>
      <c r="DL35" s="129">
        <v>6</v>
      </c>
      <c r="DM35" s="129">
        <v>5</v>
      </c>
      <c r="DN35" s="129">
        <v>11</v>
      </c>
      <c r="DO35" s="129">
        <v>2</v>
      </c>
      <c r="DP35" s="129">
        <v>0</v>
      </c>
      <c r="DR35" s="16">
        <f>INDEX(現金給付!H:H,MATCH($A35,現金給付!$C:$C,0),1)</f>
        <v>0</v>
      </c>
      <c r="DS35" s="16">
        <f>INDEX(現金給付!I:I,MATCH($A35,現金給付!$C:$C,0),1)</f>
        <v>0</v>
      </c>
      <c r="DT35" s="16">
        <f>INDEX(現金給付!P:P,MATCH($A35,現金給付!$C:$C,0),1)</f>
        <v>0</v>
      </c>
      <c r="DU35" s="16">
        <f>INDEX(現金給付!Q:Q,MATCH($A35,現金給付!$C:$C,0),1)</f>
        <v>0</v>
      </c>
      <c r="DV35" s="16">
        <f>INDEX(現金給付!X:X,MATCH($A35,現金給付!$C:$C,0),1)</f>
        <v>0</v>
      </c>
      <c r="DW35" s="16">
        <f>INDEX(現金給付!Y:Y,MATCH($A35,現金給付!$C:$C,0),1)</f>
        <v>0</v>
      </c>
      <c r="DX35" s="16">
        <f>INDEX(現金給付!AN:AN,MATCH($A35,現金給付!$C:$C,0),1)</f>
        <v>0</v>
      </c>
      <c r="DY35" s="16">
        <f>INDEX(現金給付!AO:AO,MATCH($A35,現金給付!$C:$C,0),1)</f>
        <v>0</v>
      </c>
      <c r="DZ35" s="16">
        <f>INDEX(現金給付!AV:AV,MATCH($A35,現金給付!$C:$C,0),1)</f>
        <v>0</v>
      </c>
      <c r="EA35" s="16">
        <f>INDEX(現金給付!AW:AW,MATCH($A35,現金給付!$C:$C,0),1)</f>
        <v>0</v>
      </c>
      <c r="EB35" s="16">
        <f>INDEX(現金給付!BD:BD,MATCH($A35,現金給付!$C:$C,0),1)</f>
        <v>0</v>
      </c>
      <c r="EC35" s="16">
        <f>INDEX(現金給付!BE:BE,MATCH($A35,現金給付!$C:$C,0),1)</f>
        <v>0</v>
      </c>
      <c r="ED35" s="16">
        <f>INDEX(現金給付!BT:BT,MATCH($A35,現金給付!$C:$C,0),1)</f>
        <v>0</v>
      </c>
      <c r="EE35" s="16">
        <f>INDEX(現金給付!BU:BU,MATCH($A35,現金給付!$C:$C,0),1)</f>
        <v>0</v>
      </c>
      <c r="EF35" s="16">
        <v>0</v>
      </c>
      <c r="EG35" s="16">
        <v>0</v>
      </c>
      <c r="EH35" s="16">
        <f t="shared" si="9"/>
        <v>0</v>
      </c>
      <c r="EI35" s="16">
        <f t="shared" si="9"/>
        <v>0</v>
      </c>
      <c r="EK35" s="7">
        <f t="shared" si="14"/>
        <v>42</v>
      </c>
      <c r="EL35" s="7">
        <f t="shared" si="14"/>
        <v>7322183</v>
      </c>
      <c r="EN35" s="70">
        <f>ROUND(EL35/INDEX(被保険者数!O:O,MATCH(A35,被保険者数!A:A,0),1),0)</f>
        <v>90397</v>
      </c>
      <c r="EO35" s="1">
        <f t="shared" si="15"/>
        <v>1</v>
      </c>
      <c r="EP35" s="70">
        <f t="shared" si="10"/>
        <v>6569420</v>
      </c>
      <c r="EQ35" s="70">
        <f t="shared" si="11"/>
        <v>276730</v>
      </c>
      <c r="ER35" s="70">
        <f t="shared" si="12"/>
        <v>476033</v>
      </c>
      <c r="ES35" s="70">
        <f>ROUND(EP35/INDEX(被保険者数!O:O,MATCH(A35,被保険者数!A:A,0),1),0)</f>
        <v>81104</v>
      </c>
      <c r="ET35" s="70">
        <f t="shared" si="16"/>
        <v>1</v>
      </c>
      <c r="EU35" s="70">
        <f>ROUND(EQ35/INDEX(被保険者数!O:O,MATCH(A35,被保険者数!A:A,0),1),0)</f>
        <v>3416</v>
      </c>
      <c r="EV35" s="1">
        <f t="shared" si="17"/>
        <v>40</v>
      </c>
    </row>
    <row r="36" spans="1:152" s="1" customFormat="1" ht="15.95" customHeight="1" x14ac:dyDescent="0.15">
      <c r="A36" s="2" t="s">
        <v>55</v>
      </c>
      <c r="B36" s="6">
        <v>6</v>
      </c>
      <c r="C36" s="7">
        <v>4506770</v>
      </c>
      <c r="D36" s="7">
        <v>3605416</v>
      </c>
      <c r="E36" s="7">
        <v>549254</v>
      </c>
      <c r="F36" s="7">
        <v>345600</v>
      </c>
      <c r="G36" s="7">
        <v>6500</v>
      </c>
      <c r="H36" s="7">
        <v>69</v>
      </c>
      <c r="I36" s="7">
        <v>578190</v>
      </c>
      <c r="J36" s="7">
        <v>462550</v>
      </c>
      <c r="K36" s="7">
        <v>7036</v>
      </c>
      <c r="L36" s="7">
        <v>107474</v>
      </c>
      <c r="M36" s="7">
        <v>1130</v>
      </c>
      <c r="N36" s="7">
        <f t="shared" si="0"/>
        <v>75</v>
      </c>
      <c r="O36" s="7">
        <f t="shared" si="0"/>
        <v>5084960</v>
      </c>
      <c r="P36" s="7">
        <f t="shared" si="0"/>
        <v>4067966</v>
      </c>
      <c r="Q36" s="7">
        <f t="shared" si="0"/>
        <v>556290</v>
      </c>
      <c r="R36" s="7">
        <f t="shared" si="0"/>
        <v>453074</v>
      </c>
      <c r="S36" s="7">
        <f t="shared" si="0"/>
        <v>7630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14</v>
      </c>
      <c r="AA36" s="7">
        <v>293780</v>
      </c>
      <c r="AB36" s="7">
        <v>235024</v>
      </c>
      <c r="AC36" s="7">
        <v>5463</v>
      </c>
      <c r="AD36" s="7">
        <v>53293</v>
      </c>
      <c r="AE36" s="7">
        <v>0</v>
      </c>
      <c r="AF36" s="7">
        <f t="shared" si="1"/>
        <v>14</v>
      </c>
      <c r="AG36" s="7">
        <f t="shared" si="1"/>
        <v>293780</v>
      </c>
      <c r="AH36" s="7">
        <f t="shared" si="1"/>
        <v>235024</v>
      </c>
      <c r="AI36" s="7">
        <f t="shared" si="1"/>
        <v>5463</v>
      </c>
      <c r="AJ36" s="7">
        <f t="shared" si="1"/>
        <v>53293</v>
      </c>
      <c r="AK36" s="7">
        <f t="shared" si="1"/>
        <v>0</v>
      </c>
      <c r="AL36" s="6">
        <f t="shared" si="2"/>
        <v>89</v>
      </c>
      <c r="AM36" s="7">
        <f t="shared" si="2"/>
        <v>5378740</v>
      </c>
      <c r="AN36" s="7">
        <f t="shared" si="2"/>
        <v>4302990</v>
      </c>
      <c r="AO36" s="7">
        <f t="shared" si="2"/>
        <v>561753</v>
      </c>
      <c r="AP36" s="7">
        <f t="shared" si="2"/>
        <v>506367</v>
      </c>
      <c r="AQ36" s="7">
        <f t="shared" si="2"/>
        <v>7630</v>
      </c>
      <c r="AR36" s="7">
        <v>57</v>
      </c>
      <c r="AS36" s="7">
        <v>684490</v>
      </c>
      <c r="AT36" s="7">
        <v>547592</v>
      </c>
      <c r="AU36" s="7">
        <v>5682</v>
      </c>
      <c r="AV36" s="7">
        <v>131216</v>
      </c>
      <c r="AW36" s="7">
        <v>0</v>
      </c>
      <c r="AX36" s="7">
        <f t="shared" si="3"/>
        <v>146</v>
      </c>
      <c r="AY36" s="7">
        <f t="shared" si="3"/>
        <v>6063230</v>
      </c>
      <c r="AZ36" s="7">
        <f t="shared" si="3"/>
        <v>4850582</v>
      </c>
      <c r="BA36" s="7">
        <f t="shared" si="3"/>
        <v>567435</v>
      </c>
      <c r="BB36" s="7">
        <f t="shared" si="3"/>
        <v>637583</v>
      </c>
      <c r="BC36" s="7">
        <f t="shared" si="3"/>
        <v>7630</v>
      </c>
      <c r="BD36" s="6">
        <v>6</v>
      </c>
      <c r="BE36" s="7">
        <v>210708</v>
      </c>
      <c r="BF36" s="7">
        <v>77768</v>
      </c>
      <c r="BG36" s="7">
        <v>0</v>
      </c>
      <c r="BH36" s="7">
        <v>132940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4"/>
        <v>6</v>
      </c>
      <c r="BQ36" s="7">
        <f t="shared" si="4"/>
        <v>210708</v>
      </c>
      <c r="BR36" s="7">
        <f t="shared" si="4"/>
        <v>77768</v>
      </c>
      <c r="BS36" s="7">
        <f t="shared" si="4"/>
        <v>0</v>
      </c>
      <c r="BT36" s="7">
        <f t="shared" si="4"/>
        <v>132940</v>
      </c>
      <c r="BU36" s="7">
        <f t="shared" si="4"/>
        <v>0</v>
      </c>
      <c r="BV36" s="6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f t="shared" si="5"/>
        <v>146</v>
      </c>
      <c r="CC36" s="7">
        <f t="shared" si="6"/>
        <v>6273938</v>
      </c>
      <c r="CD36" s="7">
        <f t="shared" si="6"/>
        <v>4928350</v>
      </c>
      <c r="CE36" s="7">
        <f t="shared" si="6"/>
        <v>567435</v>
      </c>
      <c r="CF36" s="7">
        <f t="shared" si="6"/>
        <v>770523</v>
      </c>
      <c r="CG36" s="7">
        <f t="shared" si="6"/>
        <v>7630</v>
      </c>
      <c r="CH36" s="128">
        <v>6</v>
      </c>
      <c r="CI36" s="129">
        <v>30796</v>
      </c>
      <c r="CJ36" s="129">
        <v>24636</v>
      </c>
      <c r="CK36" s="129">
        <v>0</v>
      </c>
      <c r="CL36" s="129">
        <v>6160</v>
      </c>
      <c r="CM36" s="129">
        <v>0</v>
      </c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30">
        <f t="shared" si="13"/>
        <v>6</v>
      </c>
      <c r="DA36" s="129">
        <f t="shared" si="7"/>
        <v>30796</v>
      </c>
      <c r="DB36" s="129">
        <f t="shared" si="7"/>
        <v>24636</v>
      </c>
      <c r="DC36" s="129">
        <f t="shared" si="7"/>
        <v>0</v>
      </c>
      <c r="DD36" s="129">
        <f t="shared" si="7"/>
        <v>6160</v>
      </c>
      <c r="DE36" s="129">
        <f t="shared" si="7"/>
        <v>0</v>
      </c>
      <c r="DF36" s="129">
        <f t="shared" si="8"/>
        <v>152</v>
      </c>
      <c r="DG36" s="129">
        <f t="shared" si="8"/>
        <v>6304734</v>
      </c>
      <c r="DH36" s="129">
        <f t="shared" si="8"/>
        <v>4952986</v>
      </c>
      <c r="DI36" s="129">
        <f t="shared" si="8"/>
        <v>567435</v>
      </c>
      <c r="DJ36" s="129">
        <f t="shared" si="8"/>
        <v>776683</v>
      </c>
      <c r="DK36" s="129">
        <f t="shared" si="8"/>
        <v>7630</v>
      </c>
      <c r="DL36" s="129">
        <v>6</v>
      </c>
      <c r="DM36" s="129">
        <v>12</v>
      </c>
      <c r="DN36" s="129">
        <v>18</v>
      </c>
      <c r="DO36" s="129">
        <v>0</v>
      </c>
      <c r="DP36" s="129">
        <v>0</v>
      </c>
      <c r="DR36" s="16">
        <f>INDEX(現金給付!H:H,MATCH($A36,現金給付!$C:$C,0),1)</f>
        <v>6</v>
      </c>
      <c r="DS36" s="16">
        <f>INDEX(現金給付!I:I,MATCH($A36,現金給付!$C:$C,0),1)</f>
        <v>24636</v>
      </c>
      <c r="DT36" s="16">
        <f>INDEX(現金給付!P:P,MATCH($A36,現金給付!$C:$C,0),1)</f>
        <v>0</v>
      </c>
      <c r="DU36" s="16">
        <f>INDEX(現金給付!Q:Q,MATCH($A36,現金給付!$C:$C,0),1)</f>
        <v>0</v>
      </c>
      <c r="DV36" s="16">
        <f>INDEX(現金給付!X:X,MATCH($A36,現金給付!$C:$C,0),1)</f>
        <v>0</v>
      </c>
      <c r="DW36" s="16">
        <f>INDEX(現金給付!Y:Y,MATCH($A36,現金給付!$C:$C,0),1)</f>
        <v>0</v>
      </c>
      <c r="DX36" s="16">
        <f>INDEX(現金給付!AN:AN,MATCH($A36,現金給付!$C:$C,0),1)</f>
        <v>0</v>
      </c>
      <c r="DY36" s="16">
        <f>INDEX(現金給付!AO:AO,MATCH($A36,現金給付!$C:$C,0),1)</f>
        <v>0</v>
      </c>
      <c r="DZ36" s="16">
        <f>INDEX(現金給付!AV:AV,MATCH($A36,現金給付!$C:$C,0),1)</f>
        <v>0</v>
      </c>
      <c r="EA36" s="16">
        <f>INDEX(現金給付!AW:AW,MATCH($A36,現金給付!$C:$C,0),1)</f>
        <v>0</v>
      </c>
      <c r="EB36" s="16">
        <f>INDEX(現金給付!BD:BD,MATCH($A36,現金給付!$C:$C,0),1)</f>
        <v>0</v>
      </c>
      <c r="EC36" s="16">
        <f>INDEX(現金給付!BE:BE,MATCH($A36,現金給付!$C:$C,0),1)</f>
        <v>0</v>
      </c>
      <c r="ED36" s="16">
        <f>INDEX(現金給付!BT:BT,MATCH($A36,現金給付!$C:$C,0),1)</f>
        <v>0</v>
      </c>
      <c r="EE36" s="16">
        <f>INDEX(現金給付!BU:BU,MATCH($A36,現金給付!$C:$C,0),1)</f>
        <v>0</v>
      </c>
      <c r="EF36" s="16">
        <v>0</v>
      </c>
      <c r="EG36" s="16">
        <v>0</v>
      </c>
      <c r="EH36" s="16">
        <f t="shared" si="9"/>
        <v>6</v>
      </c>
      <c r="EI36" s="16">
        <f t="shared" si="9"/>
        <v>24636</v>
      </c>
      <c r="EK36" s="7">
        <f t="shared" si="14"/>
        <v>152</v>
      </c>
      <c r="EL36" s="7">
        <f t="shared" si="14"/>
        <v>6298574</v>
      </c>
      <c r="EN36" s="70">
        <f>ROUND(EL36/INDEX(被保険者数!O:O,MATCH(A36,被保険者数!A:A,0),1),0)</f>
        <v>43141</v>
      </c>
      <c r="EO36" s="1">
        <f t="shared" si="15"/>
        <v>22</v>
      </c>
      <c r="EP36" s="70">
        <f t="shared" si="10"/>
        <v>4506770</v>
      </c>
      <c r="EQ36" s="70">
        <f t="shared" si="11"/>
        <v>871970</v>
      </c>
      <c r="ER36" s="70">
        <f t="shared" si="12"/>
        <v>919834</v>
      </c>
      <c r="ES36" s="70">
        <f>ROUND(EP36/INDEX(被保険者数!O:O,MATCH(A36,被保険者数!A:A,0),1),0)</f>
        <v>30868</v>
      </c>
      <c r="ET36" s="70">
        <f t="shared" si="16"/>
        <v>8</v>
      </c>
      <c r="EU36" s="70">
        <f>ROUND(EQ36/INDEX(被保険者数!O:O,MATCH(A36,被保険者数!A:A,0),1),0)</f>
        <v>5972</v>
      </c>
      <c r="EV36" s="1">
        <f t="shared" si="17"/>
        <v>38</v>
      </c>
    </row>
    <row r="37" spans="1:152" s="1" customFormat="1" ht="15.95" customHeight="1" x14ac:dyDescent="0.15">
      <c r="A37" s="2" t="s">
        <v>56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33</v>
      </c>
      <c r="I37" s="7">
        <v>313810</v>
      </c>
      <c r="J37" s="7">
        <v>251048</v>
      </c>
      <c r="K37" s="7">
        <v>870</v>
      </c>
      <c r="L37" s="7">
        <v>61892</v>
      </c>
      <c r="M37" s="7">
        <v>0</v>
      </c>
      <c r="N37" s="7">
        <f t="shared" si="0"/>
        <v>33</v>
      </c>
      <c r="O37" s="7">
        <f t="shared" si="0"/>
        <v>313810</v>
      </c>
      <c r="P37" s="7">
        <f t="shared" si="0"/>
        <v>251048</v>
      </c>
      <c r="Q37" s="7">
        <f t="shared" si="0"/>
        <v>870</v>
      </c>
      <c r="R37" s="7">
        <f t="shared" si="0"/>
        <v>61892</v>
      </c>
      <c r="S37" s="7">
        <f t="shared" si="0"/>
        <v>0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7</v>
      </c>
      <c r="AA37" s="7">
        <v>60230</v>
      </c>
      <c r="AB37" s="7">
        <v>48184</v>
      </c>
      <c r="AC37" s="7">
        <v>0</v>
      </c>
      <c r="AD37" s="7">
        <v>12046</v>
      </c>
      <c r="AE37" s="7">
        <v>0</v>
      </c>
      <c r="AF37" s="7">
        <f t="shared" si="1"/>
        <v>7</v>
      </c>
      <c r="AG37" s="7">
        <f t="shared" si="1"/>
        <v>60230</v>
      </c>
      <c r="AH37" s="7">
        <f t="shared" si="1"/>
        <v>48184</v>
      </c>
      <c r="AI37" s="7">
        <f t="shared" si="1"/>
        <v>0</v>
      </c>
      <c r="AJ37" s="7">
        <f t="shared" si="1"/>
        <v>12046</v>
      </c>
      <c r="AK37" s="7">
        <f t="shared" si="1"/>
        <v>0</v>
      </c>
      <c r="AL37" s="6">
        <f t="shared" si="2"/>
        <v>40</v>
      </c>
      <c r="AM37" s="7">
        <f t="shared" si="2"/>
        <v>374040</v>
      </c>
      <c r="AN37" s="7">
        <f t="shared" si="2"/>
        <v>299232</v>
      </c>
      <c r="AO37" s="7">
        <f t="shared" si="2"/>
        <v>870</v>
      </c>
      <c r="AP37" s="7">
        <f t="shared" si="2"/>
        <v>73938</v>
      </c>
      <c r="AQ37" s="7">
        <f t="shared" si="2"/>
        <v>0</v>
      </c>
      <c r="AR37" s="7">
        <v>12</v>
      </c>
      <c r="AS37" s="7">
        <v>97510</v>
      </c>
      <c r="AT37" s="7">
        <v>78008</v>
      </c>
      <c r="AU37" s="7">
        <v>0</v>
      </c>
      <c r="AV37" s="7">
        <v>19502</v>
      </c>
      <c r="AW37" s="7">
        <v>0</v>
      </c>
      <c r="AX37" s="7">
        <f t="shared" si="3"/>
        <v>52</v>
      </c>
      <c r="AY37" s="7">
        <f t="shared" si="3"/>
        <v>471550</v>
      </c>
      <c r="AZ37" s="7">
        <f t="shared" si="3"/>
        <v>377240</v>
      </c>
      <c r="BA37" s="7">
        <f t="shared" si="3"/>
        <v>870</v>
      </c>
      <c r="BB37" s="7">
        <f t="shared" si="3"/>
        <v>93440</v>
      </c>
      <c r="BC37" s="7">
        <f t="shared" si="3"/>
        <v>0</v>
      </c>
      <c r="BD37" s="6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4"/>
        <v>0</v>
      </c>
      <c r="BQ37" s="7">
        <f t="shared" si="4"/>
        <v>0</v>
      </c>
      <c r="BR37" s="7">
        <f t="shared" si="4"/>
        <v>0</v>
      </c>
      <c r="BS37" s="7">
        <f t="shared" si="4"/>
        <v>0</v>
      </c>
      <c r="BT37" s="7">
        <f t="shared" si="4"/>
        <v>0</v>
      </c>
      <c r="BU37" s="7">
        <f t="shared" si="4"/>
        <v>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5"/>
        <v>52</v>
      </c>
      <c r="CC37" s="7">
        <f t="shared" si="6"/>
        <v>471550</v>
      </c>
      <c r="CD37" s="7">
        <f t="shared" si="6"/>
        <v>377240</v>
      </c>
      <c r="CE37" s="7">
        <f t="shared" si="6"/>
        <v>870</v>
      </c>
      <c r="CF37" s="7">
        <f t="shared" si="6"/>
        <v>93440</v>
      </c>
      <c r="CG37" s="7">
        <f t="shared" si="6"/>
        <v>0</v>
      </c>
      <c r="CH37" s="128">
        <v>0</v>
      </c>
      <c r="CI37" s="129">
        <v>0</v>
      </c>
      <c r="CJ37" s="129">
        <v>0</v>
      </c>
      <c r="CK37" s="129">
        <v>0</v>
      </c>
      <c r="CL37" s="129">
        <v>0</v>
      </c>
      <c r="CM37" s="129">
        <v>0</v>
      </c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30">
        <f t="shared" si="13"/>
        <v>0</v>
      </c>
      <c r="DA37" s="129">
        <f t="shared" si="7"/>
        <v>0</v>
      </c>
      <c r="DB37" s="129">
        <f t="shared" si="7"/>
        <v>0</v>
      </c>
      <c r="DC37" s="129">
        <f t="shared" si="7"/>
        <v>0</v>
      </c>
      <c r="DD37" s="129">
        <f t="shared" si="7"/>
        <v>0</v>
      </c>
      <c r="DE37" s="129">
        <f t="shared" si="7"/>
        <v>0</v>
      </c>
      <c r="DF37" s="129">
        <f t="shared" si="8"/>
        <v>52</v>
      </c>
      <c r="DG37" s="129">
        <f t="shared" si="8"/>
        <v>471550</v>
      </c>
      <c r="DH37" s="129">
        <f t="shared" si="8"/>
        <v>377240</v>
      </c>
      <c r="DI37" s="129">
        <f t="shared" si="8"/>
        <v>870</v>
      </c>
      <c r="DJ37" s="129">
        <f t="shared" si="8"/>
        <v>93440</v>
      </c>
      <c r="DK37" s="129">
        <f t="shared" si="8"/>
        <v>0</v>
      </c>
      <c r="DL37" s="129">
        <v>0</v>
      </c>
      <c r="DM37" s="129">
        <v>1</v>
      </c>
      <c r="DN37" s="129">
        <v>1</v>
      </c>
      <c r="DO37" s="129">
        <v>0</v>
      </c>
      <c r="DP37" s="129">
        <v>0</v>
      </c>
      <c r="DR37" s="16">
        <f>INDEX(現金給付!H:H,MATCH($A37,現金給付!$C:$C,0),1)</f>
        <v>0</v>
      </c>
      <c r="DS37" s="16">
        <f>INDEX(現金給付!I:I,MATCH($A37,現金給付!$C:$C,0),1)</f>
        <v>0</v>
      </c>
      <c r="DT37" s="16">
        <f>INDEX(現金給付!P:P,MATCH($A37,現金給付!$C:$C,0),1)</f>
        <v>0</v>
      </c>
      <c r="DU37" s="16">
        <f>INDEX(現金給付!Q:Q,MATCH($A37,現金給付!$C:$C,0),1)</f>
        <v>0</v>
      </c>
      <c r="DV37" s="16">
        <f>INDEX(現金給付!X:X,MATCH($A37,現金給付!$C:$C,0),1)</f>
        <v>0</v>
      </c>
      <c r="DW37" s="16">
        <f>INDEX(現金給付!Y:Y,MATCH($A37,現金給付!$C:$C,0),1)</f>
        <v>0</v>
      </c>
      <c r="DX37" s="16">
        <f>INDEX(現金給付!AN:AN,MATCH($A37,現金給付!$C:$C,0),1)</f>
        <v>0</v>
      </c>
      <c r="DY37" s="16">
        <f>INDEX(現金給付!AO:AO,MATCH($A37,現金給付!$C:$C,0),1)</f>
        <v>0</v>
      </c>
      <c r="DZ37" s="16">
        <f>INDEX(現金給付!AV:AV,MATCH($A37,現金給付!$C:$C,0),1)</f>
        <v>0</v>
      </c>
      <c r="EA37" s="16">
        <f>INDEX(現金給付!AW:AW,MATCH($A37,現金給付!$C:$C,0),1)</f>
        <v>0</v>
      </c>
      <c r="EB37" s="16">
        <f>INDEX(現金給付!BD:BD,MATCH($A37,現金給付!$C:$C,0),1)</f>
        <v>0</v>
      </c>
      <c r="EC37" s="16">
        <f>INDEX(現金給付!BE:BE,MATCH($A37,現金給付!$C:$C,0),1)</f>
        <v>0</v>
      </c>
      <c r="ED37" s="16">
        <f>INDEX(現金給付!BT:BT,MATCH($A37,現金給付!$C:$C,0),1)</f>
        <v>0</v>
      </c>
      <c r="EE37" s="16">
        <f>INDEX(現金給付!BU:BU,MATCH($A37,現金給付!$C:$C,0),1)</f>
        <v>0</v>
      </c>
      <c r="EF37" s="16">
        <v>0</v>
      </c>
      <c r="EG37" s="16">
        <v>0</v>
      </c>
      <c r="EH37" s="16">
        <f t="shared" si="9"/>
        <v>0</v>
      </c>
      <c r="EI37" s="16">
        <f t="shared" si="9"/>
        <v>0</v>
      </c>
      <c r="EK37" s="7">
        <f t="shared" si="14"/>
        <v>52</v>
      </c>
      <c r="EL37" s="7">
        <f t="shared" si="14"/>
        <v>471550</v>
      </c>
      <c r="EN37" s="70">
        <f>ROUND(EL37/INDEX(被保険者数!O:O,MATCH(A37,被保険者数!A:A,0),1),0)</f>
        <v>8421</v>
      </c>
      <c r="EO37" s="1">
        <f t="shared" si="15"/>
        <v>40</v>
      </c>
      <c r="EP37" s="70">
        <f t="shared" si="10"/>
        <v>0</v>
      </c>
      <c r="EQ37" s="70">
        <f t="shared" si="11"/>
        <v>374040</v>
      </c>
      <c r="ER37" s="70">
        <f t="shared" si="12"/>
        <v>97510</v>
      </c>
      <c r="ES37" s="70">
        <f>ROUND(EP37/INDEX(被保険者数!O:O,MATCH(A37,被保険者数!A:A,0),1),0)</f>
        <v>0</v>
      </c>
      <c r="ET37" s="70">
        <f t="shared" si="16"/>
        <v>39</v>
      </c>
      <c r="EU37" s="70">
        <f>ROUND(EQ37/INDEX(被保険者数!O:O,MATCH(A37,被保険者数!A:A,0),1),0)</f>
        <v>6679</v>
      </c>
      <c r="EV37" s="1">
        <f t="shared" si="17"/>
        <v>36</v>
      </c>
    </row>
    <row r="38" spans="1:152" s="1" customFormat="1" ht="15.95" customHeight="1" x14ac:dyDescent="0.15">
      <c r="A38" s="2" t="s">
        <v>63</v>
      </c>
      <c r="B38" s="6">
        <v>2</v>
      </c>
      <c r="C38" s="7">
        <v>1264830</v>
      </c>
      <c r="D38" s="7">
        <v>1011868</v>
      </c>
      <c r="E38" s="7">
        <v>179102</v>
      </c>
      <c r="F38" s="7">
        <v>72160</v>
      </c>
      <c r="G38" s="7">
        <v>1700</v>
      </c>
      <c r="H38" s="7">
        <v>72</v>
      </c>
      <c r="I38" s="7">
        <v>1308910</v>
      </c>
      <c r="J38" s="7">
        <v>1047128</v>
      </c>
      <c r="K38" s="7">
        <v>30449</v>
      </c>
      <c r="L38" s="7">
        <v>230133</v>
      </c>
      <c r="M38" s="7">
        <v>1200</v>
      </c>
      <c r="N38" s="7">
        <f t="shared" si="0"/>
        <v>74</v>
      </c>
      <c r="O38" s="7">
        <f t="shared" si="0"/>
        <v>2573740</v>
      </c>
      <c r="P38" s="7">
        <f t="shared" si="0"/>
        <v>2058996</v>
      </c>
      <c r="Q38" s="7">
        <f t="shared" si="0"/>
        <v>209551</v>
      </c>
      <c r="R38" s="7">
        <f t="shared" si="0"/>
        <v>302293</v>
      </c>
      <c r="S38" s="7">
        <f t="shared" si="0"/>
        <v>2900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6</v>
      </c>
      <c r="AA38" s="7">
        <v>46750</v>
      </c>
      <c r="AB38" s="7">
        <v>37400</v>
      </c>
      <c r="AC38" s="7">
        <v>0</v>
      </c>
      <c r="AD38" s="7">
        <v>9350</v>
      </c>
      <c r="AE38" s="7">
        <v>0</v>
      </c>
      <c r="AF38" s="7">
        <f t="shared" si="1"/>
        <v>6</v>
      </c>
      <c r="AG38" s="7">
        <f t="shared" si="1"/>
        <v>46750</v>
      </c>
      <c r="AH38" s="7">
        <f t="shared" si="1"/>
        <v>37400</v>
      </c>
      <c r="AI38" s="7">
        <f t="shared" si="1"/>
        <v>0</v>
      </c>
      <c r="AJ38" s="7">
        <f t="shared" si="1"/>
        <v>9350</v>
      </c>
      <c r="AK38" s="7">
        <f t="shared" si="1"/>
        <v>0</v>
      </c>
      <c r="AL38" s="6">
        <f t="shared" si="2"/>
        <v>80</v>
      </c>
      <c r="AM38" s="7">
        <f t="shared" si="2"/>
        <v>2620490</v>
      </c>
      <c r="AN38" s="7">
        <f t="shared" si="2"/>
        <v>2096396</v>
      </c>
      <c r="AO38" s="7">
        <f t="shared" si="2"/>
        <v>209551</v>
      </c>
      <c r="AP38" s="7">
        <f t="shared" si="2"/>
        <v>311643</v>
      </c>
      <c r="AQ38" s="7">
        <f t="shared" si="2"/>
        <v>2900</v>
      </c>
      <c r="AR38" s="7">
        <v>23</v>
      </c>
      <c r="AS38" s="7">
        <v>1224180</v>
      </c>
      <c r="AT38" s="7">
        <v>979344</v>
      </c>
      <c r="AU38" s="7">
        <v>124774</v>
      </c>
      <c r="AV38" s="7">
        <v>120062</v>
      </c>
      <c r="AW38" s="7">
        <v>0</v>
      </c>
      <c r="AX38" s="7">
        <f t="shared" si="3"/>
        <v>103</v>
      </c>
      <c r="AY38" s="7">
        <f t="shared" si="3"/>
        <v>3844670</v>
      </c>
      <c r="AZ38" s="7">
        <f t="shared" si="3"/>
        <v>3075740</v>
      </c>
      <c r="BA38" s="7">
        <f t="shared" si="3"/>
        <v>334325</v>
      </c>
      <c r="BB38" s="7">
        <f t="shared" si="3"/>
        <v>431705</v>
      </c>
      <c r="BC38" s="7">
        <f t="shared" si="3"/>
        <v>2900</v>
      </c>
      <c r="BD38" s="6">
        <v>2</v>
      </c>
      <c r="BE38" s="7">
        <v>60878</v>
      </c>
      <c r="BF38" s="7">
        <v>22698</v>
      </c>
      <c r="BG38" s="7">
        <v>0</v>
      </c>
      <c r="BH38" s="7">
        <v>38180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4"/>
        <v>2</v>
      </c>
      <c r="BQ38" s="7">
        <f t="shared" si="4"/>
        <v>60878</v>
      </c>
      <c r="BR38" s="7">
        <f t="shared" si="4"/>
        <v>22698</v>
      </c>
      <c r="BS38" s="7">
        <f t="shared" si="4"/>
        <v>0</v>
      </c>
      <c r="BT38" s="7">
        <f t="shared" si="4"/>
        <v>38180</v>
      </c>
      <c r="BU38" s="7">
        <f t="shared" si="4"/>
        <v>0</v>
      </c>
      <c r="BV38" s="6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f t="shared" si="5"/>
        <v>103</v>
      </c>
      <c r="CC38" s="7">
        <f t="shared" si="6"/>
        <v>3905548</v>
      </c>
      <c r="CD38" s="7">
        <f t="shared" si="6"/>
        <v>3098438</v>
      </c>
      <c r="CE38" s="7">
        <f t="shared" si="6"/>
        <v>334325</v>
      </c>
      <c r="CF38" s="7">
        <f t="shared" si="6"/>
        <v>469885</v>
      </c>
      <c r="CG38" s="7">
        <f t="shared" si="6"/>
        <v>2900</v>
      </c>
      <c r="CH38" s="128">
        <v>0</v>
      </c>
      <c r="CI38" s="129">
        <v>0</v>
      </c>
      <c r="CJ38" s="129">
        <v>0</v>
      </c>
      <c r="CK38" s="129">
        <v>0</v>
      </c>
      <c r="CL38" s="129">
        <v>0</v>
      </c>
      <c r="CM38" s="129">
        <v>0</v>
      </c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30">
        <f t="shared" si="13"/>
        <v>0</v>
      </c>
      <c r="DA38" s="129">
        <f t="shared" si="7"/>
        <v>0</v>
      </c>
      <c r="DB38" s="129">
        <f t="shared" si="7"/>
        <v>0</v>
      </c>
      <c r="DC38" s="129">
        <f t="shared" si="7"/>
        <v>0</v>
      </c>
      <c r="DD38" s="129">
        <f t="shared" si="7"/>
        <v>0</v>
      </c>
      <c r="DE38" s="129">
        <f t="shared" si="7"/>
        <v>0</v>
      </c>
      <c r="DF38" s="129">
        <f t="shared" si="8"/>
        <v>103</v>
      </c>
      <c r="DG38" s="129">
        <f t="shared" si="8"/>
        <v>3905548</v>
      </c>
      <c r="DH38" s="129">
        <f t="shared" si="8"/>
        <v>3098438</v>
      </c>
      <c r="DI38" s="129">
        <f t="shared" si="8"/>
        <v>334325</v>
      </c>
      <c r="DJ38" s="129">
        <f t="shared" si="8"/>
        <v>469885</v>
      </c>
      <c r="DK38" s="129">
        <f t="shared" si="8"/>
        <v>2900</v>
      </c>
      <c r="DL38" s="129">
        <v>1</v>
      </c>
      <c r="DM38" s="129">
        <v>16</v>
      </c>
      <c r="DN38" s="129">
        <v>17</v>
      </c>
      <c r="DO38" s="129">
        <v>0</v>
      </c>
      <c r="DP38" s="129">
        <v>0</v>
      </c>
      <c r="DR38" s="16">
        <f>INDEX(現金給付!H:H,MATCH($A38,現金給付!$C:$C,0),1)</f>
        <v>0</v>
      </c>
      <c r="DS38" s="16">
        <f>INDEX(現金給付!I:I,MATCH($A38,現金給付!$C:$C,0),1)</f>
        <v>0</v>
      </c>
      <c r="DT38" s="16">
        <f>INDEX(現金給付!P:P,MATCH($A38,現金給付!$C:$C,0),1)</f>
        <v>0</v>
      </c>
      <c r="DU38" s="16">
        <f>INDEX(現金給付!Q:Q,MATCH($A38,現金給付!$C:$C,0),1)</f>
        <v>0</v>
      </c>
      <c r="DV38" s="16">
        <f>INDEX(現金給付!X:X,MATCH($A38,現金給付!$C:$C,0),1)</f>
        <v>0</v>
      </c>
      <c r="DW38" s="16">
        <f>INDEX(現金給付!Y:Y,MATCH($A38,現金給付!$C:$C,0),1)</f>
        <v>0</v>
      </c>
      <c r="DX38" s="16">
        <f>INDEX(現金給付!AN:AN,MATCH($A38,現金給付!$C:$C,0),1)</f>
        <v>0</v>
      </c>
      <c r="DY38" s="16">
        <f>INDEX(現金給付!AO:AO,MATCH($A38,現金給付!$C:$C,0),1)</f>
        <v>0</v>
      </c>
      <c r="DZ38" s="16">
        <f>INDEX(現金給付!AV:AV,MATCH($A38,現金給付!$C:$C,0),1)</f>
        <v>0</v>
      </c>
      <c r="EA38" s="16">
        <f>INDEX(現金給付!AW:AW,MATCH($A38,現金給付!$C:$C,0),1)</f>
        <v>0</v>
      </c>
      <c r="EB38" s="16">
        <f>INDEX(現金給付!BD:BD,MATCH($A38,現金給付!$C:$C,0),1)</f>
        <v>0</v>
      </c>
      <c r="EC38" s="16">
        <f>INDEX(現金給付!BE:BE,MATCH($A38,現金給付!$C:$C,0),1)</f>
        <v>0</v>
      </c>
      <c r="ED38" s="16">
        <f>INDEX(現金給付!BT:BT,MATCH($A38,現金給付!$C:$C,0),1)</f>
        <v>0</v>
      </c>
      <c r="EE38" s="16">
        <f>INDEX(現金給付!BU:BU,MATCH($A38,現金給付!$C:$C,0),1)</f>
        <v>0</v>
      </c>
      <c r="EF38" s="16">
        <v>0</v>
      </c>
      <c r="EG38" s="16">
        <v>0</v>
      </c>
      <c r="EH38" s="16">
        <f t="shared" si="9"/>
        <v>0</v>
      </c>
      <c r="EI38" s="16">
        <f t="shared" si="9"/>
        <v>0</v>
      </c>
      <c r="EK38" s="7">
        <f t="shared" si="14"/>
        <v>103</v>
      </c>
      <c r="EL38" s="7">
        <f t="shared" si="14"/>
        <v>3905548</v>
      </c>
      <c r="EN38" s="70">
        <f>ROUND(EL38/INDEX(被保険者数!O:O,MATCH(A38,被保険者数!A:A,0),1),0)</f>
        <v>22575</v>
      </c>
      <c r="EO38" s="1">
        <f t="shared" si="15"/>
        <v>32</v>
      </c>
      <c r="EP38" s="70">
        <f t="shared" si="10"/>
        <v>1264830</v>
      </c>
      <c r="EQ38" s="70">
        <f t="shared" si="11"/>
        <v>1355660</v>
      </c>
      <c r="ER38" s="70">
        <f t="shared" si="12"/>
        <v>1285058</v>
      </c>
      <c r="ES38" s="70">
        <f>ROUND(EP38/INDEX(被保険者数!O:O,MATCH(A38,被保険者数!A:A,0),1),0)</f>
        <v>7311</v>
      </c>
      <c r="ET38" s="70">
        <f t="shared" si="16"/>
        <v>34</v>
      </c>
      <c r="EU38" s="70">
        <f>ROUND(EQ38/INDEX(被保険者数!O:O,MATCH(A38,被保険者数!A:A,0),1),0)</f>
        <v>7836</v>
      </c>
      <c r="EV38" s="1">
        <f t="shared" si="17"/>
        <v>31</v>
      </c>
    </row>
    <row r="39" spans="1:152" s="1" customFormat="1" ht="15.95" customHeight="1" x14ac:dyDescent="0.15">
      <c r="A39" s="2" t="s">
        <v>64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40</v>
      </c>
      <c r="I39" s="7">
        <v>2377860</v>
      </c>
      <c r="J39" s="7">
        <v>1902288</v>
      </c>
      <c r="K39" s="7">
        <v>339449</v>
      </c>
      <c r="L39" s="7">
        <v>136123</v>
      </c>
      <c r="M39" s="7">
        <v>0</v>
      </c>
      <c r="N39" s="7">
        <f t="shared" si="0"/>
        <v>40</v>
      </c>
      <c r="O39" s="7">
        <f t="shared" si="0"/>
        <v>2377860</v>
      </c>
      <c r="P39" s="7">
        <f t="shared" si="0"/>
        <v>1902288</v>
      </c>
      <c r="Q39" s="7">
        <f t="shared" si="0"/>
        <v>339449</v>
      </c>
      <c r="R39" s="7">
        <f t="shared" si="0"/>
        <v>136123</v>
      </c>
      <c r="S39" s="7">
        <f t="shared" si="0"/>
        <v>0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4</v>
      </c>
      <c r="AA39" s="7">
        <v>33490</v>
      </c>
      <c r="AB39" s="7">
        <v>26792</v>
      </c>
      <c r="AC39" s="7">
        <v>0</v>
      </c>
      <c r="AD39" s="7">
        <v>6698</v>
      </c>
      <c r="AE39" s="7">
        <v>0</v>
      </c>
      <c r="AF39" s="7">
        <f t="shared" si="1"/>
        <v>4</v>
      </c>
      <c r="AG39" s="7">
        <f t="shared" si="1"/>
        <v>33490</v>
      </c>
      <c r="AH39" s="7">
        <f t="shared" si="1"/>
        <v>26792</v>
      </c>
      <c r="AI39" s="7">
        <f t="shared" si="1"/>
        <v>0</v>
      </c>
      <c r="AJ39" s="7">
        <f t="shared" si="1"/>
        <v>6698</v>
      </c>
      <c r="AK39" s="7">
        <f t="shared" si="1"/>
        <v>0</v>
      </c>
      <c r="AL39" s="6">
        <f t="shared" si="2"/>
        <v>44</v>
      </c>
      <c r="AM39" s="7">
        <f t="shared" si="2"/>
        <v>2411350</v>
      </c>
      <c r="AN39" s="7">
        <f t="shared" si="2"/>
        <v>1929080</v>
      </c>
      <c r="AO39" s="7">
        <f t="shared" si="2"/>
        <v>339449</v>
      </c>
      <c r="AP39" s="7">
        <f t="shared" si="2"/>
        <v>142821</v>
      </c>
      <c r="AQ39" s="7">
        <f t="shared" si="2"/>
        <v>0</v>
      </c>
      <c r="AR39" s="7">
        <v>10</v>
      </c>
      <c r="AS39" s="7">
        <v>114250</v>
      </c>
      <c r="AT39" s="7">
        <v>91400</v>
      </c>
      <c r="AU39" s="7">
        <v>1500</v>
      </c>
      <c r="AV39" s="7">
        <v>21350</v>
      </c>
      <c r="AW39" s="7">
        <v>0</v>
      </c>
      <c r="AX39" s="7">
        <f t="shared" si="3"/>
        <v>54</v>
      </c>
      <c r="AY39" s="7">
        <f t="shared" si="3"/>
        <v>2525600</v>
      </c>
      <c r="AZ39" s="7">
        <f t="shared" si="3"/>
        <v>2020480</v>
      </c>
      <c r="BA39" s="7">
        <f t="shared" si="3"/>
        <v>340949</v>
      </c>
      <c r="BB39" s="7">
        <f t="shared" si="3"/>
        <v>164171</v>
      </c>
      <c r="BC39" s="7">
        <f t="shared" si="3"/>
        <v>0</v>
      </c>
      <c r="BD39" s="6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4"/>
        <v>0</v>
      </c>
      <c r="BQ39" s="7">
        <f t="shared" si="4"/>
        <v>0</v>
      </c>
      <c r="BR39" s="7">
        <f t="shared" si="4"/>
        <v>0</v>
      </c>
      <c r="BS39" s="7">
        <f t="shared" si="4"/>
        <v>0</v>
      </c>
      <c r="BT39" s="7">
        <f t="shared" si="4"/>
        <v>0</v>
      </c>
      <c r="BU39" s="7">
        <f t="shared" si="4"/>
        <v>0</v>
      </c>
      <c r="BV39" s="6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f t="shared" si="5"/>
        <v>54</v>
      </c>
      <c r="CC39" s="7">
        <f t="shared" si="6"/>
        <v>2525600</v>
      </c>
      <c r="CD39" s="7">
        <f t="shared" si="6"/>
        <v>2020480</v>
      </c>
      <c r="CE39" s="7">
        <f t="shared" si="6"/>
        <v>340949</v>
      </c>
      <c r="CF39" s="7">
        <f t="shared" si="6"/>
        <v>164171</v>
      </c>
      <c r="CG39" s="7">
        <f t="shared" si="6"/>
        <v>0</v>
      </c>
      <c r="CH39" s="128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30">
        <f t="shared" si="13"/>
        <v>0</v>
      </c>
      <c r="DA39" s="129">
        <f t="shared" si="7"/>
        <v>0</v>
      </c>
      <c r="DB39" s="129">
        <f t="shared" si="7"/>
        <v>0</v>
      </c>
      <c r="DC39" s="129">
        <f t="shared" si="7"/>
        <v>0</v>
      </c>
      <c r="DD39" s="129">
        <f t="shared" si="7"/>
        <v>0</v>
      </c>
      <c r="DE39" s="129">
        <f t="shared" si="7"/>
        <v>0</v>
      </c>
      <c r="DF39" s="129">
        <f t="shared" si="8"/>
        <v>54</v>
      </c>
      <c r="DG39" s="129">
        <f t="shared" si="8"/>
        <v>2525600</v>
      </c>
      <c r="DH39" s="129">
        <f t="shared" si="8"/>
        <v>2020480</v>
      </c>
      <c r="DI39" s="129">
        <f t="shared" si="8"/>
        <v>340949</v>
      </c>
      <c r="DJ39" s="129">
        <f t="shared" si="8"/>
        <v>164171</v>
      </c>
      <c r="DK39" s="129">
        <f t="shared" si="8"/>
        <v>0</v>
      </c>
      <c r="DL39" s="129">
        <v>0</v>
      </c>
      <c r="DM39" s="129">
        <v>7</v>
      </c>
      <c r="DN39" s="129">
        <v>7</v>
      </c>
      <c r="DO39" s="129">
        <v>0</v>
      </c>
      <c r="DP39" s="129">
        <v>0</v>
      </c>
      <c r="DR39" s="16">
        <f>INDEX(現金給付!H:H,MATCH($A39,現金給付!$C:$C,0),1)</f>
        <v>0</v>
      </c>
      <c r="DS39" s="16">
        <f>INDEX(現金給付!I:I,MATCH($A39,現金給付!$C:$C,0),1)</f>
        <v>0</v>
      </c>
      <c r="DT39" s="16">
        <f>INDEX(現金給付!P:P,MATCH($A39,現金給付!$C:$C,0),1)</f>
        <v>0</v>
      </c>
      <c r="DU39" s="16">
        <f>INDEX(現金給付!Q:Q,MATCH($A39,現金給付!$C:$C,0),1)</f>
        <v>0</v>
      </c>
      <c r="DV39" s="16">
        <f>INDEX(現金給付!X:X,MATCH($A39,現金給付!$C:$C,0),1)</f>
        <v>0</v>
      </c>
      <c r="DW39" s="16">
        <f>INDEX(現金給付!Y:Y,MATCH($A39,現金給付!$C:$C,0),1)</f>
        <v>0</v>
      </c>
      <c r="DX39" s="16">
        <f>INDEX(現金給付!AN:AN,MATCH($A39,現金給付!$C:$C,0),1)</f>
        <v>0</v>
      </c>
      <c r="DY39" s="16">
        <f>INDEX(現金給付!AO:AO,MATCH($A39,現金給付!$C:$C,0),1)</f>
        <v>0</v>
      </c>
      <c r="DZ39" s="16">
        <f>INDEX(現金給付!AV:AV,MATCH($A39,現金給付!$C:$C,0),1)</f>
        <v>0</v>
      </c>
      <c r="EA39" s="16">
        <f>INDEX(現金給付!AW:AW,MATCH($A39,現金給付!$C:$C,0),1)</f>
        <v>0</v>
      </c>
      <c r="EB39" s="16">
        <f>INDEX(現金給付!BD:BD,MATCH($A39,現金給付!$C:$C,0),1)</f>
        <v>0</v>
      </c>
      <c r="EC39" s="16">
        <f>INDEX(現金給付!BE:BE,MATCH($A39,現金給付!$C:$C,0),1)</f>
        <v>0</v>
      </c>
      <c r="ED39" s="16">
        <f>INDEX(現金給付!BT:BT,MATCH($A39,現金給付!$C:$C,0),1)</f>
        <v>0</v>
      </c>
      <c r="EE39" s="16">
        <f>INDEX(現金給付!BU:BU,MATCH($A39,現金給付!$C:$C,0),1)</f>
        <v>0</v>
      </c>
      <c r="EF39" s="16">
        <v>0</v>
      </c>
      <c r="EG39" s="16">
        <v>0</v>
      </c>
      <c r="EH39" s="16">
        <f t="shared" si="9"/>
        <v>0</v>
      </c>
      <c r="EI39" s="16">
        <f t="shared" si="9"/>
        <v>0</v>
      </c>
      <c r="EK39" s="7">
        <f t="shared" si="14"/>
        <v>54</v>
      </c>
      <c r="EL39" s="7">
        <f t="shared" si="14"/>
        <v>2525600</v>
      </c>
      <c r="EN39" s="70">
        <f>ROUND(EL39/INDEX(被保険者数!O:O,MATCH(A39,被保険者数!A:A,0),1),0)</f>
        <v>12441</v>
      </c>
      <c r="EO39" s="1">
        <f t="shared" si="15"/>
        <v>37</v>
      </c>
      <c r="EP39" s="70">
        <f t="shared" si="10"/>
        <v>0</v>
      </c>
      <c r="EQ39" s="70">
        <f t="shared" si="11"/>
        <v>2411350</v>
      </c>
      <c r="ER39" s="70">
        <f t="shared" si="12"/>
        <v>114250</v>
      </c>
      <c r="ES39" s="70">
        <f>ROUND(EP39/INDEX(被保険者数!O:O,MATCH(A39,被保険者数!A:A,0),1),0)</f>
        <v>0</v>
      </c>
      <c r="ET39" s="70">
        <f t="shared" si="16"/>
        <v>39</v>
      </c>
      <c r="EU39" s="70">
        <f>ROUND(EQ39/INDEX(被保険者数!O:O,MATCH(A39,被保険者数!A:A,0),1),0)</f>
        <v>11879</v>
      </c>
      <c r="EV39" s="1">
        <f t="shared" si="17"/>
        <v>24</v>
      </c>
    </row>
    <row r="40" spans="1:152" s="1" customFormat="1" ht="15.95" customHeight="1" x14ac:dyDescent="0.15">
      <c r="A40" s="2" t="s">
        <v>57</v>
      </c>
      <c r="B40" s="6">
        <v>18</v>
      </c>
      <c r="C40" s="7">
        <v>14551820</v>
      </c>
      <c r="D40" s="7">
        <v>11641432</v>
      </c>
      <c r="E40" s="7">
        <v>2054058</v>
      </c>
      <c r="F40" s="7">
        <v>833980</v>
      </c>
      <c r="G40" s="7">
        <v>22350</v>
      </c>
      <c r="H40" s="7">
        <v>325</v>
      </c>
      <c r="I40" s="7">
        <v>5254930</v>
      </c>
      <c r="J40" s="7">
        <v>4203940</v>
      </c>
      <c r="K40" s="7">
        <v>143079</v>
      </c>
      <c r="L40" s="7">
        <v>896129</v>
      </c>
      <c r="M40" s="7">
        <v>11782</v>
      </c>
      <c r="N40" s="7">
        <f t="shared" si="0"/>
        <v>343</v>
      </c>
      <c r="O40" s="7">
        <f t="shared" si="0"/>
        <v>19806750</v>
      </c>
      <c r="P40" s="7">
        <f t="shared" si="0"/>
        <v>15845372</v>
      </c>
      <c r="Q40" s="7">
        <f t="shared" si="0"/>
        <v>2197137</v>
      </c>
      <c r="R40" s="7">
        <f t="shared" si="0"/>
        <v>1730109</v>
      </c>
      <c r="S40" s="7">
        <f t="shared" si="0"/>
        <v>34132</v>
      </c>
      <c r="T40" s="6">
        <v>1</v>
      </c>
      <c r="U40" s="7">
        <v>182380</v>
      </c>
      <c r="V40" s="7">
        <v>145900</v>
      </c>
      <c r="W40" s="7">
        <v>0</v>
      </c>
      <c r="X40" s="7">
        <v>35070</v>
      </c>
      <c r="Y40" s="7">
        <v>1410</v>
      </c>
      <c r="Z40" s="7">
        <v>30</v>
      </c>
      <c r="AA40" s="7">
        <v>374740</v>
      </c>
      <c r="AB40" s="7">
        <v>299792</v>
      </c>
      <c r="AC40" s="7">
        <v>2545</v>
      </c>
      <c r="AD40" s="7">
        <v>72403</v>
      </c>
      <c r="AE40" s="7">
        <v>0</v>
      </c>
      <c r="AF40" s="7">
        <f t="shared" si="1"/>
        <v>31</v>
      </c>
      <c r="AG40" s="7">
        <f t="shared" si="1"/>
        <v>557120</v>
      </c>
      <c r="AH40" s="7">
        <f t="shared" si="1"/>
        <v>445692</v>
      </c>
      <c r="AI40" s="7">
        <f t="shared" si="1"/>
        <v>2545</v>
      </c>
      <c r="AJ40" s="7">
        <f t="shared" si="1"/>
        <v>107473</v>
      </c>
      <c r="AK40" s="7">
        <f t="shared" si="1"/>
        <v>1410</v>
      </c>
      <c r="AL40" s="6">
        <f t="shared" si="2"/>
        <v>374</v>
      </c>
      <c r="AM40" s="7">
        <f t="shared" si="2"/>
        <v>20363870</v>
      </c>
      <c r="AN40" s="7">
        <f t="shared" si="2"/>
        <v>16291064</v>
      </c>
      <c r="AO40" s="7">
        <f t="shared" si="2"/>
        <v>2199682</v>
      </c>
      <c r="AP40" s="7">
        <f t="shared" si="2"/>
        <v>1837582</v>
      </c>
      <c r="AQ40" s="7">
        <f t="shared" si="2"/>
        <v>35542</v>
      </c>
      <c r="AR40" s="7">
        <v>274</v>
      </c>
      <c r="AS40" s="7">
        <v>3813170</v>
      </c>
      <c r="AT40" s="7">
        <v>3050536</v>
      </c>
      <c r="AU40" s="7">
        <v>43836</v>
      </c>
      <c r="AV40" s="7">
        <v>718798</v>
      </c>
      <c r="AW40" s="7">
        <v>0</v>
      </c>
      <c r="AX40" s="7">
        <f t="shared" si="3"/>
        <v>648</v>
      </c>
      <c r="AY40" s="7">
        <f t="shared" si="3"/>
        <v>24177040</v>
      </c>
      <c r="AZ40" s="7">
        <f t="shared" si="3"/>
        <v>19341600</v>
      </c>
      <c r="BA40" s="7">
        <f t="shared" si="3"/>
        <v>2243518</v>
      </c>
      <c r="BB40" s="7">
        <f t="shared" si="3"/>
        <v>2556380</v>
      </c>
      <c r="BC40" s="7">
        <f t="shared" si="3"/>
        <v>35542</v>
      </c>
      <c r="BD40" s="6">
        <v>18</v>
      </c>
      <c r="BE40" s="7">
        <v>430386</v>
      </c>
      <c r="BF40" s="7">
        <v>149326</v>
      </c>
      <c r="BG40" s="7">
        <v>0</v>
      </c>
      <c r="BH40" s="7">
        <v>281060</v>
      </c>
      <c r="BI40" s="7">
        <v>0</v>
      </c>
      <c r="BJ40" s="7">
        <v>1</v>
      </c>
      <c r="BK40" s="7">
        <v>3990</v>
      </c>
      <c r="BL40" s="7">
        <v>1230</v>
      </c>
      <c r="BM40" s="7">
        <v>0</v>
      </c>
      <c r="BN40" s="7">
        <v>2760</v>
      </c>
      <c r="BO40" s="7">
        <v>0</v>
      </c>
      <c r="BP40" s="7">
        <f t="shared" si="4"/>
        <v>19</v>
      </c>
      <c r="BQ40" s="7">
        <f t="shared" si="4"/>
        <v>434376</v>
      </c>
      <c r="BR40" s="7">
        <f t="shared" si="4"/>
        <v>150556</v>
      </c>
      <c r="BS40" s="7">
        <f t="shared" si="4"/>
        <v>0</v>
      </c>
      <c r="BT40" s="7">
        <f t="shared" si="4"/>
        <v>283820</v>
      </c>
      <c r="BU40" s="7">
        <f t="shared" si="4"/>
        <v>0</v>
      </c>
      <c r="BV40" s="6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f t="shared" si="5"/>
        <v>648</v>
      </c>
      <c r="CC40" s="7">
        <f t="shared" si="6"/>
        <v>24611416</v>
      </c>
      <c r="CD40" s="7">
        <f t="shared" si="6"/>
        <v>19492156</v>
      </c>
      <c r="CE40" s="7">
        <f t="shared" si="6"/>
        <v>2243518</v>
      </c>
      <c r="CF40" s="7">
        <f t="shared" si="6"/>
        <v>2840200</v>
      </c>
      <c r="CG40" s="7">
        <f t="shared" si="6"/>
        <v>35542</v>
      </c>
      <c r="CH40" s="128">
        <v>0</v>
      </c>
      <c r="CI40" s="129">
        <v>0</v>
      </c>
      <c r="CJ40" s="129">
        <v>0</v>
      </c>
      <c r="CK40" s="129">
        <v>0</v>
      </c>
      <c r="CL40" s="129">
        <v>0</v>
      </c>
      <c r="CM40" s="129">
        <v>0</v>
      </c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30">
        <f t="shared" si="13"/>
        <v>0</v>
      </c>
      <c r="DA40" s="129">
        <f t="shared" si="7"/>
        <v>0</v>
      </c>
      <c r="DB40" s="129">
        <f t="shared" si="7"/>
        <v>0</v>
      </c>
      <c r="DC40" s="129">
        <f t="shared" si="7"/>
        <v>0</v>
      </c>
      <c r="DD40" s="129">
        <f t="shared" si="7"/>
        <v>0</v>
      </c>
      <c r="DE40" s="129">
        <f t="shared" si="7"/>
        <v>0</v>
      </c>
      <c r="DF40" s="129">
        <f t="shared" si="8"/>
        <v>648</v>
      </c>
      <c r="DG40" s="129">
        <f t="shared" si="8"/>
        <v>24611416</v>
      </c>
      <c r="DH40" s="129">
        <f t="shared" si="8"/>
        <v>19492156</v>
      </c>
      <c r="DI40" s="129">
        <f t="shared" si="8"/>
        <v>2243518</v>
      </c>
      <c r="DJ40" s="129">
        <f t="shared" si="8"/>
        <v>2840200</v>
      </c>
      <c r="DK40" s="129">
        <f t="shared" si="8"/>
        <v>35542</v>
      </c>
      <c r="DL40" s="129">
        <v>13</v>
      </c>
      <c r="DM40" s="129">
        <v>73</v>
      </c>
      <c r="DN40" s="129">
        <v>86</v>
      </c>
      <c r="DO40" s="129">
        <v>0</v>
      </c>
      <c r="DP40" s="129">
        <v>1</v>
      </c>
      <c r="DR40" s="16">
        <f>INDEX(現金給付!H:H,MATCH($A40,現金給付!$C:$C,0),1)</f>
        <v>0</v>
      </c>
      <c r="DS40" s="16">
        <f>INDEX(現金給付!I:I,MATCH($A40,現金給付!$C:$C,0),1)</f>
        <v>0</v>
      </c>
      <c r="DT40" s="16">
        <f>INDEX(現金給付!P:P,MATCH($A40,現金給付!$C:$C,0),1)</f>
        <v>0</v>
      </c>
      <c r="DU40" s="16">
        <f>INDEX(現金給付!Q:Q,MATCH($A40,現金給付!$C:$C,0),1)</f>
        <v>0</v>
      </c>
      <c r="DV40" s="16">
        <f>INDEX(現金給付!X:X,MATCH($A40,現金給付!$C:$C,0),1)</f>
        <v>0</v>
      </c>
      <c r="DW40" s="16">
        <f>INDEX(現金給付!Y:Y,MATCH($A40,現金給付!$C:$C,0),1)</f>
        <v>0</v>
      </c>
      <c r="DX40" s="16">
        <f>INDEX(現金給付!AN:AN,MATCH($A40,現金給付!$C:$C,0),1)</f>
        <v>0</v>
      </c>
      <c r="DY40" s="16">
        <f>INDEX(現金給付!AO:AO,MATCH($A40,現金給付!$C:$C,0),1)</f>
        <v>0</v>
      </c>
      <c r="DZ40" s="16">
        <f>INDEX(現金給付!AV:AV,MATCH($A40,現金給付!$C:$C,0),1)</f>
        <v>0</v>
      </c>
      <c r="EA40" s="16">
        <f>INDEX(現金給付!AW:AW,MATCH($A40,現金給付!$C:$C,0),1)</f>
        <v>0</v>
      </c>
      <c r="EB40" s="16">
        <f>INDEX(現金給付!BD:BD,MATCH($A40,現金給付!$C:$C,0),1)</f>
        <v>0</v>
      </c>
      <c r="EC40" s="16">
        <f>INDEX(現金給付!BE:BE,MATCH($A40,現金給付!$C:$C,0),1)</f>
        <v>0</v>
      </c>
      <c r="ED40" s="16">
        <f>INDEX(現金給付!BT:BT,MATCH($A40,現金給付!$C:$C,0),1)</f>
        <v>0</v>
      </c>
      <c r="EE40" s="16">
        <f>INDEX(現金給付!BU:BU,MATCH($A40,現金給付!$C:$C,0),1)</f>
        <v>0</v>
      </c>
      <c r="EF40" s="16">
        <v>0</v>
      </c>
      <c r="EG40" s="16">
        <v>0</v>
      </c>
      <c r="EH40" s="16">
        <f t="shared" si="9"/>
        <v>0</v>
      </c>
      <c r="EI40" s="16">
        <f t="shared" si="9"/>
        <v>0</v>
      </c>
      <c r="EK40" s="7">
        <f t="shared" si="14"/>
        <v>648</v>
      </c>
      <c r="EL40" s="7">
        <f t="shared" si="14"/>
        <v>24611416</v>
      </c>
      <c r="EN40" s="70">
        <f>ROUND(EL40/INDEX(被保険者数!O:O,MATCH(A40,被保険者数!A:A,0),1),0)</f>
        <v>22476</v>
      </c>
      <c r="EO40" s="1">
        <f t="shared" si="15"/>
        <v>33</v>
      </c>
      <c r="EP40" s="70">
        <f t="shared" si="10"/>
        <v>14734200</v>
      </c>
      <c r="EQ40" s="70">
        <f t="shared" si="11"/>
        <v>5629670</v>
      </c>
      <c r="ER40" s="70">
        <f t="shared" si="12"/>
        <v>4247546</v>
      </c>
      <c r="ES40" s="70">
        <f>ROUND(EP40/INDEX(被保険者数!O:O,MATCH(A40,被保険者数!A:A,0),1),0)</f>
        <v>13456</v>
      </c>
      <c r="ET40" s="70">
        <f t="shared" si="16"/>
        <v>31</v>
      </c>
      <c r="EU40" s="70">
        <f>ROUND(EQ40/INDEX(被保険者数!O:O,MATCH(A40,被保険者数!A:A,0),1),0)</f>
        <v>5141</v>
      </c>
      <c r="EV40" s="1">
        <f t="shared" si="17"/>
        <v>39</v>
      </c>
    </row>
    <row r="41" spans="1:152" s="1" customFormat="1" ht="15.95" customHeight="1" x14ac:dyDescent="0.15">
      <c r="A41" s="2" t="s">
        <v>58</v>
      </c>
      <c r="B41" s="6">
        <v>84</v>
      </c>
      <c r="C41" s="7">
        <v>86749720</v>
      </c>
      <c r="D41" s="7">
        <v>69399774</v>
      </c>
      <c r="E41" s="7">
        <v>13279400</v>
      </c>
      <c r="F41" s="7">
        <v>3978446</v>
      </c>
      <c r="G41" s="7">
        <v>92100</v>
      </c>
      <c r="H41" s="7">
        <v>2164</v>
      </c>
      <c r="I41" s="7">
        <v>37105040</v>
      </c>
      <c r="J41" s="7">
        <v>29684014</v>
      </c>
      <c r="K41" s="7">
        <v>2114813</v>
      </c>
      <c r="L41" s="7">
        <v>4994563</v>
      </c>
      <c r="M41" s="7">
        <v>311650</v>
      </c>
      <c r="N41" s="7">
        <f t="shared" si="0"/>
        <v>2248</v>
      </c>
      <c r="O41" s="7">
        <f t="shared" si="0"/>
        <v>123854760</v>
      </c>
      <c r="P41" s="7">
        <f t="shared" si="0"/>
        <v>99083788</v>
      </c>
      <c r="Q41" s="7">
        <f t="shared" si="0"/>
        <v>15394213</v>
      </c>
      <c r="R41" s="7">
        <f t="shared" si="0"/>
        <v>8973009</v>
      </c>
      <c r="S41" s="7">
        <f t="shared" si="0"/>
        <v>403750</v>
      </c>
      <c r="T41" s="6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276</v>
      </c>
      <c r="AA41" s="7">
        <v>3729090</v>
      </c>
      <c r="AB41" s="7">
        <v>2983272</v>
      </c>
      <c r="AC41" s="7">
        <v>52408</v>
      </c>
      <c r="AD41" s="7">
        <v>693410</v>
      </c>
      <c r="AE41" s="7">
        <v>0</v>
      </c>
      <c r="AF41" s="7">
        <f t="shared" si="1"/>
        <v>276</v>
      </c>
      <c r="AG41" s="7">
        <f t="shared" si="1"/>
        <v>3729090</v>
      </c>
      <c r="AH41" s="7">
        <f t="shared" si="1"/>
        <v>2983272</v>
      </c>
      <c r="AI41" s="7">
        <f t="shared" si="1"/>
        <v>52408</v>
      </c>
      <c r="AJ41" s="7">
        <f t="shared" si="1"/>
        <v>693410</v>
      </c>
      <c r="AK41" s="7">
        <f t="shared" si="1"/>
        <v>0</v>
      </c>
      <c r="AL41" s="6">
        <f t="shared" si="2"/>
        <v>2524</v>
      </c>
      <c r="AM41" s="7">
        <f t="shared" si="2"/>
        <v>127583850</v>
      </c>
      <c r="AN41" s="7">
        <f t="shared" si="2"/>
        <v>102067060</v>
      </c>
      <c r="AO41" s="7">
        <f t="shared" si="2"/>
        <v>15446621</v>
      </c>
      <c r="AP41" s="7">
        <f t="shared" si="2"/>
        <v>9666419</v>
      </c>
      <c r="AQ41" s="7">
        <f t="shared" si="2"/>
        <v>403750</v>
      </c>
      <c r="AR41" s="7">
        <v>1561</v>
      </c>
      <c r="AS41" s="7">
        <v>25388550</v>
      </c>
      <c r="AT41" s="7">
        <v>20310840</v>
      </c>
      <c r="AU41" s="7">
        <v>1801850</v>
      </c>
      <c r="AV41" s="7">
        <v>3122333</v>
      </c>
      <c r="AW41" s="7">
        <v>153527</v>
      </c>
      <c r="AX41" s="7">
        <f t="shared" si="3"/>
        <v>4085</v>
      </c>
      <c r="AY41" s="7">
        <f t="shared" si="3"/>
        <v>152972400</v>
      </c>
      <c r="AZ41" s="7">
        <f t="shared" si="3"/>
        <v>122377900</v>
      </c>
      <c r="BA41" s="7">
        <f t="shared" si="3"/>
        <v>17248471</v>
      </c>
      <c r="BB41" s="7">
        <f t="shared" si="3"/>
        <v>12788752</v>
      </c>
      <c r="BC41" s="7">
        <f t="shared" si="3"/>
        <v>557277</v>
      </c>
      <c r="BD41" s="6">
        <v>83</v>
      </c>
      <c r="BE41" s="7">
        <v>2226839</v>
      </c>
      <c r="BF41" s="7">
        <v>661709</v>
      </c>
      <c r="BG41" s="7">
        <v>0</v>
      </c>
      <c r="BH41" s="7">
        <v>1565130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f t="shared" si="4"/>
        <v>83</v>
      </c>
      <c r="BQ41" s="7">
        <f t="shared" si="4"/>
        <v>2226839</v>
      </c>
      <c r="BR41" s="7">
        <f t="shared" si="4"/>
        <v>661709</v>
      </c>
      <c r="BS41" s="7">
        <f t="shared" si="4"/>
        <v>0</v>
      </c>
      <c r="BT41" s="7">
        <f t="shared" si="4"/>
        <v>1565130</v>
      </c>
      <c r="BU41" s="7">
        <f t="shared" si="4"/>
        <v>0</v>
      </c>
      <c r="BV41" s="6">
        <v>7</v>
      </c>
      <c r="BW41" s="7">
        <v>450520</v>
      </c>
      <c r="BX41" s="7">
        <v>360416</v>
      </c>
      <c r="BY41" s="7">
        <v>24052</v>
      </c>
      <c r="BZ41" s="7">
        <v>66052</v>
      </c>
      <c r="CA41" s="7">
        <v>0</v>
      </c>
      <c r="CB41" s="7">
        <f t="shared" si="5"/>
        <v>4092</v>
      </c>
      <c r="CC41" s="7">
        <f t="shared" si="6"/>
        <v>155649759</v>
      </c>
      <c r="CD41" s="7">
        <f t="shared" si="6"/>
        <v>123400025</v>
      </c>
      <c r="CE41" s="7">
        <f t="shared" si="6"/>
        <v>17272523</v>
      </c>
      <c r="CF41" s="7">
        <f t="shared" si="6"/>
        <v>14419934</v>
      </c>
      <c r="CG41" s="7">
        <f t="shared" si="6"/>
        <v>557277</v>
      </c>
      <c r="CH41" s="128">
        <v>8</v>
      </c>
      <c r="CI41" s="129">
        <v>33430</v>
      </c>
      <c r="CJ41" s="129">
        <v>26744</v>
      </c>
      <c r="CK41" s="129">
        <v>0</v>
      </c>
      <c r="CL41" s="129">
        <v>6686</v>
      </c>
      <c r="CM41" s="129">
        <v>0</v>
      </c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30">
        <f t="shared" si="13"/>
        <v>8</v>
      </c>
      <c r="DA41" s="129">
        <f t="shared" si="7"/>
        <v>33430</v>
      </c>
      <c r="DB41" s="129">
        <f t="shared" si="7"/>
        <v>26744</v>
      </c>
      <c r="DC41" s="129">
        <f t="shared" si="7"/>
        <v>0</v>
      </c>
      <c r="DD41" s="129">
        <f t="shared" si="7"/>
        <v>6686</v>
      </c>
      <c r="DE41" s="129">
        <f t="shared" si="7"/>
        <v>0</v>
      </c>
      <c r="DF41" s="129">
        <f t="shared" si="8"/>
        <v>4100</v>
      </c>
      <c r="DG41" s="129">
        <f t="shared" si="8"/>
        <v>155683189</v>
      </c>
      <c r="DH41" s="129">
        <f t="shared" si="8"/>
        <v>123426769</v>
      </c>
      <c r="DI41" s="129">
        <f t="shared" si="8"/>
        <v>17272523</v>
      </c>
      <c r="DJ41" s="129">
        <f t="shared" si="8"/>
        <v>14426620</v>
      </c>
      <c r="DK41" s="129">
        <f t="shared" si="8"/>
        <v>557277</v>
      </c>
      <c r="DL41" s="129">
        <v>63</v>
      </c>
      <c r="DM41" s="129">
        <v>328</v>
      </c>
      <c r="DN41" s="129">
        <v>391</v>
      </c>
      <c r="DO41" s="129">
        <v>22</v>
      </c>
      <c r="DP41" s="129">
        <v>8</v>
      </c>
      <c r="DR41" s="16">
        <f>INDEX(現金給付!H:H,MATCH($A41,現金給付!$C:$C,0),1)</f>
        <v>8</v>
      </c>
      <c r="DS41" s="16">
        <f>INDEX(現金給付!I:I,MATCH($A41,現金給付!$C:$C,0),1)</f>
        <v>26744</v>
      </c>
      <c r="DT41" s="16">
        <f>INDEX(現金給付!P:P,MATCH($A41,現金給付!$C:$C,0),1)</f>
        <v>0</v>
      </c>
      <c r="DU41" s="16">
        <f>INDEX(現金給付!Q:Q,MATCH($A41,現金給付!$C:$C,0),1)</f>
        <v>0</v>
      </c>
      <c r="DV41" s="16">
        <f>INDEX(現金給付!X:X,MATCH($A41,現金給付!$C:$C,0),1)</f>
        <v>4</v>
      </c>
      <c r="DW41" s="16">
        <f>INDEX(現金給付!Y:Y,MATCH($A41,現金給付!$C:$C,0),1)</f>
        <v>27640</v>
      </c>
      <c r="DX41" s="16">
        <f>INDEX(現金給付!AN:AN,MATCH($A41,現金給付!$C:$C,0),1)</f>
        <v>3</v>
      </c>
      <c r="DY41" s="16">
        <f>INDEX(現金給付!AO:AO,MATCH($A41,現金給付!$C:$C,0),1)</f>
        <v>107381</v>
      </c>
      <c r="DZ41" s="16">
        <f>INDEX(現金給付!AV:AV,MATCH($A41,現金給付!$C:$C,0),1)</f>
        <v>0</v>
      </c>
      <c r="EA41" s="16">
        <f>INDEX(現金給付!AW:AW,MATCH($A41,現金給付!$C:$C,0),1)</f>
        <v>0</v>
      </c>
      <c r="EB41" s="16">
        <f>INDEX(現金給付!BD:BD,MATCH($A41,現金給付!$C:$C,0),1)</f>
        <v>0</v>
      </c>
      <c r="EC41" s="16">
        <f>INDEX(現金給付!BE:BE,MATCH($A41,現金給付!$C:$C,0),1)</f>
        <v>0</v>
      </c>
      <c r="ED41" s="16">
        <f>INDEX(現金給付!BT:BT,MATCH($A41,現金給付!$C:$C,0),1)</f>
        <v>0</v>
      </c>
      <c r="EE41" s="16">
        <f>INDEX(現金給付!BU:BU,MATCH($A41,現金給付!$C:$C,0),1)</f>
        <v>0</v>
      </c>
      <c r="EF41" s="16">
        <v>0</v>
      </c>
      <c r="EG41" s="16">
        <v>0</v>
      </c>
      <c r="EH41" s="16">
        <f t="shared" si="9"/>
        <v>15</v>
      </c>
      <c r="EI41" s="16">
        <f t="shared" si="9"/>
        <v>161765</v>
      </c>
      <c r="EK41" s="7">
        <f t="shared" si="14"/>
        <v>4107</v>
      </c>
      <c r="EL41" s="7">
        <f t="shared" si="14"/>
        <v>155811524</v>
      </c>
      <c r="EN41" s="70">
        <f>ROUND(EL41/INDEX(被保険者数!O:O,MATCH(A41,被保険者数!A:A,0),1),0)</f>
        <v>50637</v>
      </c>
      <c r="EO41" s="1">
        <f t="shared" si="15"/>
        <v>17</v>
      </c>
      <c r="EP41" s="70">
        <f t="shared" si="10"/>
        <v>86749720</v>
      </c>
      <c r="EQ41" s="70">
        <f t="shared" si="11"/>
        <v>40834130</v>
      </c>
      <c r="ER41" s="70">
        <f t="shared" si="12"/>
        <v>28227674</v>
      </c>
      <c r="ES41" s="70">
        <f>ROUND(EP41/INDEX(被保険者数!O:O,MATCH(A41,被保険者数!A:A,0),1),0)</f>
        <v>28193</v>
      </c>
      <c r="ET41" s="70">
        <f t="shared" si="16"/>
        <v>14</v>
      </c>
      <c r="EU41" s="70">
        <f>ROUND(EQ41/INDEX(被保険者数!O:O,MATCH(A41,被保険者数!A:A,0),1),0)</f>
        <v>13271</v>
      </c>
      <c r="EV41" s="1">
        <f t="shared" si="17"/>
        <v>20</v>
      </c>
    </row>
    <row r="42" spans="1:152" s="1" customFormat="1" ht="15.95" customHeight="1" x14ac:dyDescent="0.15">
      <c r="A42" s="2" t="s">
        <v>65</v>
      </c>
      <c r="B42" s="6">
        <v>1</v>
      </c>
      <c r="C42" s="7">
        <v>492410</v>
      </c>
      <c r="D42" s="7">
        <v>393926</v>
      </c>
      <c r="E42" s="7">
        <v>38294</v>
      </c>
      <c r="F42" s="7">
        <v>57600</v>
      </c>
      <c r="G42" s="7">
        <v>2590</v>
      </c>
      <c r="H42" s="7">
        <v>15</v>
      </c>
      <c r="I42" s="7">
        <v>203470</v>
      </c>
      <c r="J42" s="7">
        <v>162776</v>
      </c>
      <c r="K42" s="7">
        <v>0</v>
      </c>
      <c r="L42" s="7">
        <v>34230</v>
      </c>
      <c r="M42" s="7">
        <v>6464</v>
      </c>
      <c r="N42" s="7">
        <f t="shared" si="0"/>
        <v>16</v>
      </c>
      <c r="O42" s="7">
        <f t="shared" si="0"/>
        <v>695880</v>
      </c>
      <c r="P42" s="7">
        <f t="shared" si="0"/>
        <v>556702</v>
      </c>
      <c r="Q42" s="7">
        <f t="shared" si="0"/>
        <v>38294</v>
      </c>
      <c r="R42" s="7">
        <f t="shared" si="0"/>
        <v>91830</v>
      </c>
      <c r="S42" s="7">
        <f t="shared" si="0"/>
        <v>9054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5</v>
      </c>
      <c r="AA42" s="7">
        <v>50610</v>
      </c>
      <c r="AB42" s="7">
        <v>40488</v>
      </c>
      <c r="AC42" s="7">
        <v>0</v>
      </c>
      <c r="AD42" s="7">
        <v>10122</v>
      </c>
      <c r="AE42" s="7">
        <v>0</v>
      </c>
      <c r="AF42" s="7">
        <f t="shared" si="1"/>
        <v>5</v>
      </c>
      <c r="AG42" s="7">
        <f t="shared" si="1"/>
        <v>50610</v>
      </c>
      <c r="AH42" s="7">
        <f t="shared" si="1"/>
        <v>40488</v>
      </c>
      <c r="AI42" s="7">
        <f t="shared" si="1"/>
        <v>0</v>
      </c>
      <c r="AJ42" s="7">
        <f t="shared" si="1"/>
        <v>10122</v>
      </c>
      <c r="AK42" s="7">
        <f t="shared" si="1"/>
        <v>0</v>
      </c>
      <c r="AL42" s="6">
        <f t="shared" si="2"/>
        <v>21</v>
      </c>
      <c r="AM42" s="7">
        <f t="shared" si="2"/>
        <v>746490</v>
      </c>
      <c r="AN42" s="7">
        <f t="shared" si="2"/>
        <v>597190</v>
      </c>
      <c r="AO42" s="7">
        <f t="shared" si="2"/>
        <v>38294</v>
      </c>
      <c r="AP42" s="7">
        <f t="shared" si="2"/>
        <v>101952</v>
      </c>
      <c r="AQ42" s="7">
        <f t="shared" si="2"/>
        <v>9054</v>
      </c>
      <c r="AR42" s="7">
        <v>4</v>
      </c>
      <c r="AS42" s="7">
        <v>24770</v>
      </c>
      <c r="AT42" s="7">
        <v>19816</v>
      </c>
      <c r="AU42" s="7">
        <v>0</v>
      </c>
      <c r="AV42" s="7">
        <v>4954</v>
      </c>
      <c r="AW42" s="7">
        <v>0</v>
      </c>
      <c r="AX42" s="7">
        <f t="shared" si="3"/>
        <v>25</v>
      </c>
      <c r="AY42" s="7">
        <f t="shared" si="3"/>
        <v>771260</v>
      </c>
      <c r="AZ42" s="7">
        <f t="shared" si="3"/>
        <v>617006</v>
      </c>
      <c r="BA42" s="7">
        <f t="shared" si="3"/>
        <v>38294</v>
      </c>
      <c r="BB42" s="7">
        <f t="shared" si="3"/>
        <v>106906</v>
      </c>
      <c r="BC42" s="7">
        <f t="shared" si="3"/>
        <v>9054</v>
      </c>
      <c r="BD42" s="6">
        <v>1</v>
      </c>
      <c r="BE42" s="7">
        <v>14594</v>
      </c>
      <c r="BF42" s="7">
        <v>5394</v>
      </c>
      <c r="BG42" s="7">
        <v>0</v>
      </c>
      <c r="BH42" s="7">
        <v>9200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4"/>
        <v>1</v>
      </c>
      <c r="BQ42" s="7">
        <f t="shared" si="4"/>
        <v>14594</v>
      </c>
      <c r="BR42" s="7">
        <f t="shared" si="4"/>
        <v>5394</v>
      </c>
      <c r="BS42" s="7">
        <f t="shared" si="4"/>
        <v>0</v>
      </c>
      <c r="BT42" s="7">
        <f t="shared" si="4"/>
        <v>9200</v>
      </c>
      <c r="BU42" s="7">
        <f t="shared" si="4"/>
        <v>0</v>
      </c>
      <c r="BV42" s="6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f t="shared" si="5"/>
        <v>25</v>
      </c>
      <c r="CC42" s="7">
        <f t="shared" si="6"/>
        <v>785854</v>
      </c>
      <c r="CD42" s="7">
        <f t="shared" si="6"/>
        <v>622400</v>
      </c>
      <c r="CE42" s="7">
        <f t="shared" si="6"/>
        <v>38294</v>
      </c>
      <c r="CF42" s="7">
        <f t="shared" si="6"/>
        <v>116106</v>
      </c>
      <c r="CG42" s="7">
        <f t="shared" si="6"/>
        <v>9054</v>
      </c>
      <c r="CH42" s="128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30">
        <f t="shared" si="13"/>
        <v>0</v>
      </c>
      <c r="DA42" s="129">
        <f t="shared" si="7"/>
        <v>0</v>
      </c>
      <c r="DB42" s="129">
        <f t="shared" si="7"/>
        <v>0</v>
      </c>
      <c r="DC42" s="129">
        <f t="shared" si="7"/>
        <v>0</v>
      </c>
      <c r="DD42" s="129">
        <f t="shared" si="7"/>
        <v>0</v>
      </c>
      <c r="DE42" s="129">
        <f t="shared" si="7"/>
        <v>0</v>
      </c>
      <c r="DF42" s="129">
        <f t="shared" si="8"/>
        <v>25</v>
      </c>
      <c r="DG42" s="129">
        <f t="shared" si="8"/>
        <v>785854</v>
      </c>
      <c r="DH42" s="129">
        <f t="shared" si="8"/>
        <v>622400</v>
      </c>
      <c r="DI42" s="129">
        <f t="shared" si="8"/>
        <v>38294</v>
      </c>
      <c r="DJ42" s="129">
        <f t="shared" si="8"/>
        <v>116106</v>
      </c>
      <c r="DK42" s="129">
        <f t="shared" si="8"/>
        <v>9054</v>
      </c>
      <c r="DL42" s="129">
        <v>1</v>
      </c>
      <c r="DM42" s="129">
        <v>0</v>
      </c>
      <c r="DN42" s="129">
        <v>1</v>
      </c>
      <c r="DO42" s="129">
        <v>0</v>
      </c>
      <c r="DP42" s="129">
        <v>0</v>
      </c>
      <c r="DR42" s="16">
        <f>INDEX(現金給付!H:H,MATCH($A42,現金給付!$C:$C,0),1)</f>
        <v>0</v>
      </c>
      <c r="DS42" s="16">
        <f>INDEX(現金給付!I:I,MATCH($A42,現金給付!$C:$C,0),1)</f>
        <v>0</v>
      </c>
      <c r="DT42" s="16">
        <f>INDEX(現金給付!P:P,MATCH($A42,現金給付!$C:$C,0),1)</f>
        <v>0</v>
      </c>
      <c r="DU42" s="16">
        <f>INDEX(現金給付!Q:Q,MATCH($A42,現金給付!$C:$C,0),1)</f>
        <v>0</v>
      </c>
      <c r="DV42" s="16">
        <f>INDEX(現金給付!X:X,MATCH($A42,現金給付!$C:$C,0),1)</f>
        <v>0</v>
      </c>
      <c r="DW42" s="16">
        <f>INDEX(現金給付!Y:Y,MATCH($A42,現金給付!$C:$C,0),1)</f>
        <v>0</v>
      </c>
      <c r="DX42" s="16">
        <f>INDEX(現金給付!AN:AN,MATCH($A42,現金給付!$C:$C,0),1)</f>
        <v>0</v>
      </c>
      <c r="DY42" s="16">
        <f>INDEX(現金給付!AO:AO,MATCH($A42,現金給付!$C:$C,0),1)</f>
        <v>0</v>
      </c>
      <c r="DZ42" s="16">
        <f>INDEX(現金給付!AV:AV,MATCH($A42,現金給付!$C:$C,0),1)</f>
        <v>0</v>
      </c>
      <c r="EA42" s="16">
        <f>INDEX(現金給付!AW:AW,MATCH($A42,現金給付!$C:$C,0),1)</f>
        <v>0</v>
      </c>
      <c r="EB42" s="16">
        <f>INDEX(現金給付!BD:BD,MATCH($A42,現金給付!$C:$C,0),1)</f>
        <v>0</v>
      </c>
      <c r="EC42" s="16">
        <f>INDEX(現金給付!BE:BE,MATCH($A42,現金給付!$C:$C,0),1)</f>
        <v>0</v>
      </c>
      <c r="ED42" s="16">
        <f>INDEX(現金給付!BT:BT,MATCH($A42,現金給付!$C:$C,0),1)</f>
        <v>0</v>
      </c>
      <c r="EE42" s="16">
        <f>INDEX(現金給付!BU:BU,MATCH($A42,現金給付!$C:$C,0),1)</f>
        <v>0</v>
      </c>
      <c r="EF42" s="16">
        <v>0</v>
      </c>
      <c r="EG42" s="16">
        <v>0</v>
      </c>
      <c r="EH42" s="16">
        <f t="shared" si="9"/>
        <v>0</v>
      </c>
      <c r="EI42" s="16">
        <f t="shared" si="9"/>
        <v>0</v>
      </c>
      <c r="EK42" s="7">
        <f t="shared" si="14"/>
        <v>25</v>
      </c>
      <c r="EL42" s="7">
        <f t="shared" si="14"/>
        <v>785854</v>
      </c>
      <c r="EN42" s="70">
        <f>ROUND(EL42/INDEX(被保険者数!O:O,MATCH(A42,被保険者数!A:A,0),1),0)</f>
        <v>4763</v>
      </c>
      <c r="EO42" s="1">
        <f t="shared" si="15"/>
        <v>42</v>
      </c>
      <c r="EP42" s="70">
        <f t="shared" si="10"/>
        <v>492410</v>
      </c>
      <c r="EQ42" s="70">
        <f t="shared" si="11"/>
        <v>254080</v>
      </c>
      <c r="ER42" s="70">
        <f t="shared" si="12"/>
        <v>39364</v>
      </c>
      <c r="ES42" s="70">
        <f>ROUND(EP42/INDEX(被保険者数!O:O,MATCH(A42,被保険者数!A:A,0),1),0)</f>
        <v>2984</v>
      </c>
      <c r="ET42" s="70">
        <f t="shared" si="16"/>
        <v>36</v>
      </c>
      <c r="EU42" s="70">
        <f>ROUND(EQ42/INDEX(被保険者数!O:O,MATCH(A42,被保険者数!A:A,0),1),0)</f>
        <v>1540</v>
      </c>
      <c r="EV42" s="1">
        <f t="shared" si="17"/>
        <v>42</v>
      </c>
    </row>
    <row r="43" spans="1:152" s="1" customFormat="1" ht="15.95" customHeight="1" x14ac:dyDescent="0.15">
      <c r="A43" s="2" t="s">
        <v>66</v>
      </c>
      <c r="B43" s="6">
        <v>9</v>
      </c>
      <c r="C43" s="7">
        <v>3694730</v>
      </c>
      <c r="D43" s="7">
        <v>2955780</v>
      </c>
      <c r="E43" s="7">
        <v>316000</v>
      </c>
      <c r="F43" s="7">
        <v>409330</v>
      </c>
      <c r="G43" s="7">
        <v>13620</v>
      </c>
      <c r="H43" s="7">
        <v>223</v>
      </c>
      <c r="I43" s="7">
        <v>3315840</v>
      </c>
      <c r="J43" s="7">
        <v>2652672</v>
      </c>
      <c r="K43" s="7">
        <v>47718</v>
      </c>
      <c r="L43" s="7">
        <v>608028</v>
      </c>
      <c r="M43" s="7">
        <v>7422</v>
      </c>
      <c r="N43" s="7">
        <f t="shared" si="0"/>
        <v>232</v>
      </c>
      <c r="O43" s="7">
        <f t="shared" si="0"/>
        <v>7010570</v>
      </c>
      <c r="P43" s="7">
        <f t="shared" si="0"/>
        <v>5608452</v>
      </c>
      <c r="Q43" s="7">
        <f t="shared" si="0"/>
        <v>363718</v>
      </c>
      <c r="R43" s="7">
        <f t="shared" si="0"/>
        <v>1017358</v>
      </c>
      <c r="S43" s="7">
        <f t="shared" si="0"/>
        <v>21042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20</v>
      </c>
      <c r="AA43" s="7">
        <v>223100</v>
      </c>
      <c r="AB43" s="7">
        <v>178480</v>
      </c>
      <c r="AC43" s="7">
        <v>2397</v>
      </c>
      <c r="AD43" s="7">
        <v>42223</v>
      </c>
      <c r="AE43" s="7">
        <v>0</v>
      </c>
      <c r="AF43" s="7">
        <f t="shared" si="1"/>
        <v>20</v>
      </c>
      <c r="AG43" s="7">
        <f t="shared" si="1"/>
        <v>223100</v>
      </c>
      <c r="AH43" s="7">
        <f t="shared" si="1"/>
        <v>178480</v>
      </c>
      <c r="AI43" s="7">
        <f t="shared" si="1"/>
        <v>2397</v>
      </c>
      <c r="AJ43" s="7">
        <f t="shared" si="1"/>
        <v>42223</v>
      </c>
      <c r="AK43" s="7">
        <f t="shared" si="1"/>
        <v>0</v>
      </c>
      <c r="AL43" s="6">
        <f t="shared" si="2"/>
        <v>252</v>
      </c>
      <c r="AM43" s="7">
        <f t="shared" si="2"/>
        <v>7233670</v>
      </c>
      <c r="AN43" s="7">
        <f t="shared" si="2"/>
        <v>5786932</v>
      </c>
      <c r="AO43" s="7">
        <f t="shared" si="2"/>
        <v>366115</v>
      </c>
      <c r="AP43" s="7">
        <f t="shared" si="2"/>
        <v>1059581</v>
      </c>
      <c r="AQ43" s="7">
        <f t="shared" si="2"/>
        <v>21042</v>
      </c>
      <c r="AR43" s="7">
        <v>109</v>
      </c>
      <c r="AS43" s="7">
        <v>1328300</v>
      </c>
      <c r="AT43" s="7">
        <v>1062640</v>
      </c>
      <c r="AU43" s="7">
        <v>15341</v>
      </c>
      <c r="AV43" s="7">
        <v>250319</v>
      </c>
      <c r="AW43" s="7">
        <v>0</v>
      </c>
      <c r="AX43" s="7">
        <f t="shared" si="3"/>
        <v>361</v>
      </c>
      <c r="AY43" s="7">
        <f t="shared" si="3"/>
        <v>8561970</v>
      </c>
      <c r="AZ43" s="7">
        <f t="shared" si="3"/>
        <v>6849572</v>
      </c>
      <c r="BA43" s="7">
        <f t="shared" si="3"/>
        <v>381456</v>
      </c>
      <c r="BB43" s="7">
        <f t="shared" si="3"/>
        <v>1309900</v>
      </c>
      <c r="BC43" s="7">
        <f t="shared" si="3"/>
        <v>21042</v>
      </c>
      <c r="BD43" s="6">
        <v>8</v>
      </c>
      <c r="BE43" s="7">
        <v>185992</v>
      </c>
      <c r="BF43" s="7">
        <v>58112</v>
      </c>
      <c r="BG43" s="7">
        <v>0</v>
      </c>
      <c r="BH43" s="7">
        <v>127880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4"/>
        <v>8</v>
      </c>
      <c r="BQ43" s="7">
        <f t="shared" si="4"/>
        <v>185992</v>
      </c>
      <c r="BR43" s="7">
        <f t="shared" si="4"/>
        <v>58112</v>
      </c>
      <c r="BS43" s="7">
        <f t="shared" si="4"/>
        <v>0</v>
      </c>
      <c r="BT43" s="7">
        <f t="shared" si="4"/>
        <v>127880</v>
      </c>
      <c r="BU43" s="7">
        <f t="shared" si="4"/>
        <v>0</v>
      </c>
      <c r="BV43" s="6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f t="shared" si="5"/>
        <v>361</v>
      </c>
      <c r="CC43" s="7">
        <f t="shared" si="6"/>
        <v>8747962</v>
      </c>
      <c r="CD43" s="7">
        <f t="shared" si="6"/>
        <v>6907684</v>
      </c>
      <c r="CE43" s="7">
        <f t="shared" si="6"/>
        <v>381456</v>
      </c>
      <c r="CF43" s="7">
        <f t="shared" si="6"/>
        <v>1437780</v>
      </c>
      <c r="CG43" s="7">
        <f t="shared" si="6"/>
        <v>21042</v>
      </c>
      <c r="CH43" s="128">
        <v>1</v>
      </c>
      <c r="CI43" s="129">
        <v>3140</v>
      </c>
      <c r="CJ43" s="129">
        <v>2512</v>
      </c>
      <c r="CK43" s="129">
        <v>0</v>
      </c>
      <c r="CL43" s="129">
        <v>628</v>
      </c>
      <c r="CM43" s="129">
        <v>0</v>
      </c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30">
        <f t="shared" si="13"/>
        <v>1</v>
      </c>
      <c r="DA43" s="129">
        <f t="shared" si="7"/>
        <v>3140</v>
      </c>
      <c r="DB43" s="129">
        <f t="shared" si="7"/>
        <v>2512</v>
      </c>
      <c r="DC43" s="129">
        <f t="shared" si="7"/>
        <v>0</v>
      </c>
      <c r="DD43" s="129">
        <f t="shared" si="7"/>
        <v>628</v>
      </c>
      <c r="DE43" s="129">
        <f t="shared" si="7"/>
        <v>0</v>
      </c>
      <c r="DF43" s="129">
        <f t="shared" si="8"/>
        <v>362</v>
      </c>
      <c r="DG43" s="129">
        <f t="shared" si="8"/>
        <v>8751102</v>
      </c>
      <c r="DH43" s="129">
        <f t="shared" si="8"/>
        <v>6910196</v>
      </c>
      <c r="DI43" s="129">
        <f t="shared" si="8"/>
        <v>381456</v>
      </c>
      <c r="DJ43" s="129">
        <f t="shared" si="8"/>
        <v>1438408</v>
      </c>
      <c r="DK43" s="129">
        <f t="shared" si="8"/>
        <v>21042</v>
      </c>
      <c r="DL43" s="129">
        <v>5</v>
      </c>
      <c r="DM43" s="129">
        <v>33</v>
      </c>
      <c r="DN43" s="129">
        <v>38</v>
      </c>
      <c r="DO43" s="129">
        <v>0</v>
      </c>
      <c r="DP43" s="129">
        <v>0</v>
      </c>
      <c r="DR43" s="16">
        <f>INDEX(現金給付!H:H,MATCH($A43,現金給付!$C:$C,0),1)</f>
        <v>1</v>
      </c>
      <c r="DS43" s="16">
        <f>INDEX(現金給付!I:I,MATCH($A43,現金給付!$C:$C,0),1)</f>
        <v>2512</v>
      </c>
      <c r="DT43" s="16">
        <f>INDEX(現金給付!P:P,MATCH($A43,現金給付!$C:$C,0),1)</f>
        <v>0</v>
      </c>
      <c r="DU43" s="16">
        <f>INDEX(現金給付!Q:Q,MATCH($A43,現金給付!$C:$C,0),1)</f>
        <v>0</v>
      </c>
      <c r="DV43" s="16">
        <f>INDEX(現金給付!X:X,MATCH($A43,現金給付!$C:$C,0),1)</f>
        <v>0</v>
      </c>
      <c r="DW43" s="16">
        <f>INDEX(現金給付!Y:Y,MATCH($A43,現金給付!$C:$C,0),1)</f>
        <v>0</v>
      </c>
      <c r="DX43" s="16">
        <f>INDEX(現金給付!AN:AN,MATCH($A43,現金給付!$C:$C,0),1)</f>
        <v>1</v>
      </c>
      <c r="DY43" s="16">
        <f>INDEX(現金給付!AO:AO,MATCH($A43,現金給付!$C:$C,0),1)</f>
        <v>5851</v>
      </c>
      <c r="DZ43" s="16">
        <f>INDEX(現金給付!AV:AV,MATCH($A43,現金給付!$C:$C,0),1)</f>
        <v>0</v>
      </c>
      <c r="EA43" s="16">
        <f>INDEX(現金給付!AW:AW,MATCH($A43,現金給付!$C:$C,0),1)</f>
        <v>0</v>
      </c>
      <c r="EB43" s="16">
        <f>INDEX(現金給付!BD:BD,MATCH($A43,現金給付!$C:$C,0),1)</f>
        <v>0</v>
      </c>
      <c r="EC43" s="16">
        <f>INDEX(現金給付!BE:BE,MATCH($A43,現金給付!$C:$C,0),1)</f>
        <v>0</v>
      </c>
      <c r="ED43" s="16">
        <f>INDEX(現金給付!BT:BT,MATCH($A43,現金給付!$C:$C,0),1)</f>
        <v>0</v>
      </c>
      <c r="EE43" s="16">
        <f>INDEX(現金給付!BU:BU,MATCH($A43,現金給付!$C:$C,0),1)</f>
        <v>0</v>
      </c>
      <c r="EF43" s="16">
        <v>0</v>
      </c>
      <c r="EG43" s="16">
        <v>0</v>
      </c>
      <c r="EH43" s="16">
        <f t="shared" si="9"/>
        <v>2</v>
      </c>
      <c r="EI43" s="16">
        <f t="shared" si="9"/>
        <v>8363</v>
      </c>
      <c r="EK43" s="7">
        <f t="shared" si="14"/>
        <v>363</v>
      </c>
      <c r="EL43" s="7">
        <f t="shared" si="14"/>
        <v>8756325</v>
      </c>
      <c r="EN43" s="70">
        <f>ROUND(EL43/INDEX(被保険者数!O:O,MATCH(A43,被保険者数!A:A,0),1),0)</f>
        <v>20555</v>
      </c>
      <c r="EO43" s="1">
        <f t="shared" si="15"/>
        <v>35</v>
      </c>
      <c r="EP43" s="70">
        <f t="shared" si="10"/>
        <v>3694730</v>
      </c>
      <c r="EQ43" s="70">
        <f t="shared" si="11"/>
        <v>3538940</v>
      </c>
      <c r="ER43" s="70">
        <f t="shared" si="12"/>
        <v>1522655</v>
      </c>
      <c r="ES43" s="70">
        <f>ROUND(EP43/INDEX(被保険者数!O:O,MATCH(A43,被保険者数!A:A,0),1),0)</f>
        <v>8673</v>
      </c>
      <c r="ET43" s="70">
        <f t="shared" si="16"/>
        <v>33</v>
      </c>
      <c r="EU43" s="70">
        <f>ROUND(EQ43/INDEX(被保険者数!O:O,MATCH(A43,被保険者数!A:A,0),1),0)</f>
        <v>8307</v>
      </c>
      <c r="EV43" s="1">
        <f t="shared" si="17"/>
        <v>30</v>
      </c>
    </row>
    <row r="44" spans="1:152" s="1" customFormat="1" ht="15.95" customHeight="1" thickBot="1" x14ac:dyDescent="0.2">
      <c r="A44" s="8" t="s">
        <v>67</v>
      </c>
      <c r="B44" s="9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28</v>
      </c>
      <c r="I44" s="10">
        <v>892910</v>
      </c>
      <c r="J44" s="10">
        <v>714328</v>
      </c>
      <c r="K44" s="10">
        <v>56895</v>
      </c>
      <c r="L44" s="10">
        <v>121687</v>
      </c>
      <c r="M44" s="10">
        <v>0</v>
      </c>
      <c r="N44" s="10">
        <f t="shared" si="0"/>
        <v>28</v>
      </c>
      <c r="O44" s="10">
        <f t="shared" si="0"/>
        <v>892910</v>
      </c>
      <c r="P44" s="10">
        <f t="shared" si="0"/>
        <v>714328</v>
      </c>
      <c r="Q44" s="10">
        <f t="shared" si="0"/>
        <v>56895</v>
      </c>
      <c r="R44" s="10">
        <f t="shared" si="0"/>
        <v>121687</v>
      </c>
      <c r="S44" s="10">
        <f t="shared" si="0"/>
        <v>0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7</v>
      </c>
      <c r="AA44" s="10">
        <v>172380</v>
      </c>
      <c r="AB44" s="10">
        <v>137904</v>
      </c>
      <c r="AC44" s="10">
        <v>2666</v>
      </c>
      <c r="AD44" s="10">
        <v>31810</v>
      </c>
      <c r="AE44" s="10">
        <v>0</v>
      </c>
      <c r="AF44" s="10">
        <f t="shared" si="1"/>
        <v>7</v>
      </c>
      <c r="AG44" s="10">
        <f t="shared" si="1"/>
        <v>172380</v>
      </c>
      <c r="AH44" s="10">
        <f t="shared" si="1"/>
        <v>137904</v>
      </c>
      <c r="AI44" s="10">
        <f t="shared" si="1"/>
        <v>2666</v>
      </c>
      <c r="AJ44" s="10">
        <f t="shared" si="1"/>
        <v>31810</v>
      </c>
      <c r="AK44" s="10">
        <f t="shared" si="1"/>
        <v>0</v>
      </c>
      <c r="AL44" s="9">
        <f t="shared" si="2"/>
        <v>35</v>
      </c>
      <c r="AM44" s="10">
        <f t="shared" si="2"/>
        <v>1065290</v>
      </c>
      <c r="AN44" s="10">
        <f t="shared" si="2"/>
        <v>852232</v>
      </c>
      <c r="AO44" s="10">
        <f t="shared" si="2"/>
        <v>59561</v>
      </c>
      <c r="AP44" s="10">
        <f t="shared" si="2"/>
        <v>153497</v>
      </c>
      <c r="AQ44" s="10">
        <f t="shared" si="2"/>
        <v>0</v>
      </c>
      <c r="AR44" s="10">
        <v>18</v>
      </c>
      <c r="AS44" s="10">
        <v>433310</v>
      </c>
      <c r="AT44" s="10">
        <v>346648</v>
      </c>
      <c r="AU44" s="10">
        <v>24999</v>
      </c>
      <c r="AV44" s="10">
        <v>61663</v>
      </c>
      <c r="AW44" s="10">
        <v>0</v>
      </c>
      <c r="AX44" s="7">
        <f t="shared" si="3"/>
        <v>53</v>
      </c>
      <c r="AY44" s="7">
        <f t="shared" si="3"/>
        <v>1498600</v>
      </c>
      <c r="AZ44" s="7">
        <f t="shared" si="3"/>
        <v>1198880</v>
      </c>
      <c r="BA44" s="7">
        <f t="shared" si="3"/>
        <v>84560</v>
      </c>
      <c r="BB44" s="7">
        <f t="shared" si="3"/>
        <v>215160</v>
      </c>
      <c r="BC44" s="7">
        <f t="shared" si="3"/>
        <v>0</v>
      </c>
      <c r="BD44" s="9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4"/>
        <v>0</v>
      </c>
      <c r="BQ44" s="10">
        <f t="shared" si="4"/>
        <v>0</v>
      </c>
      <c r="BR44" s="10">
        <f t="shared" si="4"/>
        <v>0</v>
      </c>
      <c r="BS44" s="10">
        <f t="shared" si="4"/>
        <v>0</v>
      </c>
      <c r="BT44" s="10">
        <f t="shared" si="4"/>
        <v>0</v>
      </c>
      <c r="BU44" s="10">
        <f t="shared" si="4"/>
        <v>0</v>
      </c>
      <c r="BV44" s="9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7">
        <f t="shared" si="5"/>
        <v>53</v>
      </c>
      <c r="CC44" s="7">
        <f t="shared" si="6"/>
        <v>1498600</v>
      </c>
      <c r="CD44" s="7">
        <f t="shared" si="6"/>
        <v>1198880</v>
      </c>
      <c r="CE44" s="7">
        <f t="shared" si="6"/>
        <v>84560</v>
      </c>
      <c r="CF44" s="7">
        <f t="shared" si="6"/>
        <v>215160</v>
      </c>
      <c r="CG44" s="7">
        <f t="shared" si="6"/>
        <v>0</v>
      </c>
      <c r="CH44" s="128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30">
        <f t="shared" si="13"/>
        <v>0</v>
      </c>
      <c r="DA44" s="129">
        <f t="shared" si="7"/>
        <v>0</v>
      </c>
      <c r="DB44" s="129">
        <f t="shared" si="7"/>
        <v>0</v>
      </c>
      <c r="DC44" s="129">
        <f t="shared" si="7"/>
        <v>0</v>
      </c>
      <c r="DD44" s="129">
        <f t="shared" si="7"/>
        <v>0</v>
      </c>
      <c r="DE44" s="129">
        <f t="shared" si="7"/>
        <v>0</v>
      </c>
      <c r="DF44" s="129">
        <f t="shared" si="8"/>
        <v>53</v>
      </c>
      <c r="DG44" s="129">
        <f t="shared" si="8"/>
        <v>1498600</v>
      </c>
      <c r="DH44" s="129">
        <f t="shared" si="8"/>
        <v>1198880</v>
      </c>
      <c r="DI44" s="129">
        <f t="shared" si="8"/>
        <v>84560</v>
      </c>
      <c r="DJ44" s="129">
        <f t="shared" si="8"/>
        <v>215160</v>
      </c>
      <c r="DK44" s="129">
        <f t="shared" si="8"/>
        <v>0</v>
      </c>
      <c r="DL44" s="129">
        <v>0</v>
      </c>
      <c r="DM44" s="129">
        <v>10</v>
      </c>
      <c r="DN44" s="129">
        <v>10</v>
      </c>
      <c r="DO44" s="129">
        <v>0</v>
      </c>
      <c r="DP44" s="129">
        <v>0</v>
      </c>
      <c r="DR44" s="16">
        <f>INDEX(現金給付!H:H,MATCH($A44,現金給付!$C:$C,0),1)</f>
        <v>0</v>
      </c>
      <c r="DS44" s="16">
        <f>INDEX(現金給付!I:I,MATCH($A44,現金給付!$C:$C,0),1)</f>
        <v>0</v>
      </c>
      <c r="DT44" s="16">
        <f>INDEX(現金給付!P:P,MATCH($A44,現金給付!$C:$C,0),1)</f>
        <v>0</v>
      </c>
      <c r="DU44" s="16">
        <f>INDEX(現金給付!Q:Q,MATCH($A44,現金給付!$C:$C,0),1)</f>
        <v>0</v>
      </c>
      <c r="DV44" s="16">
        <f>INDEX(現金給付!X:X,MATCH($A44,現金給付!$C:$C,0),1)</f>
        <v>0</v>
      </c>
      <c r="DW44" s="16">
        <f>INDEX(現金給付!Y:Y,MATCH($A44,現金給付!$C:$C,0),1)</f>
        <v>0</v>
      </c>
      <c r="DX44" s="16">
        <f>INDEX(現金給付!AN:AN,MATCH($A44,現金給付!$C:$C,0),1)</f>
        <v>0</v>
      </c>
      <c r="DY44" s="16">
        <f>INDEX(現金給付!AO:AO,MATCH($A44,現金給付!$C:$C,0),1)</f>
        <v>0</v>
      </c>
      <c r="DZ44" s="16">
        <f>INDEX(現金給付!AV:AV,MATCH($A44,現金給付!$C:$C,0),1)</f>
        <v>0</v>
      </c>
      <c r="EA44" s="16">
        <f>INDEX(現金給付!AW:AW,MATCH($A44,現金給付!$C:$C,0),1)</f>
        <v>0</v>
      </c>
      <c r="EB44" s="16">
        <f>INDEX(現金給付!BD:BD,MATCH($A44,現金給付!$C:$C,0),1)</f>
        <v>0</v>
      </c>
      <c r="EC44" s="16">
        <f>INDEX(現金給付!BE:BE,MATCH($A44,現金給付!$C:$C,0),1)</f>
        <v>0</v>
      </c>
      <c r="ED44" s="16">
        <f>INDEX(現金給付!BT:BT,MATCH($A44,現金給付!$C:$C,0),1)</f>
        <v>0</v>
      </c>
      <c r="EE44" s="16">
        <f>INDEX(現金給付!BU:BU,MATCH($A44,現金給付!$C:$C,0),1)</f>
        <v>0</v>
      </c>
      <c r="EF44" s="16">
        <v>0</v>
      </c>
      <c r="EG44" s="16">
        <v>0</v>
      </c>
      <c r="EH44" s="16">
        <f t="shared" si="9"/>
        <v>0</v>
      </c>
      <c r="EI44" s="16">
        <f t="shared" si="9"/>
        <v>0</v>
      </c>
      <c r="EK44" s="7">
        <f t="shared" si="14"/>
        <v>53</v>
      </c>
      <c r="EL44" s="7">
        <f t="shared" si="14"/>
        <v>1498600</v>
      </c>
      <c r="EN44" s="70">
        <f>ROUND(EL44/INDEX(被保険者数!O:O,MATCH(A44,被保険者数!A:A,0),1),0)</f>
        <v>10335</v>
      </c>
      <c r="EO44" s="1">
        <f t="shared" si="15"/>
        <v>39</v>
      </c>
      <c r="EP44" s="70">
        <f t="shared" si="10"/>
        <v>0</v>
      </c>
      <c r="EQ44" s="70">
        <f t="shared" si="11"/>
        <v>1065290</v>
      </c>
      <c r="ER44" s="70">
        <f t="shared" si="12"/>
        <v>433310</v>
      </c>
      <c r="ES44" s="70">
        <f>ROUND(EP44/INDEX(被保険者数!O:O,MATCH(A44,被保険者数!A:A,0),1),0)</f>
        <v>0</v>
      </c>
      <c r="ET44" s="70">
        <f t="shared" si="16"/>
        <v>39</v>
      </c>
      <c r="EU44" s="70">
        <f>ROUND(EQ44/INDEX(被保険者数!O:O,MATCH(A44,被保険者数!A:A,0),1),0)</f>
        <v>7347</v>
      </c>
      <c r="EV44" s="1">
        <f t="shared" si="17"/>
        <v>33</v>
      </c>
    </row>
    <row r="45" spans="1:152" s="1" customFormat="1" ht="15.95" customHeight="1" thickTop="1" x14ac:dyDescent="0.15">
      <c r="A45" s="2" t="s">
        <v>145</v>
      </c>
      <c r="B45" s="11">
        <f t="shared" ref="B45:AG45" si="18">SUM(B4:B44)</f>
        <v>6294</v>
      </c>
      <c r="C45" s="12">
        <f t="shared" si="18"/>
        <v>4178938230</v>
      </c>
      <c r="D45" s="12">
        <f t="shared" si="18"/>
        <v>3343149562</v>
      </c>
      <c r="E45" s="12">
        <f t="shared" si="18"/>
        <v>523461802</v>
      </c>
      <c r="F45" s="12">
        <f t="shared" si="18"/>
        <v>290531074</v>
      </c>
      <c r="G45" s="12">
        <f t="shared" si="18"/>
        <v>21795792</v>
      </c>
      <c r="H45" s="12">
        <f t="shared" si="18"/>
        <v>142168</v>
      </c>
      <c r="I45" s="12">
        <f t="shared" si="18"/>
        <v>2455193780</v>
      </c>
      <c r="J45" s="12">
        <f t="shared" si="18"/>
        <v>1964153405</v>
      </c>
      <c r="K45" s="12">
        <f t="shared" si="18"/>
        <v>136113923</v>
      </c>
      <c r="L45" s="12">
        <f t="shared" si="18"/>
        <v>334719518</v>
      </c>
      <c r="M45" s="12">
        <f t="shared" si="18"/>
        <v>20205152</v>
      </c>
      <c r="N45" s="12">
        <f t="shared" si="18"/>
        <v>148462</v>
      </c>
      <c r="O45" s="12">
        <f t="shared" si="18"/>
        <v>6634132010</v>
      </c>
      <c r="P45" s="12">
        <f t="shared" si="18"/>
        <v>5307302967</v>
      </c>
      <c r="Q45" s="12">
        <f t="shared" si="18"/>
        <v>659575725</v>
      </c>
      <c r="R45" s="12">
        <f t="shared" si="18"/>
        <v>625250592</v>
      </c>
      <c r="S45" s="12">
        <f t="shared" si="18"/>
        <v>42000944</v>
      </c>
      <c r="T45" s="11">
        <f t="shared" si="18"/>
        <v>24</v>
      </c>
      <c r="U45" s="12">
        <f t="shared" si="18"/>
        <v>4900180</v>
      </c>
      <c r="V45" s="12">
        <f t="shared" si="18"/>
        <v>3921838</v>
      </c>
      <c r="W45" s="12">
        <f t="shared" si="18"/>
        <v>215776</v>
      </c>
      <c r="X45" s="12">
        <f t="shared" si="18"/>
        <v>753526</v>
      </c>
      <c r="Y45" s="12">
        <f t="shared" si="18"/>
        <v>9040</v>
      </c>
      <c r="Z45" s="12">
        <f t="shared" si="18"/>
        <v>21147</v>
      </c>
      <c r="AA45" s="12">
        <f t="shared" si="18"/>
        <v>285124210</v>
      </c>
      <c r="AB45" s="12">
        <f t="shared" si="18"/>
        <v>228098778</v>
      </c>
      <c r="AC45" s="12">
        <f t="shared" si="18"/>
        <v>3805756</v>
      </c>
      <c r="AD45" s="12">
        <f t="shared" si="18"/>
        <v>53108392</v>
      </c>
      <c r="AE45" s="12">
        <f t="shared" si="18"/>
        <v>111284</v>
      </c>
      <c r="AF45" s="12">
        <f t="shared" si="18"/>
        <v>21171</v>
      </c>
      <c r="AG45" s="12">
        <f t="shared" si="18"/>
        <v>290024390</v>
      </c>
      <c r="AH45" s="12">
        <f t="shared" ref="AH45:CS45" si="19">SUM(AH4:AH44)</f>
        <v>232020616</v>
      </c>
      <c r="AI45" s="12">
        <f t="shared" si="19"/>
        <v>4021532</v>
      </c>
      <c r="AJ45" s="12">
        <f t="shared" si="19"/>
        <v>53861918</v>
      </c>
      <c r="AK45" s="12">
        <f t="shared" si="19"/>
        <v>120324</v>
      </c>
      <c r="AL45" s="11">
        <f t="shared" si="19"/>
        <v>169633</v>
      </c>
      <c r="AM45" s="12">
        <f t="shared" si="19"/>
        <v>6924156400</v>
      </c>
      <c r="AN45" s="12">
        <f t="shared" si="19"/>
        <v>5539323583</v>
      </c>
      <c r="AO45" s="12">
        <f t="shared" si="19"/>
        <v>663597257</v>
      </c>
      <c r="AP45" s="12">
        <f t="shared" si="19"/>
        <v>679112510</v>
      </c>
      <c r="AQ45" s="12">
        <f t="shared" si="19"/>
        <v>42121268</v>
      </c>
      <c r="AR45" s="12">
        <f t="shared" si="19"/>
        <v>103371</v>
      </c>
      <c r="AS45" s="12">
        <f t="shared" si="19"/>
        <v>1337006350</v>
      </c>
      <c r="AT45" s="12">
        <f t="shared" si="19"/>
        <v>1069605045</v>
      </c>
      <c r="AU45" s="12">
        <f t="shared" si="19"/>
        <v>42547994</v>
      </c>
      <c r="AV45" s="12">
        <f t="shared" si="19"/>
        <v>213419402</v>
      </c>
      <c r="AW45" s="12">
        <f t="shared" si="19"/>
        <v>11433909</v>
      </c>
      <c r="AX45" s="12">
        <f t="shared" si="19"/>
        <v>273004</v>
      </c>
      <c r="AY45" s="12">
        <f t="shared" si="19"/>
        <v>8261162750</v>
      </c>
      <c r="AZ45" s="12">
        <f t="shared" si="19"/>
        <v>6608928628</v>
      </c>
      <c r="BA45" s="12">
        <f t="shared" si="19"/>
        <v>706145251</v>
      </c>
      <c r="BB45" s="12">
        <f t="shared" si="19"/>
        <v>892531912</v>
      </c>
      <c r="BC45" s="12">
        <f t="shared" si="19"/>
        <v>53555177</v>
      </c>
      <c r="BD45" s="11">
        <f t="shared" si="19"/>
        <v>6022</v>
      </c>
      <c r="BE45" s="12">
        <f t="shared" si="19"/>
        <v>174927361</v>
      </c>
      <c r="BF45" s="12">
        <f t="shared" si="19"/>
        <v>49904421</v>
      </c>
      <c r="BG45" s="12">
        <f t="shared" si="19"/>
        <v>0</v>
      </c>
      <c r="BH45" s="12">
        <f t="shared" si="19"/>
        <v>123826820</v>
      </c>
      <c r="BI45" s="12">
        <f t="shared" si="19"/>
        <v>1196120</v>
      </c>
      <c r="BJ45" s="12">
        <f t="shared" si="19"/>
        <v>24</v>
      </c>
      <c r="BK45" s="12">
        <f t="shared" si="19"/>
        <v>92260</v>
      </c>
      <c r="BL45" s="12">
        <f t="shared" si="19"/>
        <v>28320</v>
      </c>
      <c r="BM45" s="12">
        <f t="shared" si="19"/>
        <v>0</v>
      </c>
      <c r="BN45" s="12">
        <f t="shared" si="19"/>
        <v>63940</v>
      </c>
      <c r="BO45" s="12">
        <f t="shared" si="19"/>
        <v>0</v>
      </c>
      <c r="BP45" s="12">
        <f t="shared" si="19"/>
        <v>6046</v>
      </c>
      <c r="BQ45" s="12">
        <f t="shared" si="19"/>
        <v>175019621</v>
      </c>
      <c r="BR45" s="12">
        <f t="shared" si="19"/>
        <v>49932741</v>
      </c>
      <c r="BS45" s="12">
        <f t="shared" si="19"/>
        <v>0</v>
      </c>
      <c r="BT45" s="12">
        <f t="shared" si="19"/>
        <v>123890760</v>
      </c>
      <c r="BU45" s="12">
        <f t="shared" si="19"/>
        <v>1196120</v>
      </c>
      <c r="BV45" s="11">
        <f t="shared" si="19"/>
        <v>729</v>
      </c>
      <c r="BW45" s="12">
        <f t="shared" si="19"/>
        <v>104638530</v>
      </c>
      <c r="BX45" s="12">
        <f t="shared" si="19"/>
        <v>83710824</v>
      </c>
      <c r="BY45" s="12">
        <f t="shared" si="19"/>
        <v>11019207</v>
      </c>
      <c r="BZ45" s="12">
        <f t="shared" si="19"/>
        <v>6593417</v>
      </c>
      <c r="CA45" s="12">
        <f t="shared" si="19"/>
        <v>3442945</v>
      </c>
      <c r="CB45" s="12">
        <f t="shared" si="19"/>
        <v>273733</v>
      </c>
      <c r="CC45" s="12">
        <f t="shared" si="19"/>
        <v>8540820901</v>
      </c>
      <c r="CD45" s="12">
        <f t="shared" si="19"/>
        <v>6742572193</v>
      </c>
      <c r="CE45" s="12">
        <f t="shared" si="19"/>
        <v>717164458</v>
      </c>
      <c r="CF45" s="12">
        <f t="shared" si="19"/>
        <v>1023016089</v>
      </c>
      <c r="CG45" s="12">
        <f t="shared" si="19"/>
        <v>58194242</v>
      </c>
      <c r="CH45" s="131">
        <f t="shared" si="19"/>
        <v>623</v>
      </c>
      <c r="CI45" s="132">
        <f t="shared" si="19"/>
        <v>3831190</v>
      </c>
      <c r="CJ45" s="132">
        <f t="shared" si="19"/>
        <v>3064894</v>
      </c>
      <c r="CK45" s="132">
        <f t="shared" si="19"/>
        <v>0</v>
      </c>
      <c r="CL45" s="132">
        <f t="shared" si="19"/>
        <v>766296</v>
      </c>
      <c r="CM45" s="132">
        <f t="shared" si="19"/>
        <v>0</v>
      </c>
      <c r="CN45" s="132">
        <f t="shared" si="19"/>
        <v>0</v>
      </c>
      <c r="CO45" s="132">
        <f t="shared" si="19"/>
        <v>0</v>
      </c>
      <c r="CP45" s="132">
        <f t="shared" si="19"/>
        <v>0</v>
      </c>
      <c r="CQ45" s="132">
        <f t="shared" si="19"/>
        <v>0</v>
      </c>
      <c r="CR45" s="132">
        <f t="shared" si="19"/>
        <v>0</v>
      </c>
      <c r="CS45" s="132">
        <f t="shared" si="19"/>
        <v>0</v>
      </c>
      <c r="CT45" s="132">
        <f t="shared" ref="CT45:DP45" si="20">SUM(CT4:CT44)</f>
        <v>0</v>
      </c>
      <c r="CU45" s="132">
        <f t="shared" si="20"/>
        <v>0</v>
      </c>
      <c r="CV45" s="132">
        <f t="shared" si="20"/>
        <v>0</v>
      </c>
      <c r="CW45" s="132">
        <f t="shared" si="20"/>
        <v>0</v>
      </c>
      <c r="CX45" s="132">
        <f t="shared" si="20"/>
        <v>0</v>
      </c>
      <c r="CY45" s="132">
        <f t="shared" si="20"/>
        <v>0</v>
      </c>
      <c r="CZ45" s="133">
        <f t="shared" si="20"/>
        <v>623</v>
      </c>
      <c r="DA45" s="132">
        <f t="shared" si="20"/>
        <v>3831190</v>
      </c>
      <c r="DB45" s="132">
        <f t="shared" si="20"/>
        <v>3064894</v>
      </c>
      <c r="DC45" s="132">
        <f t="shared" si="20"/>
        <v>0</v>
      </c>
      <c r="DD45" s="132">
        <f t="shared" si="20"/>
        <v>766296</v>
      </c>
      <c r="DE45" s="132">
        <f t="shared" si="20"/>
        <v>0</v>
      </c>
      <c r="DF45" s="132">
        <f t="shared" si="20"/>
        <v>274356</v>
      </c>
      <c r="DG45" s="132">
        <f t="shared" si="20"/>
        <v>8544652091</v>
      </c>
      <c r="DH45" s="132">
        <f t="shared" si="20"/>
        <v>6745637087</v>
      </c>
      <c r="DI45" s="132">
        <f t="shared" si="20"/>
        <v>717164458</v>
      </c>
      <c r="DJ45" s="132">
        <f t="shared" si="20"/>
        <v>1023782385</v>
      </c>
      <c r="DK45" s="132">
        <f t="shared" si="20"/>
        <v>58194242</v>
      </c>
      <c r="DL45" s="132">
        <f t="shared" si="20"/>
        <v>4852</v>
      </c>
      <c r="DM45" s="132">
        <f t="shared" si="20"/>
        <v>21561</v>
      </c>
      <c r="DN45" s="132">
        <f t="shared" si="20"/>
        <v>26413</v>
      </c>
      <c r="DO45" s="132">
        <f t="shared" si="20"/>
        <v>1161</v>
      </c>
      <c r="DP45" s="132">
        <f t="shared" si="20"/>
        <v>813</v>
      </c>
      <c r="DR45" s="17">
        <f>SUM(DR4:DR44)</f>
        <v>623</v>
      </c>
      <c r="DS45" s="17">
        <f t="shared" ref="DS45:EG45" si="21">SUM(DS4:DS44)</f>
        <v>3064894</v>
      </c>
      <c r="DT45" s="17">
        <f t="shared" si="21"/>
        <v>126</v>
      </c>
      <c r="DU45" s="17">
        <f t="shared" si="21"/>
        <v>2051988</v>
      </c>
      <c r="DV45" s="17">
        <f t="shared" si="21"/>
        <v>233</v>
      </c>
      <c r="DW45" s="17">
        <f t="shared" si="21"/>
        <v>5497008</v>
      </c>
      <c r="DX45" s="17">
        <f t="shared" si="21"/>
        <v>99</v>
      </c>
      <c r="DY45" s="17">
        <f t="shared" si="21"/>
        <v>2587577</v>
      </c>
      <c r="DZ45" s="17">
        <f t="shared" si="21"/>
        <v>2</v>
      </c>
      <c r="EA45" s="17">
        <f t="shared" si="21"/>
        <v>8960</v>
      </c>
      <c r="EB45" s="17">
        <f t="shared" si="21"/>
        <v>0</v>
      </c>
      <c r="EC45" s="17">
        <f t="shared" si="21"/>
        <v>0</v>
      </c>
      <c r="ED45" s="17">
        <f t="shared" si="21"/>
        <v>0</v>
      </c>
      <c r="EE45" s="17">
        <f t="shared" si="21"/>
        <v>0</v>
      </c>
      <c r="EF45" s="17">
        <f t="shared" si="21"/>
        <v>0</v>
      </c>
      <c r="EG45" s="17">
        <f t="shared" si="21"/>
        <v>0</v>
      </c>
      <c r="EH45" s="17">
        <f t="shared" si="9"/>
        <v>1083</v>
      </c>
      <c r="EI45" s="17">
        <f t="shared" si="9"/>
        <v>13210427</v>
      </c>
      <c r="EK45" s="12">
        <f>SUM(EK4:EK44)</f>
        <v>274816</v>
      </c>
      <c r="EL45" s="12">
        <f>SUM(EL4:EL44)</f>
        <v>8554031328</v>
      </c>
      <c r="EN45" s="70">
        <f>ROUND(EL45/INDEX(被保険者数!O:O,MATCH(A45,被保険者数!A:A,0),1),0)</f>
        <v>57927</v>
      </c>
      <c r="EO45" s="1">
        <f t="shared" si="15"/>
        <v>11</v>
      </c>
      <c r="EP45" s="70">
        <f t="shared" si="10"/>
        <v>4183838410</v>
      </c>
      <c r="EQ45" s="70">
        <f t="shared" si="11"/>
        <v>2740317990</v>
      </c>
      <c r="ER45" s="70">
        <f t="shared" si="12"/>
        <v>1629874928</v>
      </c>
      <c r="ES45" s="70">
        <f>ROUND(EP45/INDEX(被保険者数!O:O,MATCH(A45,被保険者数!A:A,0),1),0)</f>
        <v>28333</v>
      </c>
      <c r="ET45" s="70">
        <f t="shared" si="16"/>
        <v>12</v>
      </c>
      <c r="EU45" s="70">
        <f>ROUND(EQ45/INDEX(被保険者数!O:O,MATCH(A45,被保険者数!A:A,0),1),0)</f>
        <v>18557</v>
      </c>
      <c r="EV45" s="1">
        <f t="shared" si="17"/>
        <v>8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EN46" s="18"/>
      <c r="EO46" s="18"/>
      <c r="EP46" s="18">
        <f t="shared" ref="EP46:ER46" si="22">SUM(EP4:EP44)</f>
        <v>4183838410</v>
      </c>
      <c r="EQ46" s="18">
        <f t="shared" si="22"/>
        <v>2740317990</v>
      </c>
      <c r="ER46" s="18">
        <f t="shared" si="22"/>
        <v>1629874928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EN47" s="71"/>
      <c r="EO47" s="71"/>
      <c r="EP47" s="71" t="str">
        <f t="shared" ref="EP47:ER47" si="23">IF(OR(EP46="",EP45=EP46),"","×")</f>
        <v/>
      </c>
      <c r="EQ47" s="71" t="str">
        <f t="shared" si="23"/>
        <v/>
      </c>
      <c r="ER47" s="71" t="str">
        <f t="shared" si="23"/>
        <v/>
      </c>
      <c r="ES47" s="71"/>
      <c r="ET47" s="71"/>
      <c r="EU47" s="71"/>
      <c r="EV47" s="71"/>
    </row>
  </sheetData>
  <sheetProtection sheet="1" formatCells="0" insertColumns="0" insertRows="0" insertHyperlinks="0" deleteColumns="0" deleteRows="0" sort="0" autoFilter="0" pivotTables="0"/>
  <mergeCells count="35"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DL1:DP2"/>
    <mergeCell ref="DR1:EG1"/>
    <mergeCell ref="EH1:EI2"/>
    <mergeCell ref="EK1:EL2"/>
    <mergeCell ref="B2:G2"/>
    <mergeCell ref="H2:M2"/>
    <mergeCell ref="N2:S2"/>
    <mergeCell ref="T2:Y2"/>
    <mergeCell ref="Z2:AE2"/>
    <mergeCell ref="AF2:AK2"/>
    <mergeCell ref="BV1:CA2"/>
    <mergeCell ref="CB1:CG2"/>
    <mergeCell ref="CH1:CS1"/>
    <mergeCell ref="CT1:CY2"/>
    <mergeCell ref="CZ1:DE2"/>
    <mergeCell ref="DF1:DK2"/>
    <mergeCell ref="ED2:EE2"/>
    <mergeCell ref="EF2:EG2"/>
    <mergeCell ref="DR2:DS2"/>
    <mergeCell ref="DT2:DU2"/>
    <mergeCell ref="DV2:DW2"/>
    <mergeCell ref="DX2:DY2"/>
    <mergeCell ref="DZ2:EA2"/>
    <mergeCell ref="EB2:EC2"/>
  </mergeCells>
  <phoneticPr fontId="4"/>
  <conditionalFormatting sqref="EN47:EV47">
    <cfRule type="cellIs" dxfId="1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orientation="portrait" verticalDpi="0" r:id="rId1"/>
  <headerFooter alignWithMargins="0">
    <oddHeader>&amp;L&amp;A&amp;C&amp;16令和４年度分&amp;R&amp;D</oddHeader>
    <oddFooter>&amp;C&amp;P／&amp;N</oddFooter>
  </headerFooter>
  <colBreaks count="4" manualBreakCount="4">
    <brk id="19" max="44" man="1"/>
    <brk id="37" max="44" man="1"/>
    <brk id="73" max="44" man="1"/>
    <brk id="12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V47"/>
  <sheetViews>
    <sheetView zoomScale="85" zoomScaleNormal="85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34" hidden="1" customWidth="1"/>
    <col min="87" max="88" width="10.375" style="134" hidden="1" customWidth="1"/>
    <col min="89" max="89" width="5" style="134" hidden="1" customWidth="1"/>
    <col min="90" max="90" width="10.125" style="134" hidden="1" customWidth="1"/>
    <col min="91" max="91" width="10" style="134" hidden="1" customWidth="1"/>
    <col min="92" max="92" width="5" style="134" hidden="1" customWidth="1"/>
    <col min="93" max="94" width="6.625" style="134" hidden="1" customWidth="1"/>
    <col min="95" max="95" width="5" style="134" hidden="1" customWidth="1"/>
    <col min="96" max="96" width="10.125" style="134" hidden="1" customWidth="1"/>
    <col min="97" max="97" width="10" style="134" hidden="1" customWidth="1"/>
    <col min="98" max="98" width="5" style="134" hidden="1" customWidth="1"/>
    <col min="99" max="100" width="6.625" style="134" hidden="1" customWidth="1"/>
    <col min="101" max="101" width="5" style="134" hidden="1" customWidth="1"/>
    <col min="102" max="102" width="10.125" style="134" hidden="1" customWidth="1"/>
    <col min="103" max="103" width="10" style="134" hidden="1" customWidth="1"/>
    <col min="104" max="104" width="6.5" style="134" hidden="1" customWidth="1"/>
    <col min="105" max="106" width="10.375" style="134" hidden="1" customWidth="1"/>
    <col min="107" max="107" width="5" style="134" hidden="1" customWidth="1"/>
    <col min="108" max="108" width="10.125" style="134" hidden="1" customWidth="1"/>
    <col min="109" max="109" width="10" style="134" hidden="1" customWidth="1"/>
    <col min="110" max="110" width="8.5" style="134" hidden="1" customWidth="1"/>
    <col min="111" max="112" width="13.75" style="134" hidden="1" customWidth="1"/>
    <col min="113" max="113" width="11.75" style="134" hidden="1" customWidth="1"/>
    <col min="114" max="114" width="12.75" style="134" hidden="1" customWidth="1"/>
    <col min="115" max="115" width="10.375" style="134" hidden="1" customWidth="1"/>
    <col min="116" max="116" width="6.5" style="134" hidden="1" customWidth="1"/>
    <col min="117" max="117" width="6.625" style="134" hidden="1" customWidth="1"/>
    <col min="118" max="118" width="10" style="134" hidden="1" customWidth="1"/>
    <col min="119" max="120" width="8.25" style="134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 t="s">
        <v>1</v>
      </c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8" t="s">
        <v>2</v>
      </c>
      <c r="AM1" s="228"/>
      <c r="AN1" s="228"/>
      <c r="AO1" s="228"/>
      <c r="AP1" s="228"/>
      <c r="AQ1" s="228"/>
      <c r="AR1" s="227" t="s">
        <v>3</v>
      </c>
      <c r="AS1" s="227"/>
      <c r="AT1" s="227"/>
      <c r="AU1" s="227"/>
      <c r="AV1" s="227"/>
      <c r="AW1" s="227"/>
      <c r="AX1" s="228" t="s">
        <v>4</v>
      </c>
      <c r="AY1" s="228"/>
      <c r="AZ1" s="228"/>
      <c r="BA1" s="228"/>
      <c r="BB1" s="228"/>
      <c r="BC1" s="228"/>
      <c r="BD1" s="227" t="s">
        <v>5</v>
      </c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 t="s">
        <v>6</v>
      </c>
      <c r="BW1" s="227"/>
      <c r="BX1" s="227"/>
      <c r="BY1" s="227"/>
      <c r="BZ1" s="227"/>
      <c r="CA1" s="227"/>
      <c r="CB1" s="228" t="s">
        <v>7</v>
      </c>
      <c r="CC1" s="228"/>
      <c r="CD1" s="228"/>
      <c r="CE1" s="228"/>
      <c r="CF1" s="228"/>
      <c r="CG1" s="228"/>
      <c r="CH1" s="229" t="s">
        <v>8</v>
      </c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1"/>
      <c r="CT1" s="226" t="s">
        <v>9</v>
      </c>
      <c r="CU1" s="226"/>
      <c r="CV1" s="226"/>
      <c r="CW1" s="226"/>
      <c r="CX1" s="226"/>
      <c r="CY1" s="226"/>
      <c r="CZ1" s="226" t="s">
        <v>10</v>
      </c>
      <c r="DA1" s="226"/>
      <c r="DB1" s="226"/>
      <c r="DC1" s="226"/>
      <c r="DD1" s="226"/>
      <c r="DE1" s="226"/>
      <c r="DF1" s="226" t="s">
        <v>11</v>
      </c>
      <c r="DG1" s="226"/>
      <c r="DH1" s="226"/>
      <c r="DI1" s="226"/>
      <c r="DJ1" s="226"/>
      <c r="DK1" s="226"/>
      <c r="DL1" s="226" t="s">
        <v>12</v>
      </c>
      <c r="DM1" s="226"/>
      <c r="DN1" s="226"/>
      <c r="DO1" s="226"/>
      <c r="DP1" s="226"/>
      <c r="DR1" s="224" t="s">
        <v>68</v>
      </c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0" t="s">
        <v>69</v>
      </c>
      <c r="EI1" s="221"/>
      <c r="EK1" s="220" t="s">
        <v>70</v>
      </c>
      <c r="EL1" s="221"/>
    </row>
    <row r="2" spans="1:152" s="1" customFormat="1" ht="24" customHeight="1" x14ac:dyDescent="0.2">
      <c r="B2" s="227" t="s">
        <v>13</v>
      </c>
      <c r="C2" s="227"/>
      <c r="D2" s="227"/>
      <c r="E2" s="227"/>
      <c r="F2" s="227"/>
      <c r="G2" s="227"/>
      <c r="H2" s="227" t="s">
        <v>14</v>
      </c>
      <c r="I2" s="227"/>
      <c r="J2" s="227"/>
      <c r="K2" s="227"/>
      <c r="L2" s="227"/>
      <c r="M2" s="227"/>
      <c r="N2" s="228" t="s">
        <v>15</v>
      </c>
      <c r="O2" s="228"/>
      <c r="P2" s="228"/>
      <c r="Q2" s="228"/>
      <c r="R2" s="228"/>
      <c r="S2" s="228"/>
      <c r="T2" s="227" t="s">
        <v>13</v>
      </c>
      <c r="U2" s="227"/>
      <c r="V2" s="227"/>
      <c r="W2" s="227"/>
      <c r="X2" s="227"/>
      <c r="Y2" s="227"/>
      <c r="Z2" s="227" t="s">
        <v>14</v>
      </c>
      <c r="AA2" s="227"/>
      <c r="AB2" s="227"/>
      <c r="AC2" s="227"/>
      <c r="AD2" s="227"/>
      <c r="AE2" s="227"/>
      <c r="AF2" s="228" t="s">
        <v>15</v>
      </c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7"/>
      <c r="AS2" s="227"/>
      <c r="AT2" s="227"/>
      <c r="AU2" s="227"/>
      <c r="AV2" s="227"/>
      <c r="AW2" s="227"/>
      <c r="AX2" s="228"/>
      <c r="AY2" s="228"/>
      <c r="AZ2" s="228"/>
      <c r="BA2" s="228"/>
      <c r="BB2" s="228"/>
      <c r="BC2" s="228"/>
      <c r="BD2" s="227" t="s">
        <v>0</v>
      </c>
      <c r="BE2" s="227"/>
      <c r="BF2" s="227"/>
      <c r="BG2" s="227"/>
      <c r="BH2" s="227"/>
      <c r="BI2" s="227"/>
      <c r="BJ2" s="227" t="s">
        <v>1</v>
      </c>
      <c r="BK2" s="227"/>
      <c r="BL2" s="227"/>
      <c r="BM2" s="227"/>
      <c r="BN2" s="227"/>
      <c r="BO2" s="227"/>
      <c r="BP2" s="228" t="s">
        <v>15</v>
      </c>
      <c r="BQ2" s="228"/>
      <c r="BR2" s="228"/>
      <c r="BS2" s="228"/>
      <c r="BT2" s="228"/>
      <c r="BU2" s="228"/>
      <c r="BV2" s="227"/>
      <c r="BW2" s="227"/>
      <c r="BX2" s="227"/>
      <c r="BY2" s="227"/>
      <c r="BZ2" s="227"/>
      <c r="CA2" s="227"/>
      <c r="CB2" s="228"/>
      <c r="CC2" s="228"/>
      <c r="CD2" s="228"/>
      <c r="CE2" s="228"/>
      <c r="CF2" s="228"/>
      <c r="CG2" s="228"/>
      <c r="CH2" s="229" t="s">
        <v>16</v>
      </c>
      <c r="CI2" s="230"/>
      <c r="CJ2" s="230"/>
      <c r="CK2" s="230"/>
      <c r="CL2" s="230"/>
      <c r="CM2" s="231"/>
      <c r="CN2" s="229" t="s">
        <v>17</v>
      </c>
      <c r="CO2" s="230"/>
      <c r="CP2" s="230"/>
      <c r="CQ2" s="230"/>
      <c r="CR2" s="230"/>
      <c r="CS2" s="231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R2" s="222" t="s">
        <v>16</v>
      </c>
      <c r="DS2" s="222"/>
      <c r="DT2" s="222" t="s">
        <v>74</v>
      </c>
      <c r="DU2" s="222"/>
      <c r="DV2" s="223" t="s">
        <v>73</v>
      </c>
      <c r="DW2" s="223"/>
      <c r="DX2" s="222" t="s">
        <v>72</v>
      </c>
      <c r="DY2" s="222"/>
      <c r="DZ2" s="222" t="s">
        <v>71</v>
      </c>
      <c r="EA2" s="222"/>
      <c r="EB2" s="222" t="s">
        <v>78</v>
      </c>
      <c r="EC2" s="222"/>
      <c r="ED2" s="222" t="s">
        <v>75</v>
      </c>
      <c r="EE2" s="222"/>
      <c r="EF2" s="222" t="s">
        <v>79</v>
      </c>
      <c r="EG2" s="222"/>
      <c r="EH2" s="221"/>
      <c r="EI2" s="221"/>
      <c r="EK2" s="221"/>
      <c r="EL2" s="221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124" t="s">
        <v>19</v>
      </c>
      <c r="CI3" s="125" t="s">
        <v>20</v>
      </c>
      <c r="CJ3" s="126" t="s">
        <v>21</v>
      </c>
      <c r="CK3" s="125" t="s">
        <v>22</v>
      </c>
      <c r="CL3" s="126" t="s">
        <v>77</v>
      </c>
      <c r="CM3" s="126" t="s">
        <v>76</v>
      </c>
      <c r="CN3" s="125" t="s">
        <v>19</v>
      </c>
      <c r="CO3" s="125" t="s">
        <v>20</v>
      </c>
      <c r="CP3" s="126" t="s">
        <v>21</v>
      </c>
      <c r="CQ3" s="125" t="s">
        <v>22</v>
      </c>
      <c r="CR3" s="126" t="s">
        <v>77</v>
      </c>
      <c r="CS3" s="126" t="s">
        <v>76</v>
      </c>
      <c r="CT3" s="125" t="s">
        <v>19</v>
      </c>
      <c r="CU3" s="125" t="s">
        <v>20</v>
      </c>
      <c r="CV3" s="126" t="s">
        <v>21</v>
      </c>
      <c r="CW3" s="125" t="s">
        <v>22</v>
      </c>
      <c r="CX3" s="126" t="s">
        <v>77</v>
      </c>
      <c r="CY3" s="126" t="s">
        <v>76</v>
      </c>
      <c r="CZ3" s="127" t="s">
        <v>19</v>
      </c>
      <c r="DA3" s="125" t="s">
        <v>20</v>
      </c>
      <c r="DB3" s="126" t="s">
        <v>21</v>
      </c>
      <c r="DC3" s="125" t="s">
        <v>22</v>
      </c>
      <c r="DD3" s="126" t="s">
        <v>77</v>
      </c>
      <c r="DE3" s="126" t="s">
        <v>76</v>
      </c>
      <c r="DF3" s="125" t="s">
        <v>19</v>
      </c>
      <c r="DG3" s="125" t="s">
        <v>20</v>
      </c>
      <c r="DH3" s="126" t="s">
        <v>21</v>
      </c>
      <c r="DI3" s="125" t="s">
        <v>22</v>
      </c>
      <c r="DJ3" s="126" t="s">
        <v>77</v>
      </c>
      <c r="DK3" s="126" t="s">
        <v>76</v>
      </c>
      <c r="DL3" s="125" t="s">
        <v>13</v>
      </c>
      <c r="DM3" s="125" t="s">
        <v>14</v>
      </c>
      <c r="DN3" s="126" t="s">
        <v>25</v>
      </c>
      <c r="DO3" s="126" t="s">
        <v>23</v>
      </c>
      <c r="DP3" s="126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8" t="s">
        <v>148</v>
      </c>
      <c r="EO3" s="68" t="s">
        <v>149</v>
      </c>
      <c r="EP3" s="68" t="s">
        <v>150</v>
      </c>
      <c r="EQ3" s="68" t="s">
        <v>151</v>
      </c>
      <c r="ER3" s="69" t="s">
        <v>152</v>
      </c>
      <c r="ES3" s="68" t="s">
        <v>153</v>
      </c>
      <c r="ET3" s="68"/>
      <c r="EU3" s="68" t="s">
        <v>154</v>
      </c>
    </row>
    <row r="4" spans="1:152" s="1" customFormat="1" ht="15.95" customHeight="1" x14ac:dyDescent="0.15">
      <c r="A4" s="2" t="s">
        <v>26</v>
      </c>
      <c r="B4" s="6">
        <v>2264</v>
      </c>
      <c r="C4" s="7">
        <v>1620356430</v>
      </c>
      <c r="D4" s="7">
        <v>1134249578</v>
      </c>
      <c r="E4" s="7">
        <v>253101540</v>
      </c>
      <c r="F4" s="7">
        <v>214713072</v>
      </c>
      <c r="G4" s="7">
        <v>18200240</v>
      </c>
      <c r="H4" s="7">
        <v>54099</v>
      </c>
      <c r="I4" s="7">
        <v>899887340</v>
      </c>
      <c r="J4" s="7">
        <v>629921141</v>
      </c>
      <c r="K4" s="7">
        <v>33565675</v>
      </c>
      <c r="L4" s="7">
        <v>224183333</v>
      </c>
      <c r="M4" s="7">
        <v>12217191</v>
      </c>
      <c r="N4" s="7">
        <f t="shared" ref="N4:N44" si="0">B4+H4</f>
        <v>56363</v>
      </c>
      <c r="O4" s="7">
        <f t="shared" ref="O4:O44" si="1">C4+I4</f>
        <v>2520243770</v>
      </c>
      <c r="P4" s="7">
        <f t="shared" ref="P4:P44" si="2">D4+J4</f>
        <v>1764170719</v>
      </c>
      <c r="Q4" s="7">
        <f t="shared" ref="Q4:Q44" si="3">E4+K4</f>
        <v>286667215</v>
      </c>
      <c r="R4" s="7">
        <f t="shared" ref="R4:R44" si="4">F4+L4</f>
        <v>438896405</v>
      </c>
      <c r="S4" s="7">
        <f t="shared" ref="S4:S44" si="5">G4+M4</f>
        <v>30417431</v>
      </c>
      <c r="T4" s="6">
        <v>13</v>
      </c>
      <c r="U4" s="7">
        <v>2552840</v>
      </c>
      <c r="V4" s="7">
        <v>1786968</v>
      </c>
      <c r="W4" s="7">
        <v>227931</v>
      </c>
      <c r="X4" s="7">
        <v>530791</v>
      </c>
      <c r="Y4" s="7">
        <v>7150</v>
      </c>
      <c r="Z4" s="7">
        <v>7912</v>
      </c>
      <c r="AA4" s="7">
        <v>102521560</v>
      </c>
      <c r="AB4" s="7">
        <v>71765092</v>
      </c>
      <c r="AC4" s="7">
        <v>0</v>
      </c>
      <c r="AD4" s="7">
        <v>30661935</v>
      </c>
      <c r="AE4" s="7">
        <v>94533</v>
      </c>
      <c r="AF4" s="7">
        <f t="shared" ref="AF4:AF44" si="6">T4+Z4</f>
        <v>7925</v>
      </c>
      <c r="AG4" s="7">
        <f t="shared" ref="AG4:AG44" si="7">U4+AA4</f>
        <v>105074400</v>
      </c>
      <c r="AH4" s="7">
        <f t="shared" ref="AH4:AH44" si="8">V4+AB4</f>
        <v>73552060</v>
      </c>
      <c r="AI4" s="7">
        <f t="shared" ref="AI4:AI44" si="9">W4+AC4</f>
        <v>227931</v>
      </c>
      <c r="AJ4" s="7">
        <f t="shared" ref="AJ4:AJ44" si="10">X4+AD4</f>
        <v>31192726</v>
      </c>
      <c r="AK4" s="7">
        <f t="shared" ref="AK4:AK44" si="11">Y4+AE4</f>
        <v>101683</v>
      </c>
      <c r="AL4" s="6">
        <f t="shared" ref="AL4:AL44" si="12">AF4+N4</f>
        <v>64288</v>
      </c>
      <c r="AM4" s="7">
        <f t="shared" ref="AM4:AM44" si="13">AG4+O4</f>
        <v>2625318170</v>
      </c>
      <c r="AN4" s="7">
        <f t="shared" ref="AN4:AN44" si="14">AH4+P4</f>
        <v>1837722779</v>
      </c>
      <c r="AO4" s="7">
        <f t="shared" ref="AO4:AO44" si="15">AI4+Q4</f>
        <v>286895146</v>
      </c>
      <c r="AP4" s="7">
        <f t="shared" ref="AP4:AP44" si="16">AJ4+R4</f>
        <v>470089131</v>
      </c>
      <c r="AQ4" s="7">
        <f t="shared" ref="AQ4:AQ44" si="17">AK4+S4</f>
        <v>30519114</v>
      </c>
      <c r="AR4" s="7">
        <v>39557</v>
      </c>
      <c r="AS4" s="7">
        <v>510528540</v>
      </c>
      <c r="AT4" s="7">
        <v>357369948</v>
      </c>
      <c r="AU4" s="7">
        <v>3915245</v>
      </c>
      <c r="AV4" s="7">
        <v>139907175</v>
      </c>
      <c r="AW4" s="7">
        <v>9336172</v>
      </c>
      <c r="AX4" s="7">
        <f t="shared" ref="AX4:AX44" si="18">AL4+AR4</f>
        <v>103845</v>
      </c>
      <c r="AY4" s="7">
        <f t="shared" ref="AY4:AY44" si="19">AM4+AS4</f>
        <v>3135846710</v>
      </c>
      <c r="AZ4" s="7">
        <f t="shared" ref="AZ4:AZ44" si="20">AN4+AT4</f>
        <v>2195092727</v>
      </c>
      <c r="BA4" s="7">
        <f t="shared" ref="BA4:BA44" si="21">AO4+AU4</f>
        <v>290810391</v>
      </c>
      <c r="BB4" s="7">
        <f t="shared" ref="BB4:BB44" si="22">AP4+AV4</f>
        <v>609996306</v>
      </c>
      <c r="BC4" s="7">
        <f t="shared" ref="BC4:BC44" si="23">AQ4+AW4</f>
        <v>39855286</v>
      </c>
      <c r="BD4" s="6">
        <v>2180</v>
      </c>
      <c r="BE4" s="7">
        <v>60984162</v>
      </c>
      <c r="BF4" s="7">
        <v>18638972</v>
      </c>
      <c r="BG4" s="7">
        <v>0</v>
      </c>
      <c r="BH4" s="7">
        <v>41076760</v>
      </c>
      <c r="BI4" s="7">
        <v>1268430</v>
      </c>
      <c r="BJ4" s="7">
        <v>13</v>
      </c>
      <c r="BK4" s="7">
        <v>49965</v>
      </c>
      <c r="BL4" s="7">
        <v>15005</v>
      </c>
      <c r="BM4" s="7">
        <v>0</v>
      </c>
      <c r="BN4" s="7">
        <v>34960</v>
      </c>
      <c r="BO4" s="7">
        <v>0</v>
      </c>
      <c r="BP4" s="7">
        <f t="shared" ref="BP4:BP44" si="24">BD4+BJ4</f>
        <v>2193</v>
      </c>
      <c r="BQ4" s="7">
        <f t="shared" ref="BQ4:BQ44" si="25">BE4+BK4</f>
        <v>61034127</v>
      </c>
      <c r="BR4" s="7">
        <f t="shared" ref="BR4:BR44" si="26">BF4+BL4</f>
        <v>18653977</v>
      </c>
      <c r="BS4" s="7">
        <f t="shared" ref="BS4:BS44" si="27">BG4+BM4</f>
        <v>0</v>
      </c>
      <c r="BT4" s="7">
        <f t="shared" ref="BT4:BT44" si="28">BH4+BN4</f>
        <v>41111720</v>
      </c>
      <c r="BU4" s="7">
        <f t="shared" ref="BU4:BU44" si="29">BI4+BO4</f>
        <v>1268430</v>
      </c>
      <c r="BV4" s="6">
        <v>336</v>
      </c>
      <c r="BW4" s="7">
        <v>47329580</v>
      </c>
      <c r="BX4" s="7">
        <v>33130703</v>
      </c>
      <c r="BY4" s="7">
        <v>2183768</v>
      </c>
      <c r="BZ4" s="7">
        <v>9030688</v>
      </c>
      <c r="CA4" s="7">
        <v>3003686</v>
      </c>
      <c r="CB4" s="7">
        <f t="shared" ref="CB4:CB44" si="30">AX4+BV4</f>
        <v>104181</v>
      </c>
      <c r="CC4" s="7">
        <f t="shared" ref="CC4:CC44" si="31">AY4+BQ4+BW4</f>
        <v>3244210417</v>
      </c>
      <c r="CD4" s="7">
        <f t="shared" ref="CD4:CD44" si="32">AZ4+BR4+BX4</f>
        <v>2246877407</v>
      </c>
      <c r="CE4" s="7">
        <f t="shared" ref="CE4:CE44" si="33">BA4+BS4+BY4</f>
        <v>292994159</v>
      </c>
      <c r="CF4" s="7">
        <f t="shared" ref="CF4:CF44" si="34">BB4+BT4+BZ4</f>
        <v>660138714</v>
      </c>
      <c r="CG4" s="7">
        <f t="shared" ref="CG4:CG44" si="35">BC4+BU4+CA4</f>
        <v>44127402</v>
      </c>
      <c r="CH4" s="128">
        <v>812</v>
      </c>
      <c r="CI4" s="129">
        <v>4582351</v>
      </c>
      <c r="CJ4" s="129">
        <v>3207577</v>
      </c>
      <c r="CK4" s="129">
        <v>0</v>
      </c>
      <c r="CL4" s="129">
        <v>1374774</v>
      </c>
      <c r="CM4" s="129">
        <v>0</v>
      </c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30">
        <f t="shared" ref="CZ4:CZ44" si="36">CH4+CN4+CT4</f>
        <v>812</v>
      </c>
      <c r="DA4" s="129">
        <f t="shared" ref="DA4:DA44" si="37">CI4+CO4+CU4</f>
        <v>4582351</v>
      </c>
      <c r="DB4" s="129">
        <f t="shared" ref="DB4:DB44" si="38">CJ4+CP4+CV4</f>
        <v>3207577</v>
      </c>
      <c r="DC4" s="129">
        <f t="shared" ref="DC4:DC44" si="39">CK4+CQ4+CW4</f>
        <v>0</v>
      </c>
      <c r="DD4" s="129">
        <f t="shared" ref="DD4:DD44" si="40">CL4+CR4+CX4</f>
        <v>1374774</v>
      </c>
      <c r="DE4" s="129">
        <f t="shared" ref="DE4:DE44" si="41">CM4+CS4+CY4</f>
        <v>0</v>
      </c>
      <c r="DF4" s="129">
        <f t="shared" ref="DF4:DF44" si="42">CB4+CZ4</f>
        <v>104993</v>
      </c>
      <c r="DG4" s="129">
        <f t="shared" ref="DG4:DG44" si="43">CC4+DA4</f>
        <v>3248792768</v>
      </c>
      <c r="DH4" s="129">
        <f t="shared" ref="DH4:DH44" si="44">CD4+DB4</f>
        <v>2250084984</v>
      </c>
      <c r="DI4" s="129">
        <f t="shared" ref="DI4:DI44" si="45">CE4+DC4</f>
        <v>292994159</v>
      </c>
      <c r="DJ4" s="129">
        <f t="shared" ref="DJ4:DJ44" si="46">CF4+DD4</f>
        <v>661513488</v>
      </c>
      <c r="DK4" s="129">
        <f t="shared" ref="DK4:DK44" si="47">CG4+DE4</f>
        <v>44127402</v>
      </c>
      <c r="DL4" s="129">
        <v>1427</v>
      </c>
      <c r="DM4" s="129">
        <v>699</v>
      </c>
      <c r="DN4" s="129">
        <v>2126</v>
      </c>
      <c r="DO4" s="129">
        <v>372</v>
      </c>
      <c r="DP4" s="129">
        <v>343</v>
      </c>
      <c r="DR4" s="16">
        <f>INDEX(現金給付!J:J,MATCH($A4,現金給付!$C:$C,0),1)</f>
        <v>813</v>
      </c>
      <c r="DS4" s="16">
        <f>INDEX(現金給付!K:K,MATCH($A4,現金給付!$C:$C,0),1)</f>
        <v>3208147</v>
      </c>
      <c r="DT4" s="16">
        <f>INDEX(現金給付!R:R,MATCH($A4,現金給付!$C:$C,0),1)</f>
        <v>111</v>
      </c>
      <c r="DU4" s="16">
        <f>INDEX(現金給付!S:S,MATCH($A4,現金給付!$C:$C,0),1)</f>
        <v>1180534</v>
      </c>
      <c r="DV4" s="16">
        <f>INDEX(現金給付!Z:Z,MATCH($A4,現金給付!$C:$C,0),1)</f>
        <v>210</v>
      </c>
      <c r="DW4" s="16">
        <f>INDEX(現金給付!AA:AA,MATCH($A4,現金給付!$C:$C,0),1)</f>
        <v>5631896</v>
      </c>
      <c r="DX4" s="16">
        <f>INDEX(現金給付!AP:AP,MATCH($A4,現金給付!$C:$C,0),1)</f>
        <v>102</v>
      </c>
      <c r="DY4" s="16">
        <f>INDEX(現金給付!AQ:AQ,MATCH($A4,現金給付!$C:$C,0),1)</f>
        <v>2609737</v>
      </c>
      <c r="DZ4" s="16">
        <f>INDEX(現金給付!AX:AX,MATCH($A4,現金給付!$C:$C,0),1)</f>
        <v>0</v>
      </c>
      <c r="EA4" s="16">
        <f>INDEX(現金給付!AY:AY,MATCH($A4,現金給付!$C:$C,0),1)</f>
        <v>0</v>
      </c>
      <c r="EB4" s="16">
        <f>INDEX(現金給付!BF:BF,MATCH($A4,現金給付!$C:$C,0),1)</f>
        <v>0</v>
      </c>
      <c r="EC4" s="16">
        <f>INDEX(現金給付!BG:BG,MATCH($A4,現金給付!$C:$C,0),1)</f>
        <v>0</v>
      </c>
      <c r="ED4" s="16">
        <f>INDEX(現金給付!BV:BV,MATCH($A4,現金給付!$C:$C,0),1)</f>
        <v>0</v>
      </c>
      <c r="EE4" s="16">
        <f>INDEX(現金給付!BW:BW,MATCH($A4,現金給付!$C:$C,0),1)</f>
        <v>0</v>
      </c>
      <c r="EF4" s="16">
        <v>0</v>
      </c>
      <c r="EG4" s="16">
        <v>0</v>
      </c>
      <c r="EH4" s="16">
        <f>SUM(DR4,DT4,DV4,DX4,DZ4,EB4,EF4,ED4)</f>
        <v>1236</v>
      </c>
      <c r="EI4" s="16">
        <f>SUM(DS4,DU4,DW4,DY4,EA4,EC4,EG4,EE4)</f>
        <v>12630314</v>
      </c>
      <c r="EK4" s="7">
        <f>CB4+EH4</f>
        <v>105417</v>
      </c>
      <c r="EL4" s="7">
        <f>CC4+EI4</f>
        <v>3256840731</v>
      </c>
      <c r="EN4" s="70">
        <f>ROUND(EL4/INDEX(被保険者数!O:O,MATCH(A4,被保険者数!A:A,0),1),0)</f>
        <v>96599</v>
      </c>
      <c r="EO4" s="1">
        <f>RANK(EN4,$EN$4:$EN$45)</f>
        <v>8</v>
      </c>
      <c r="EP4" s="70">
        <f t="shared" ref="EP4:EP45" si="48">C4+U4</f>
        <v>1622909270</v>
      </c>
      <c r="EQ4" s="70">
        <f t="shared" ref="EQ4:EQ45" si="49">I4+AA4</f>
        <v>1002408900</v>
      </c>
      <c r="ER4" s="70">
        <f t="shared" ref="ER4:ER45" si="50">EL4-EP4-EQ4</f>
        <v>631522561</v>
      </c>
      <c r="ES4" s="70">
        <f>ROUND(EP4/INDEX(被保険者数!O:O,MATCH(A4,被保険者数!A:A,0),1),0)</f>
        <v>48136</v>
      </c>
      <c r="ET4" s="70">
        <f>RANK(ES4,$ES$4:$ES$45)</f>
        <v>9</v>
      </c>
      <c r="EU4" s="70">
        <f>ROUND(EQ4/INDEX(被保険者数!O:O,MATCH(A4,被保険者数!A:A,0),1),0)</f>
        <v>29732</v>
      </c>
      <c r="EV4" s="1">
        <f>RANK(EU4,$EU$4:$EU$45)</f>
        <v>8</v>
      </c>
    </row>
    <row r="5" spans="1:152" s="1" customFormat="1" ht="15.95" customHeight="1" x14ac:dyDescent="0.15">
      <c r="A5" s="2" t="s">
        <v>27</v>
      </c>
      <c r="B5" s="6">
        <v>871</v>
      </c>
      <c r="C5" s="7">
        <v>628838800</v>
      </c>
      <c r="D5" s="7">
        <v>440187057</v>
      </c>
      <c r="E5" s="7">
        <v>99958177</v>
      </c>
      <c r="F5" s="7">
        <v>84336070</v>
      </c>
      <c r="G5" s="7">
        <v>4354946</v>
      </c>
      <c r="H5" s="7">
        <v>17574</v>
      </c>
      <c r="I5" s="7">
        <v>297589950</v>
      </c>
      <c r="J5" s="7">
        <v>208312969</v>
      </c>
      <c r="K5" s="7">
        <v>11298189</v>
      </c>
      <c r="L5" s="7">
        <v>74790287</v>
      </c>
      <c r="M5" s="7">
        <v>3188505</v>
      </c>
      <c r="N5" s="7">
        <f t="shared" si="0"/>
        <v>18445</v>
      </c>
      <c r="O5" s="7">
        <f t="shared" si="1"/>
        <v>926428750</v>
      </c>
      <c r="P5" s="7">
        <f t="shared" si="2"/>
        <v>648500026</v>
      </c>
      <c r="Q5" s="7">
        <f t="shared" si="3"/>
        <v>111256366</v>
      </c>
      <c r="R5" s="7">
        <f t="shared" si="4"/>
        <v>159126357</v>
      </c>
      <c r="S5" s="7">
        <f t="shared" si="5"/>
        <v>7543451</v>
      </c>
      <c r="T5" s="6">
        <v>1</v>
      </c>
      <c r="U5" s="7">
        <v>699710</v>
      </c>
      <c r="V5" s="7">
        <v>489797</v>
      </c>
      <c r="W5" s="7">
        <v>125486</v>
      </c>
      <c r="X5" s="7">
        <v>84427</v>
      </c>
      <c r="Y5" s="7">
        <v>0</v>
      </c>
      <c r="Z5" s="7">
        <v>2705</v>
      </c>
      <c r="AA5" s="7">
        <v>35866890</v>
      </c>
      <c r="AB5" s="7">
        <v>25106823</v>
      </c>
      <c r="AC5" s="7">
        <v>0</v>
      </c>
      <c r="AD5" s="7">
        <v>10757517</v>
      </c>
      <c r="AE5" s="7">
        <v>2550</v>
      </c>
      <c r="AF5" s="7">
        <f t="shared" si="6"/>
        <v>2706</v>
      </c>
      <c r="AG5" s="7">
        <f t="shared" si="7"/>
        <v>36566600</v>
      </c>
      <c r="AH5" s="7">
        <f t="shared" si="8"/>
        <v>25596620</v>
      </c>
      <c r="AI5" s="7">
        <f t="shared" si="9"/>
        <v>125486</v>
      </c>
      <c r="AJ5" s="7">
        <f t="shared" si="10"/>
        <v>10841944</v>
      </c>
      <c r="AK5" s="7">
        <f t="shared" si="11"/>
        <v>2550</v>
      </c>
      <c r="AL5" s="6">
        <f t="shared" si="12"/>
        <v>21151</v>
      </c>
      <c r="AM5" s="7">
        <f t="shared" si="13"/>
        <v>962995350</v>
      </c>
      <c r="AN5" s="7">
        <f t="shared" si="14"/>
        <v>674096646</v>
      </c>
      <c r="AO5" s="7">
        <f t="shared" si="15"/>
        <v>111381852</v>
      </c>
      <c r="AP5" s="7">
        <f t="shared" si="16"/>
        <v>169968301</v>
      </c>
      <c r="AQ5" s="7">
        <f t="shared" si="17"/>
        <v>7546001</v>
      </c>
      <c r="AR5" s="7">
        <v>12137</v>
      </c>
      <c r="AS5" s="7">
        <v>157626320</v>
      </c>
      <c r="AT5" s="7">
        <v>110338447</v>
      </c>
      <c r="AU5" s="7">
        <v>301903</v>
      </c>
      <c r="AV5" s="7">
        <v>44466265</v>
      </c>
      <c r="AW5" s="7">
        <v>2519705</v>
      </c>
      <c r="AX5" s="7">
        <f t="shared" si="18"/>
        <v>33288</v>
      </c>
      <c r="AY5" s="7">
        <f t="shared" si="19"/>
        <v>1120621670</v>
      </c>
      <c r="AZ5" s="7">
        <f t="shared" si="20"/>
        <v>784435093</v>
      </c>
      <c r="BA5" s="7">
        <f t="shared" si="21"/>
        <v>111683755</v>
      </c>
      <c r="BB5" s="7">
        <f t="shared" si="22"/>
        <v>214434566</v>
      </c>
      <c r="BC5" s="7">
        <f t="shared" si="23"/>
        <v>10065706</v>
      </c>
      <c r="BD5" s="6">
        <v>835</v>
      </c>
      <c r="BE5" s="7">
        <v>24869896</v>
      </c>
      <c r="BF5" s="7">
        <v>7295776</v>
      </c>
      <c r="BG5" s="7">
        <v>0</v>
      </c>
      <c r="BH5" s="7">
        <v>17054380</v>
      </c>
      <c r="BI5" s="7">
        <v>519740</v>
      </c>
      <c r="BJ5" s="7">
        <v>1</v>
      </c>
      <c r="BK5" s="7">
        <v>20390</v>
      </c>
      <c r="BL5" s="7">
        <v>6130</v>
      </c>
      <c r="BM5" s="7">
        <v>0</v>
      </c>
      <c r="BN5" s="7">
        <v>14260</v>
      </c>
      <c r="BO5" s="7">
        <v>0</v>
      </c>
      <c r="BP5" s="7">
        <f t="shared" si="24"/>
        <v>836</v>
      </c>
      <c r="BQ5" s="7">
        <f t="shared" si="25"/>
        <v>24890286</v>
      </c>
      <c r="BR5" s="7">
        <f t="shared" si="26"/>
        <v>7301906</v>
      </c>
      <c r="BS5" s="7">
        <f t="shared" si="27"/>
        <v>0</v>
      </c>
      <c r="BT5" s="7">
        <f t="shared" si="28"/>
        <v>17068640</v>
      </c>
      <c r="BU5" s="7">
        <f t="shared" si="29"/>
        <v>519740</v>
      </c>
      <c r="BV5" s="6">
        <v>170</v>
      </c>
      <c r="BW5" s="7">
        <v>24526880</v>
      </c>
      <c r="BX5" s="7">
        <v>17168816</v>
      </c>
      <c r="BY5" s="7">
        <v>948799</v>
      </c>
      <c r="BZ5" s="7">
        <v>2655977</v>
      </c>
      <c r="CA5" s="7">
        <v>3795765</v>
      </c>
      <c r="CB5" s="7">
        <f t="shared" si="30"/>
        <v>33458</v>
      </c>
      <c r="CC5" s="7">
        <f t="shared" si="31"/>
        <v>1170038836</v>
      </c>
      <c r="CD5" s="7">
        <f t="shared" si="32"/>
        <v>808905815</v>
      </c>
      <c r="CE5" s="7">
        <f t="shared" si="33"/>
        <v>112632554</v>
      </c>
      <c r="CF5" s="7">
        <f t="shared" si="34"/>
        <v>234159183</v>
      </c>
      <c r="CG5" s="7">
        <f t="shared" si="35"/>
        <v>14381211</v>
      </c>
      <c r="CH5" s="128">
        <v>240</v>
      </c>
      <c r="CI5" s="129">
        <v>1722093</v>
      </c>
      <c r="CJ5" s="129">
        <v>1205451</v>
      </c>
      <c r="CK5" s="129">
        <v>0</v>
      </c>
      <c r="CL5" s="129">
        <v>516642</v>
      </c>
      <c r="CM5" s="129">
        <v>0</v>
      </c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30">
        <f t="shared" si="36"/>
        <v>240</v>
      </c>
      <c r="DA5" s="129">
        <f t="shared" si="37"/>
        <v>1722093</v>
      </c>
      <c r="DB5" s="129">
        <f t="shared" si="38"/>
        <v>1205451</v>
      </c>
      <c r="DC5" s="129">
        <f t="shared" si="39"/>
        <v>0</v>
      </c>
      <c r="DD5" s="129">
        <f t="shared" si="40"/>
        <v>516642</v>
      </c>
      <c r="DE5" s="129">
        <f t="shared" si="41"/>
        <v>0</v>
      </c>
      <c r="DF5" s="129">
        <f t="shared" si="42"/>
        <v>33698</v>
      </c>
      <c r="DG5" s="129">
        <f t="shared" si="43"/>
        <v>1171760929</v>
      </c>
      <c r="DH5" s="129">
        <f t="shared" si="44"/>
        <v>810111266</v>
      </c>
      <c r="DI5" s="129">
        <f t="shared" si="45"/>
        <v>112632554</v>
      </c>
      <c r="DJ5" s="129">
        <f t="shared" si="46"/>
        <v>234675825</v>
      </c>
      <c r="DK5" s="129">
        <f t="shared" si="47"/>
        <v>14381211</v>
      </c>
      <c r="DL5" s="129">
        <v>587</v>
      </c>
      <c r="DM5" s="129">
        <v>174</v>
      </c>
      <c r="DN5" s="129">
        <v>761</v>
      </c>
      <c r="DO5" s="129">
        <v>118</v>
      </c>
      <c r="DP5" s="129">
        <v>144</v>
      </c>
      <c r="DR5" s="16">
        <f>INDEX(現金給付!J:J,MATCH($A5,現金給付!$C:$C,0),1)</f>
        <v>240</v>
      </c>
      <c r="DS5" s="16">
        <f>INDEX(現金給付!K:K,MATCH($A5,現金給付!$C:$C,0),1)</f>
        <v>1205451</v>
      </c>
      <c r="DT5" s="16">
        <f>INDEX(現金給付!R:R,MATCH($A5,現金給付!$C:$C,0),1)</f>
        <v>30</v>
      </c>
      <c r="DU5" s="16">
        <f>INDEX(現金給付!S:S,MATCH($A5,現金給付!$C:$C,0),1)</f>
        <v>343568</v>
      </c>
      <c r="DV5" s="16">
        <f>INDEX(現金給付!Z:Z,MATCH($A5,現金給付!$C:$C,0),1)</f>
        <v>43</v>
      </c>
      <c r="DW5" s="16">
        <f>INDEX(現金給付!AA:AA,MATCH($A5,現金給付!$C:$C,0),1)</f>
        <v>640024</v>
      </c>
      <c r="DX5" s="16">
        <f>INDEX(現金給付!AP:AP,MATCH($A5,現金給付!$C:$C,0),1)</f>
        <v>41</v>
      </c>
      <c r="DY5" s="16">
        <f>INDEX(現金給付!AQ:AQ,MATCH($A5,現金給付!$C:$C,0),1)</f>
        <v>1121435</v>
      </c>
      <c r="DZ5" s="16">
        <f>INDEX(現金給付!AX:AX,MATCH($A5,現金給付!$C:$C,0),1)</f>
        <v>3</v>
      </c>
      <c r="EA5" s="16">
        <f>INDEX(現金給付!AY:AY,MATCH($A5,現金給付!$C:$C,0),1)</f>
        <v>23667</v>
      </c>
      <c r="EB5" s="16">
        <f>INDEX(現金給付!BF:BF,MATCH($A5,現金給付!$C:$C,0),1)</f>
        <v>0</v>
      </c>
      <c r="EC5" s="16">
        <f>INDEX(現金給付!BG:BG,MATCH($A5,現金給付!$C:$C,0),1)</f>
        <v>0</v>
      </c>
      <c r="ED5" s="16">
        <f>INDEX(現金給付!BV:BV,MATCH($A5,現金給付!$C:$C,0),1)</f>
        <v>0</v>
      </c>
      <c r="EE5" s="16">
        <f>INDEX(現金給付!BW:BW,MATCH($A5,現金給付!$C:$C,0),1)</f>
        <v>0</v>
      </c>
      <c r="EF5" s="16">
        <v>0</v>
      </c>
      <c r="EG5" s="16">
        <v>0</v>
      </c>
      <c r="EH5" s="16">
        <f t="shared" ref="EH5:EH44" si="51">SUM(DR5,DT5,DV5,DX5,DZ5,EB5,EF5,ED5)</f>
        <v>357</v>
      </c>
      <c r="EI5" s="16">
        <f t="shared" ref="EI5:EI44" si="52">SUM(DS5,DU5,DW5,DY5,EA5,EC5,EG5,EE5)</f>
        <v>3334145</v>
      </c>
      <c r="EK5" s="7">
        <f t="shared" ref="EK5:EK44" si="53">CB5+EH5</f>
        <v>33815</v>
      </c>
      <c r="EL5" s="7">
        <f t="shared" ref="EL5:EL44" si="54">CC5+EI5</f>
        <v>1173372981</v>
      </c>
      <c r="EN5" s="70">
        <f>ROUND(EL5/INDEX(被保険者数!O:O,MATCH(A5,被保険者数!A:A,0),1),0)</f>
        <v>131795</v>
      </c>
      <c r="EO5" s="1">
        <f t="shared" ref="EO5:EO45" si="55">RANK(EN5,$EN$4:$EN$45)</f>
        <v>5</v>
      </c>
      <c r="EP5" s="70">
        <f t="shared" si="48"/>
        <v>629538510</v>
      </c>
      <c r="EQ5" s="70">
        <f t="shared" si="49"/>
        <v>333456840</v>
      </c>
      <c r="ER5" s="70">
        <f t="shared" si="50"/>
        <v>210377631</v>
      </c>
      <c r="ES5" s="70">
        <f>ROUND(EP5/INDEX(被保険者数!O:O,MATCH(A5,被保険者数!A:A,0),1),0)</f>
        <v>70711</v>
      </c>
      <c r="ET5" s="70">
        <f t="shared" ref="ET5:ET45" si="56">RANK(ES5,$ES$4:$ES$45)</f>
        <v>4</v>
      </c>
      <c r="EU5" s="70">
        <f>ROUND(EQ5/INDEX(被保険者数!O:O,MATCH(A5,被保険者数!A:A,0),1),0)</f>
        <v>37454</v>
      </c>
      <c r="EV5" s="1">
        <f t="shared" ref="EV5:EV45" si="57">RANK(EU5,$EU$4:$EU$45)</f>
        <v>5</v>
      </c>
    </row>
    <row r="6" spans="1:152" s="1" customFormat="1" ht="15.95" customHeight="1" x14ac:dyDescent="0.15">
      <c r="A6" s="2" t="s">
        <v>28</v>
      </c>
      <c r="B6" s="6">
        <v>165</v>
      </c>
      <c r="C6" s="7">
        <v>103331140</v>
      </c>
      <c r="D6" s="7">
        <v>72331791</v>
      </c>
      <c r="E6" s="7">
        <v>15516716</v>
      </c>
      <c r="F6" s="7">
        <v>12683993</v>
      </c>
      <c r="G6" s="7">
        <v>2798640</v>
      </c>
      <c r="H6" s="7">
        <v>4348</v>
      </c>
      <c r="I6" s="7">
        <v>83878930</v>
      </c>
      <c r="J6" s="7">
        <v>58715253</v>
      </c>
      <c r="K6" s="7">
        <v>4563963</v>
      </c>
      <c r="L6" s="7">
        <v>18999279</v>
      </c>
      <c r="M6" s="7">
        <v>1600435</v>
      </c>
      <c r="N6" s="7">
        <f t="shared" si="0"/>
        <v>4513</v>
      </c>
      <c r="O6" s="7">
        <f t="shared" si="1"/>
        <v>187210070</v>
      </c>
      <c r="P6" s="7">
        <f t="shared" si="2"/>
        <v>131047044</v>
      </c>
      <c r="Q6" s="7">
        <f t="shared" si="3"/>
        <v>20080679</v>
      </c>
      <c r="R6" s="7">
        <f t="shared" si="4"/>
        <v>31683272</v>
      </c>
      <c r="S6" s="7">
        <f t="shared" si="5"/>
        <v>4399075</v>
      </c>
      <c r="T6" s="6">
        <v>1</v>
      </c>
      <c r="U6" s="7">
        <v>133590</v>
      </c>
      <c r="V6" s="7">
        <v>93510</v>
      </c>
      <c r="W6" s="7">
        <v>0</v>
      </c>
      <c r="X6" s="7">
        <v>40080</v>
      </c>
      <c r="Y6" s="7">
        <v>0</v>
      </c>
      <c r="Z6" s="7">
        <v>577</v>
      </c>
      <c r="AA6" s="7">
        <v>7241570</v>
      </c>
      <c r="AB6" s="7">
        <v>5069099</v>
      </c>
      <c r="AC6" s="7">
        <v>0</v>
      </c>
      <c r="AD6" s="7">
        <v>2168488</v>
      </c>
      <c r="AE6" s="7">
        <v>3983</v>
      </c>
      <c r="AF6" s="7">
        <f t="shared" si="6"/>
        <v>578</v>
      </c>
      <c r="AG6" s="7">
        <f t="shared" si="7"/>
        <v>7375160</v>
      </c>
      <c r="AH6" s="7">
        <f t="shared" si="8"/>
        <v>5162609</v>
      </c>
      <c r="AI6" s="7">
        <f t="shared" si="9"/>
        <v>0</v>
      </c>
      <c r="AJ6" s="7">
        <f t="shared" si="10"/>
        <v>2208568</v>
      </c>
      <c r="AK6" s="7">
        <f t="shared" si="11"/>
        <v>3983</v>
      </c>
      <c r="AL6" s="6">
        <f t="shared" si="12"/>
        <v>5091</v>
      </c>
      <c r="AM6" s="7">
        <f t="shared" si="13"/>
        <v>194585230</v>
      </c>
      <c r="AN6" s="7">
        <f t="shared" si="14"/>
        <v>136209653</v>
      </c>
      <c r="AO6" s="7">
        <f t="shared" si="15"/>
        <v>20080679</v>
      </c>
      <c r="AP6" s="7">
        <f t="shared" si="16"/>
        <v>33891840</v>
      </c>
      <c r="AQ6" s="7">
        <f t="shared" si="17"/>
        <v>4403058</v>
      </c>
      <c r="AR6" s="7">
        <v>2883</v>
      </c>
      <c r="AS6" s="7">
        <v>62497270</v>
      </c>
      <c r="AT6" s="7">
        <v>43748090</v>
      </c>
      <c r="AU6" s="7">
        <v>5138745</v>
      </c>
      <c r="AV6" s="7">
        <v>10195065</v>
      </c>
      <c r="AW6" s="7">
        <v>3415370</v>
      </c>
      <c r="AX6" s="7">
        <f t="shared" si="18"/>
        <v>7974</v>
      </c>
      <c r="AY6" s="7">
        <f t="shared" si="19"/>
        <v>257082500</v>
      </c>
      <c r="AZ6" s="7">
        <f t="shared" si="20"/>
        <v>179957743</v>
      </c>
      <c r="BA6" s="7">
        <f t="shared" si="21"/>
        <v>25219424</v>
      </c>
      <c r="BB6" s="7">
        <f t="shared" si="22"/>
        <v>44086905</v>
      </c>
      <c r="BC6" s="7">
        <f t="shared" si="23"/>
        <v>7818428</v>
      </c>
      <c r="BD6" s="6">
        <v>162</v>
      </c>
      <c r="BE6" s="7">
        <v>4279585</v>
      </c>
      <c r="BF6" s="7">
        <v>1586595</v>
      </c>
      <c r="BG6" s="7">
        <v>0</v>
      </c>
      <c r="BH6" s="7">
        <v>2607430</v>
      </c>
      <c r="BI6" s="7">
        <v>85560</v>
      </c>
      <c r="BJ6" s="7">
        <v>1</v>
      </c>
      <c r="BK6" s="7">
        <v>3350</v>
      </c>
      <c r="BL6" s="7">
        <v>1050</v>
      </c>
      <c r="BM6" s="7">
        <v>0</v>
      </c>
      <c r="BN6" s="7">
        <v>2300</v>
      </c>
      <c r="BO6" s="7">
        <v>0</v>
      </c>
      <c r="BP6" s="7">
        <f t="shared" si="24"/>
        <v>163</v>
      </c>
      <c r="BQ6" s="7">
        <f t="shared" si="25"/>
        <v>4282935</v>
      </c>
      <c r="BR6" s="7">
        <f t="shared" si="26"/>
        <v>1587645</v>
      </c>
      <c r="BS6" s="7">
        <f t="shared" si="27"/>
        <v>0</v>
      </c>
      <c r="BT6" s="7">
        <f t="shared" si="28"/>
        <v>2609730</v>
      </c>
      <c r="BU6" s="7">
        <f t="shared" si="29"/>
        <v>85560</v>
      </c>
      <c r="BV6" s="6">
        <v>7</v>
      </c>
      <c r="BW6" s="7">
        <v>409880</v>
      </c>
      <c r="BX6" s="7">
        <v>286916</v>
      </c>
      <c r="BY6" s="7">
        <v>0</v>
      </c>
      <c r="BZ6" s="7">
        <v>48886</v>
      </c>
      <c r="CA6" s="7">
        <v>74078</v>
      </c>
      <c r="CB6" s="7">
        <f t="shared" si="30"/>
        <v>7981</v>
      </c>
      <c r="CC6" s="7">
        <f t="shared" si="31"/>
        <v>261775315</v>
      </c>
      <c r="CD6" s="7">
        <f t="shared" si="32"/>
        <v>181832304</v>
      </c>
      <c r="CE6" s="7">
        <f t="shared" si="33"/>
        <v>25219424</v>
      </c>
      <c r="CF6" s="7">
        <f t="shared" si="34"/>
        <v>46745521</v>
      </c>
      <c r="CG6" s="7">
        <f t="shared" si="35"/>
        <v>7978066</v>
      </c>
      <c r="CH6" s="128">
        <v>64</v>
      </c>
      <c r="CI6" s="129">
        <v>322769</v>
      </c>
      <c r="CJ6" s="129">
        <v>225932</v>
      </c>
      <c r="CK6" s="129">
        <v>0</v>
      </c>
      <c r="CL6" s="129">
        <v>96837</v>
      </c>
      <c r="CM6" s="129">
        <v>0</v>
      </c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30">
        <f t="shared" si="36"/>
        <v>64</v>
      </c>
      <c r="DA6" s="129">
        <f t="shared" si="37"/>
        <v>322769</v>
      </c>
      <c r="DB6" s="129">
        <f t="shared" si="38"/>
        <v>225932</v>
      </c>
      <c r="DC6" s="129">
        <f t="shared" si="39"/>
        <v>0</v>
      </c>
      <c r="DD6" s="129">
        <f t="shared" si="40"/>
        <v>96837</v>
      </c>
      <c r="DE6" s="129">
        <f t="shared" si="41"/>
        <v>0</v>
      </c>
      <c r="DF6" s="129">
        <f t="shared" si="42"/>
        <v>8045</v>
      </c>
      <c r="DG6" s="129">
        <f t="shared" si="43"/>
        <v>262098084</v>
      </c>
      <c r="DH6" s="129">
        <f t="shared" si="44"/>
        <v>182058236</v>
      </c>
      <c r="DI6" s="129">
        <f t="shared" si="45"/>
        <v>25219424</v>
      </c>
      <c r="DJ6" s="129">
        <f t="shared" si="46"/>
        <v>46842358</v>
      </c>
      <c r="DK6" s="129">
        <f t="shared" si="47"/>
        <v>7978066</v>
      </c>
      <c r="DL6" s="129">
        <v>101</v>
      </c>
      <c r="DM6" s="129">
        <v>57</v>
      </c>
      <c r="DN6" s="129">
        <v>158</v>
      </c>
      <c r="DO6" s="129">
        <v>36</v>
      </c>
      <c r="DP6" s="129">
        <v>12</v>
      </c>
      <c r="DR6" s="16">
        <f>INDEX(現金給付!J:J,MATCH($A6,現金給付!$C:$C,0),1)</f>
        <v>64</v>
      </c>
      <c r="DS6" s="16">
        <f>INDEX(現金給付!K:K,MATCH($A6,現金給付!$C:$C,0),1)</f>
        <v>225932</v>
      </c>
      <c r="DT6" s="16">
        <f>INDEX(現金給付!R:R,MATCH($A6,現金給付!$C:$C,0),1)</f>
        <v>5</v>
      </c>
      <c r="DU6" s="16">
        <f>INDEX(現金給付!S:S,MATCH($A6,現金給付!$C:$C,0),1)</f>
        <v>40978</v>
      </c>
      <c r="DV6" s="16">
        <f>INDEX(現金給付!Z:Z,MATCH($A6,現金給付!$C:$C,0),1)</f>
        <v>65</v>
      </c>
      <c r="DW6" s="16">
        <f>INDEX(現金給付!AA:AA,MATCH($A6,現金給付!$C:$C,0),1)</f>
        <v>956823</v>
      </c>
      <c r="DX6" s="16">
        <f>INDEX(現金給付!AP:AP,MATCH($A6,現金給付!$C:$C,0),1)</f>
        <v>10</v>
      </c>
      <c r="DY6" s="16">
        <f>INDEX(現金給付!AQ:AQ,MATCH($A6,現金給付!$C:$C,0),1)</f>
        <v>244624</v>
      </c>
      <c r="DZ6" s="16">
        <f>INDEX(現金給付!AX:AX,MATCH($A6,現金給付!$C:$C,0),1)</f>
        <v>0</v>
      </c>
      <c r="EA6" s="16">
        <f>INDEX(現金給付!AY:AY,MATCH($A6,現金給付!$C:$C,0),1)</f>
        <v>0</v>
      </c>
      <c r="EB6" s="16">
        <f>INDEX(現金給付!BF:BF,MATCH($A6,現金給付!$C:$C,0),1)</f>
        <v>0</v>
      </c>
      <c r="EC6" s="16">
        <f>INDEX(現金給付!BG:BG,MATCH($A6,現金給付!$C:$C,0),1)</f>
        <v>0</v>
      </c>
      <c r="ED6" s="16">
        <f>INDEX(現金給付!BV:BV,MATCH($A6,現金給付!$C:$C,0),1)</f>
        <v>0</v>
      </c>
      <c r="EE6" s="16">
        <f>INDEX(現金給付!BW:BW,MATCH($A6,現金給付!$C:$C,0),1)</f>
        <v>0</v>
      </c>
      <c r="EF6" s="16">
        <v>0</v>
      </c>
      <c r="EG6" s="16">
        <v>0</v>
      </c>
      <c r="EH6" s="16">
        <f t="shared" si="51"/>
        <v>144</v>
      </c>
      <c r="EI6" s="16">
        <f t="shared" si="52"/>
        <v>1468357</v>
      </c>
      <c r="EK6" s="7">
        <f t="shared" si="53"/>
        <v>8125</v>
      </c>
      <c r="EL6" s="7">
        <f t="shared" si="54"/>
        <v>263243672</v>
      </c>
      <c r="EN6" s="70">
        <f>ROUND(EL6/INDEX(被保険者数!O:O,MATCH(A6,被保険者数!A:A,0),1),0)</f>
        <v>57252</v>
      </c>
      <c r="EO6" s="1">
        <f t="shared" si="55"/>
        <v>17</v>
      </c>
      <c r="EP6" s="70">
        <f t="shared" si="48"/>
        <v>103464730</v>
      </c>
      <c r="EQ6" s="70">
        <f t="shared" si="49"/>
        <v>91120500</v>
      </c>
      <c r="ER6" s="70">
        <f t="shared" si="50"/>
        <v>68658442</v>
      </c>
      <c r="ES6" s="70">
        <f>ROUND(EP6/INDEX(被保険者数!O:O,MATCH(A6,被保険者数!A:A,0),1),0)</f>
        <v>22502</v>
      </c>
      <c r="ET6" s="70">
        <f t="shared" si="56"/>
        <v>25</v>
      </c>
      <c r="EU6" s="70">
        <f>ROUND(EQ6/INDEX(被保険者数!O:O,MATCH(A6,被保険者数!A:A,0),1),0)</f>
        <v>19817</v>
      </c>
      <c r="EV6" s="1">
        <f t="shared" si="57"/>
        <v>15</v>
      </c>
    </row>
    <row r="7" spans="1:152" s="1" customFormat="1" ht="15.95" customHeight="1" x14ac:dyDescent="0.15">
      <c r="A7" s="2" t="s">
        <v>29</v>
      </c>
      <c r="B7" s="6">
        <v>811</v>
      </c>
      <c r="C7" s="7">
        <v>587392870</v>
      </c>
      <c r="D7" s="7">
        <v>411174895</v>
      </c>
      <c r="E7" s="7">
        <v>90528292</v>
      </c>
      <c r="F7" s="7">
        <v>81100749</v>
      </c>
      <c r="G7" s="7">
        <v>4513931</v>
      </c>
      <c r="H7" s="7">
        <v>17602</v>
      </c>
      <c r="I7" s="7">
        <v>315854090</v>
      </c>
      <c r="J7" s="7">
        <v>221097839</v>
      </c>
      <c r="K7" s="7">
        <v>14862167</v>
      </c>
      <c r="L7" s="7">
        <v>75725202</v>
      </c>
      <c r="M7" s="7">
        <v>4152084</v>
      </c>
      <c r="N7" s="7">
        <f t="shared" si="0"/>
        <v>18413</v>
      </c>
      <c r="O7" s="7">
        <f t="shared" si="1"/>
        <v>903246960</v>
      </c>
      <c r="P7" s="7">
        <f t="shared" si="2"/>
        <v>632272734</v>
      </c>
      <c r="Q7" s="7">
        <f t="shared" si="3"/>
        <v>105390459</v>
      </c>
      <c r="R7" s="7">
        <f t="shared" si="4"/>
        <v>156825951</v>
      </c>
      <c r="S7" s="7">
        <f t="shared" si="5"/>
        <v>8666015</v>
      </c>
      <c r="T7" s="6">
        <v>2</v>
      </c>
      <c r="U7" s="7">
        <v>459980</v>
      </c>
      <c r="V7" s="7">
        <v>321981</v>
      </c>
      <c r="W7" s="7">
        <v>7354</v>
      </c>
      <c r="X7" s="7">
        <v>130435</v>
      </c>
      <c r="Y7" s="7">
        <v>210</v>
      </c>
      <c r="Z7" s="7">
        <v>2768</v>
      </c>
      <c r="AA7" s="7">
        <v>35764070</v>
      </c>
      <c r="AB7" s="7">
        <v>25034849</v>
      </c>
      <c r="AC7" s="7">
        <v>0</v>
      </c>
      <c r="AD7" s="7">
        <v>10721487</v>
      </c>
      <c r="AE7" s="7">
        <v>7734</v>
      </c>
      <c r="AF7" s="7">
        <f t="shared" si="6"/>
        <v>2770</v>
      </c>
      <c r="AG7" s="7">
        <f t="shared" si="7"/>
        <v>36224050</v>
      </c>
      <c r="AH7" s="7">
        <f t="shared" si="8"/>
        <v>25356830</v>
      </c>
      <c r="AI7" s="7">
        <f t="shared" si="9"/>
        <v>7354</v>
      </c>
      <c r="AJ7" s="7">
        <f t="shared" si="10"/>
        <v>10851922</v>
      </c>
      <c r="AK7" s="7">
        <f t="shared" si="11"/>
        <v>7944</v>
      </c>
      <c r="AL7" s="6">
        <f t="shared" si="12"/>
        <v>21183</v>
      </c>
      <c r="AM7" s="7">
        <f t="shared" si="13"/>
        <v>939471010</v>
      </c>
      <c r="AN7" s="7">
        <f t="shared" si="14"/>
        <v>657629564</v>
      </c>
      <c r="AO7" s="7">
        <f t="shared" si="15"/>
        <v>105397813</v>
      </c>
      <c r="AP7" s="7">
        <f t="shared" si="16"/>
        <v>167677873</v>
      </c>
      <c r="AQ7" s="7">
        <f t="shared" si="17"/>
        <v>8673959</v>
      </c>
      <c r="AR7" s="7">
        <v>12730</v>
      </c>
      <c r="AS7" s="7">
        <v>176899270</v>
      </c>
      <c r="AT7" s="7">
        <v>123854094</v>
      </c>
      <c r="AU7" s="7">
        <v>5382067</v>
      </c>
      <c r="AV7" s="7">
        <v>43871824</v>
      </c>
      <c r="AW7" s="7">
        <v>3791115</v>
      </c>
      <c r="AX7" s="7">
        <f t="shared" si="18"/>
        <v>33913</v>
      </c>
      <c r="AY7" s="7">
        <f t="shared" si="19"/>
        <v>1116370280</v>
      </c>
      <c r="AZ7" s="7">
        <f t="shared" si="20"/>
        <v>781483658</v>
      </c>
      <c r="BA7" s="7">
        <f t="shared" si="21"/>
        <v>110779880</v>
      </c>
      <c r="BB7" s="7">
        <f t="shared" si="22"/>
        <v>211549697</v>
      </c>
      <c r="BC7" s="7">
        <f t="shared" si="23"/>
        <v>12465074</v>
      </c>
      <c r="BD7" s="6">
        <v>779</v>
      </c>
      <c r="BE7" s="7">
        <v>21687897</v>
      </c>
      <c r="BF7" s="7">
        <v>5796167</v>
      </c>
      <c r="BG7" s="7">
        <v>0</v>
      </c>
      <c r="BH7" s="7">
        <v>15453210</v>
      </c>
      <c r="BI7" s="7">
        <v>438520</v>
      </c>
      <c r="BJ7" s="7">
        <v>2</v>
      </c>
      <c r="BK7" s="7">
        <v>14230</v>
      </c>
      <c r="BL7" s="7">
        <v>7510</v>
      </c>
      <c r="BM7" s="7">
        <v>0</v>
      </c>
      <c r="BN7" s="7">
        <v>6720</v>
      </c>
      <c r="BO7" s="7">
        <v>0</v>
      </c>
      <c r="BP7" s="7">
        <f t="shared" si="24"/>
        <v>781</v>
      </c>
      <c r="BQ7" s="7">
        <f t="shared" si="25"/>
        <v>21702127</v>
      </c>
      <c r="BR7" s="7">
        <f t="shared" si="26"/>
        <v>5803677</v>
      </c>
      <c r="BS7" s="7">
        <f t="shared" si="27"/>
        <v>0</v>
      </c>
      <c r="BT7" s="7">
        <f t="shared" si="28"/>
        <v>15459930</v>
      </c>
      <c r="BU7" s="7">
        <f t="shared" si="29"/>
        <v>438520</v>
      </c>
      <c r="BV7" s="6">
        <v>117</v>
      </c>
      <c r="BW7" s="7">
        <v>11889900</v>
      </c>
      <c r="BX7" s="7">
        <v>8322920</v>
      </c>
      <c r="BY7" s="7">
        <v>117813</v>
      </c>
      <c r="BZ7" s="7">
        <v>2468684</v>
      </c>
      <c r="CA7" s="7">
        <v>1012434</v>
      </c>
      <c r="CB7" s="7">
        <f t="shared" si="30"/>
        <v>34030</v>
      </c>
      <c r="CC7" s="7">
        <f t="shared" si="31"/>
        <v>1149962307</v>
      </c>
      <c r="CD7" s="7">
        <f t="shared" si="32"/>
        <v>795610255</v>
      </c>
      <c r="CE7" s="7">
        <f t="shared" si="33"/>
        <v>110897693</v>
      </c>
      <c r="CF7" s="7">
        <f t="shared" si="34"/>
        <v>229478311</v>
      </c>
      <c r="CG7" s="7">
        <f t="shared" si="35"/>
        <v>13916028</v>
      </c>
      <c r="CH7" s="128">
        <v>183</v>
      </c>
      <c r="CI7" s="129">
        <v>1248722</v>
      </c>
      <c r="CJ7" s="129">
        <v>874089</v>
      </c>
      <c r="CK7" s="129">
        <v>0</v>
      </c>
      <c r="CL7" s="129">
        <v>374633</v>
      </c>
      <c r="CM7" s="129">
        <v>0</v>
      </c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30">
        <f t="shared" si="36"/>
        <v>183</v>
      </c>
      <c r="DA7" s="129">
        <f t="shared" si="37"/>
        <v>1248722</v>
      </c>
      <c r="DB7" s="129">
        <f t="shared" si="38"/>
        <v>874089</v>
      </c>
      <c r="DC7" s="129">
        <f t="shared" si="39"/>
        <v>0</v>
      </c>
      <c r="DD7" s="129">
        <f t="shared" si="40"/>
        <v>374633</v>
      </c>
      <c r="DE7" s="129">
        <f t="shared" si="41"/>
        <v>0</v>
      </c>
      <c r="DF7" s="129">
        <f t="shared" si="42"/>
        <v>34213</v>
      </c>
      <c r="DG7" s="129">
        <f t="shared" si="43"/>
        <v>1151211029</v>
      </c>
      <c r="DH7" s="129">
        <f t="shared" si="44"/>
        <v>796484344</v>
      </c>
      <c r="DI7" s="129">
        <f t="shared" si="45"/>
        <v>110897693</v>
      </c>
      <c r="DJ7" s="129">
        <f t="shared" si="46"/>
        <v>229852944</v>
      </c>
      <c r="DK7" s="129">
        <f t="shared" si="47"/>
        <v>13916028</v>
      </c>
      <c r="DL7" s="129">
        <v>474</v>
      </c>
      <c r="DM7" s="129">
        <v>296</v>
      </c>
      <c r="DN7" s="129">
        <v>770</v>
      </c>
      <c r="DO7" s="129">
        <v>174</v>
      </c>
      <c r="DP7" s="129">
        <v>165</v>
      </c>
      <c r="DR7" s="16">
        <f>INDEX(現金給付!J:J,MATCH($A7,現金給付!$C:$C,0),1)</f>
        <v>183</v>
      </c>
      <c r="DS7" s="16">
        <f>INDEX(現金給付!K:K,MATCH($A7,現金給付!$C:$C,0),1)</f>
        <v>874089</v>
      </c>
      <c r="DT7" s="16">
        <f>INDEX(現金給付!R:R,MATCH($A7,現金給付!$C:$C,0),1)</f>
        <v>64</v>
      </c>
      <c r="DU7" s="16">
        <f>INDEX(現金給付!S:S,MATCH($A7,現金給付!$C:$C,0),1)</f>
        <v>1244494</v>
      </c>
      <c r="DV7" s="16">
        <f>INDEX(現金給付!Z:Z,MATCH($A7,現金給付!$C:$C,0),1)</f>
        <v>77</v>
      </c>
      <c r="DW7" s="16">
        <f>INDEX(現金給付!AA:AA,MATCH($A7,現金給付!$C:$C,0),1)</f>
        <v>1364689</v>
      </c>
      <c r="DX7" s="16">
        <f>INDEX(現金給付!AP:AP,MATCH($A7,現金給付!$C:$C,0),1)</f>
        <v>35</v>
      </c>
      <c r="DY7" s="16">
        <f>INDEX(現金給付!AQ:AQ,MATCH($A7,現金給付!$C:$C,0),1)</f>
        <v>1026050</v>
      </c>
      <c r="DZ7" s="16">
        <f>INDEX(現金給付!AX:AX,MATCH($A7,現金給付!$C:$C,0),1)</f>
        <v>1</v>
      </c>
      <c r="EA7" s="16">
        <f>INDEX(現金給付!AY:AY,MATCH($A7,現金給付!$C:$C,0),1)</f>
        <v>19278</v>
      </c>
      <c r="EB7" s="16">
        <f>INDEX(現金給付!BF:BF,MATCH($A7,現金給付!$C:$C,0),1)</f>
        <v>0</v>
      </c>
      <c r="EC7" s="16">
        <f>INDEX(現金給付!BG:BG,MATCH($A7,現金給付!$C:$C,0),1)</f>
        <v>0</v>
      </c>
      <c r="ED7" s="16">
        <f>INDEX(現金給付!BV:BV,MATCH($A7,現金給付!$C:$C,0),1)</f>
        <v>0</v>
      </c>
      <c r="EE7" s="16">
        <f>INDEX(現金給付!BW:BW,MATCH($A7,現金給付!$C:$C,0),1)</f>
        <v>0</v>
      </c>
      <c r="EF7" s="16">
        <v>0</v>
      </c>
      <c r="EG7" s="16">
        <v>0</v>
      </c>
      <c r="EH7" s="16">
        <f t="shared" si="51"/>
        <v>360</v>
      </c>
      <c r="EI7" s="16">
        <f t="shared" si="52"/>
        <v>4528600</v>
      </c>
      <c r="EK7" s="7">
        <f t="shared" si="53"/>
        <v>34390</v>
      </c>
      <c r="EL7" s="7">
        <f t="shared" si="54"/>
        <v>1154490907</v>
      </c>
      <c r="EN7" s="70">
        <f>ROUND(EL7/INDEX(被保険者数!O:O,MATCH(A7,被保険者数!A:A,0),1),0)</f>
        <v>111934</v>
      </c>
      <c r="EO7" s="1">
        <f t="shared" si="55"/>
        <v>7</v>
      </c>
      <c r="EP7" s="70">
        <f t="shared" si="48"/>
        <v>587852850</v>
      </c>
      <c r="EQ7" s="70">
        <f t="shared" si="49"/>
        <v>351618160</v>
      </c>
      <c r="ER7" s="70">
        <f t="shared" si="50"/>
        <v>215019897</v>
      </c>
      <c r="ES7" s="70">
        <f>ROUND(EP7/INDEX(被保険者数!O:O,MATCH(A7,被保険者数!A:A,0),1),0)</f>
        <v>56996</v>
      </c>
      <c r="ET7" s="70">
        <f t="shared" si="56"/>
        <v>7</v>
      </c>
      <c r="EU7" s="70">
        <f>ROUND(EQ7/INDEX(被保険者数!O:O,MATCH(A7,被保険者数!A:A,0),1),0)</f>
        <v>34091</v>
      </c>
      <c r="EV7" s="1">
        <f t="shared" si="57"/>
        <v>6</v>
      </c>
    </row>
    <row r="8" spans="1:152" s="1" customFormat="1" ht="15.95" customHeight="1" x14ac:dyDescent="0.15">
      <c r="A8" s="2" t="s">
        <v>30</v>
      </c>
      <c r="B8" s="6">
        <v>246</v>
      </c>
      <c r="C8" s="7">
        <v>173801870</v>
      </c>
      <c r="D8" s="7">
        <v>121661347</v>
      </c>
      <c r="E8" s="7">
        <v>26870756</v>
      </c>
      <c r="F8" s="7">
        <v>23494890</v>
      </c>
      <c r="G8" s="7">
        <v>1774877</v>
      </c>
      <c r="H8" s="7">
        <v>5168</v>
      </c>
      <c r="I8" s="7">
        <v>82665170</v>
      </c>
      <c r="J8" s="7">
        <v>57865619</v>
      </c>
      <c r="K8" s="7">
        <v>3317347</v>
      </c>
      <c r="L8" s="7">
        <v>20674864</v>
      </c>
      <c r="M8" s="7">
        <v>807340</v>
      </c>
      <c r="N8" s="7">
        <f t="shared" si="0"/>
        <v>5414</v>
      </c>
      <c r="O8" s="7">
        <f t="shared" si="1"/>
        <v>256467040</v>
      </c>
      <c r="P8" s="7">
        <f t="shared" si="2"/>
        <v>179526966</v>
      </c>
      <c r="Q8" s="7">
        <f t="shared" si="3"/>
        <v>30188103</v>
      </c>
      <c r="R8" s="7">
        <f t="shared" si="4"/>
        <v>44169754</v>
      </c>
      <c r="S8" s="7">
        <f t="shared" si="5"/>
        <v>2582217</v>
      </c>
      <c r="T8" s="6">
        <v>1</v>
      </c>
      <c r="U8" s="7">
        <v>96080</v>
      </c>
      <c r="V8" s="7">
        <v>67260</v>
      </c>
      <c r="W8" s="7">
        <v>0</v>
      </c>
      <c r="X8" s="7">
        <v>28820</v>
      </c>
      <c r="Y8" s="7">
        <v>0</v>
      </c>
      <c r="Z8" s="7">
        <v>862</v>
      </c>
      <c r="AA8" s="7">
        <v>10397440</v>
      </c>
      <c r="AB8" s="7">
        <v>7278208</v>
      </c>
      <c r="AC8" s="7">
        <v>0</v>
      </c>
      <c r="AD8" s="7">
        <v>3119232</v>
      </c>
      <c r="AE8" s="7">
        <v>0</v>
      </c>
      <c r="AF8" s="7">
        <f t="shared" si="6"/>
        <v>863</v>
      </c>
      <c r="AG8" s="7">
        <f t="shared" si="7"/>
        <v>10493520</v>
      </c>
      <c r="AH8" s="7">
        <f t="shared" si="8"/>
        <v>7345468</v>
      </c>
      <c r="AI8" s="7">
        <f t="shared" si="9"/>
        <v>0</v>
      </c>
      <c r="AJ8" s="7">
        <f t="shared" si="10"/>
        <v>3148052</v>
      </c>
      <c r="AK8" s="7">
        <f t="shared" si="11"/>
        <v>0</v>
      </c>
      <c r="AL8" s="6">
        <f t="shared" si="12"/>
        <v>6277</v>
      </c>
      <c r="AM8" s="7">
        <f t="shared" si="13"/>
        <v>266960560</v>
      </c>
      <c r="AN8" s="7">
        <f t="shared" si="14"/>
        <v>186872434</v>
      </c>
      <c r="AO8" s="7">
        <f t="shared" si="15"/>
        <v>30188103</v>
      </c>
      <c r="AP8" s="7">
        <f t="shared" si="16"/>
        <v>47317806</v>
      </c>
      <c r="AQ8" s="7">
        <f t="shared" si="17"/>
        <v>2582217</v>
      </c>
      <c r="AR8" s="7">
        <v>3804</v>
      </c>
      <c r="AS8" s="7">
        <v>50213820</v>
      </c>
      <c r="AT8" s="7">
        <v>35149674</v>
      </c>
      <c r="AU8" s="7">
        <v>337165</v>
      </c>
      <c r="AV8" s="7">
        <v>14275905</v>
      </c>
      <c r="AW8" s="7">
        <v>451076</v>
      </c>
      <c r="AX8" s="7">
        <f t="shared" si="18"/>
        <v>10081</v>
      </c>
      <c r="AY8" s="7">
        <f t="shared" si="19"/>
        <v>317174380</v>
      </c>
      <c r="AZ8" s="7">
        <f t="shared" si="20"/>
        <v>222022108</v>
      </c>
      <c r="BA8" s="7">
        <f t="shared" si="21"/>
        <v>30525268</v>
      </c>
      <c r="BB8" s="7">
        <f t="shared" si="22"/>
        <v>61593711</v>
      </c>
      <c r="BC8" s="7">
        <f t="shared" si="23"/>
        <v>3033293</v>
      </c>
      <c r="BD8" s="6">
        <v>242</v>
      </c>
      <c r="BE8" s="7">
        <v>6973321</v>
      </c>
      <c r="BF8" s="7">
        <v>1976701</v>
      </c>
      <c r="BG8" s="7">
        <v>0</v>
      </c>
      <c r="BH8" s="7">
        <v>4735800</v>
      </c>
      <c r="BI8" s="7">
        <v>260820</v>
      </c>
      <c r="BJ8" s="7">
        <v>1</v>
      </c>
      <c r="BK8" s="7">
        <v>1280</v>
      </c>
      <c r="BL8" s="7">
        <v>360</v>
      </c>
      <c r="BM8" s="7">
        <v>0</v>
      </c>
      <c r="BN8" s="7">
        <v>920</v>
      </c>
      <c r="BO8" s="7">
        <v>0</v>
      </c>
      <c r="BP8" s="7">
        <f t="shared" si="24"/>
        <v>243</v>
      </c>
      <c r="BQ8" s="7">
        <f t="shared" si="25"/>
        <v>6974601</v>
      </c>
      <c r="BR8" s="7">
        <f t="shared" si="26"/>
        <v>1977061</v>
      </c>
      <c r="BS8" s="7">
        <f t="shared" si="27"/>
        <v>0</v>
      </c>
      <c r="BT8" s="7">
        <f t="shared" si="28"/>
        <v>4736720</v>
      </c>
      <c r="BU8" s="7">
        <f t="shared" si="29"/>
        <v>260820</v>
      </c>
      <c r="BV8" s="6">
        <v>5</v>
      </c>
      <c r="BW8" s="7">
        <v>778900</v>
      </c>
      <c r="BX8" s="7">
        <v>545230</v>
      </c>
      <c r="BY8" s="7">
        <v>0</v>
      </c>
      <c r="BZ8" s="7">
        <v>233670</v>
      </c>
      <c r="CA8" s="7">
        <v>0</v>
      </c>
      <c r="CB8" s="7">
        <f t="shared" si="30"/>
        <v>10086</v>
      </c>
      <c r="CC8" s="7">
        <f t="shared" si="31"/>
        <v>324927881</v>
      </c>
      <c r="CD8" s="7">
        <f t="shared" si="32"/>
        <v>224544399</v>
      </c>
      <c r="CE8" s="7">
        <f t="shared" si="33"/>
        <v>30525268</v>
      </c>
      <c r="CF8" s="7">
        <f t="shared" si="34"/>
        <v>66564101</v>
      </c>
      <c r="CG8" s="7">
        <f t="shared" si="35"/>
        <v>3294113</v>
      </c>
      <c r="CH8" s="128">
        <v>34</v>
      </c>
      <c r="CI8" s="129">
        <v>159794</v>
      </c>
      <c r="CJ8" s="129">
        <v>111853</v>
      </c>
      <c r="CK8" s="129">
        <v>0</v>
      </c>
      <c r="CL8" s="129">
        <v>47941</v>
      </c>
      <c r="CM8" s="129">
        <v>0</v>
      </c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30">
        <f t="shared" si="36"/>
        <v>34</v>
      </c>
      <c r="DA8" s="129">
        <f t="shared" si="37"/>
        <v>159794</v>
      </c>
      <c r="DB8" s="129">
        <f t="shared" si="38"/>
        <v>111853</v>
      </c>
      <c r="DC8" s="129">
        <f t="shared" si="39"/>
        <v>0</v>
      </c>
      <c r="DD8" s="129">
        <f t="shared" si="40"/>
        <v>47941</v>
      </c>
      <c r="DE8" s="129">
        <f t="shared" si="41"/>
        <v>0</v>
      </c>
      <c r="DF8" s="129">
        <f t="shared" si="42"/>
        <v>10120</v>
      </c>
      <c r="DG8" s="129">
        <f t="shared" si="43"/>
        <v>325087675</v>
      </c>
      <c r="DH8" s="129">
        <f t="shared" si="44"/>
        <v>224656252</v>
      </c>
      <c r="DI8" s="129">
        <f t="shared" si="45"/>
        <v>30525268</v>
      </c>
      <c r="DJ8" s="129">
        <f t="shared" si="46"/>
        <v>66612042</v>
      </c>
      <c r="DK8" s="129">
        <f t="shared" si="47"/>
        <v>3294113</v>
      </c>
      <c r="DL8" s="129">
        <v>156</v>
      </c>
      <c r="DM8" s="129">
        <v>59</v>
      </c>
      <c r="DN8" s="129">
        <v>215</v>
      </c>
      <c r="DO8" s="129">
        <v>27</v>
      </c>
      <c r="DP8" s="129">
        <v>30</v>
      </c>
      <c r="DR8" s="16">
        <f>INDEX(現金給付!J:J,MATCH($A8,現金給付!$C:$C,0),1)</f>
        <v>34</v>
      </c>
      <c r="DS8" s="16">
        <f>INDEX(現金給付!K:K,MATCH($A8,現金給付!$C:$C,0),1)</f>
        <v>111853</v>
      </c>
      <c r="DT8" s="16">
        <f>INDEX(現金給付!R:R,MATCH($A8,現金給付!$C:$C,0),1)</f>
        <v>26</v>
      </c>
      <c r="DU8" s="16">
        <f>INDEX(現金給付!S:S,MATCH($A8,現金給付!$C:$C,0),1)</f>
        <v>157161</v>
      </c>
      <c r="DV8" s="16">
        <f>INDEX(現金給付!Z:Z,MATCH($A8,現金給付!$C:$C,0),1)</f>
        <v>7</v>
      </c>
      <c r="DW8" s="16">
        <f>INDEX(現金給付!AA:AA,MATCH($A8,現金給付!$C:$C,0),1)</f>
        <v>32837</v>
      </c>
      <c r="DX8" s="16">
        <f>INDEX(現金給付!AP:AP,MATCH($A8,現金給付!$C:$C,0),1)</f>
        <v>6</v>
      </c>
      <c r="DY8" s="16">
        <f>INDEX(現金給付!AQ:AQ,MATCH($A8,現金給付!$C:$C,0),1)</f>
        <v>144748</v>
      </c>
      <c r="DZ8" s="16">
        <f>INDEX(現金給付!AX:AX,MATCH($A8,現金給付!$C:$C,0),1)</f>
        <v>0</v>
      </c>
      <c r="EA8" s="16">
        <f>INDEX(現金給付!AY:AY,MATCH($A8,現金給付!$C:$C,0),1)</f>
        <v>0</v>
      </c>
      <c r="EB8" s="16">
        <f>INDEX(現金給付!BF:BF,MATCH($A8,現金給付!$C:$C,0),1)</f>
        <v>0</v>
      </c>
      <c r="EC8" s="16">
        <f>INDEX(現金給付!BG:BG,MATCH($A8,現金給付!$C:$C,0),1)</f>
        <v>0</v>
      </c>
      <c r="ED8" s="16">
        <f>INDEX(現金給付!BV:BV,MATCH($A8,現金給付!$C:$C,0),1)</f>
        <v>0</v>
      </c>
      <c r="EE8" s="16">
        <f>INDEX(現金給付!BW:BW,MATCH($A8,現金給付!$C:$C,0),1)</f>
        <v>0</v>
      </c>
      <c r="EF8" s="16">
        <v>0</v>
      </c>
      <c r="EG8" s="16">
        <v>0</v>
      </c>
      <c r="EH8" s="16">
        <f t="shared" si="51"/>
        <v>73</v>
      </c>
      <c r="EI8" s="16">
        <f t="shared" si="52"/>
        <v>446599</v>
      </c>
      <c r="EK8" s="7">
        <f t="shared" si="53"/>
        <v>10159</v>
      </c>
      <c r="EL8" s="7">
        <f t="shared" si="54"/>
        <v>325374480</v>
      </c>
      <c r="EN8" s="70">
        <f>ROUND(EL8/INDEX(被保険者数!O:O,MATCH(A8,被保険者数!A:A,0),1),0)</f>
        <v>52345</v>
      </c>
      <c r="EO8" s="1">
        <f t="shared" si="55"/>
        <v>20</v>
      </c>
      <c r="EP8" s="70">
        <f t="shared" si="48"/>
        <v>173897950</v>
      </c>
      <c r="EQ8" s="70">
        <f t="shared" si="49"/>
        <v>93062610</v>
      </c>
      <c r="ER8" s="70">
        <f t="shared" si="50"/>
        <v>58413920</v>
      </c>
      <c r="ES8" s="70">
        <f>ROUND(EP8/INDEX(被保険者数!O:O,MATCH(A8,被保険者数!A:A,0),1),0)</f>
        <v>27976</v>
      </c>
      <c r="ET8" s="70">
        <f t="shared" si="56"/>
        <v>21</v>
      </c>
      <c r="EU8" s="70">
        <f>ROUND(EQ8/INDEX(被保険者数!O:O,MATCH(A8,被保険者数!A:A,0),1),0)</f>
        <v>14971</v>
      </c>
      <c r="EV8" s="1">
        <f t="shared" si="57"/>
        <v>22</v>
      </c>
    </row>
    <row r="9" spans="1:152" s="1" customFormat="1" ht="15.95" customHeight="1" x14ac:dyDescent="0.15">
      <c r="A9" s="2" t="s">
        <v>31</v>
      </c>
      <c r="B9" s="6">
        <v>225</v>
      </c>
      <c r="C9" s="7">
        <v>167553910</v>
      </c>
      <c r="D9" s="7">
        <v>117287759</v>
      </c>
      <c r="E9" s="7">
        <v>26669516</v>
      </c>
      <c r="F9" s="7">
        <v>21906720</v>
      </c>
      <c r="G9" s="7">
        <v>1689915</v>
      </c>
      <c r="H9" s="7">
        <v>4037</v>
      </c>
      <c r="I9" s="7">
        <v>77160840</v>
      </c>
      <c r="J9" s="7">
        <v>54012586</v>
      </c>
      <c r="K9" s="7">
        <v>5218755</v>
      </c>
      <c r="L9" s="7">
        <v>17086262</v>
      </c>
      <c r="M9" s="7">
        <v>843237</v>
      </c>
      <c r="N9" s="7">
        <f t="shared" si="0"/>
        <v>4262</v>
      </c>
      <c r="O9" s="7">
        <f t="shared" si="1"/>
        <v>244714750</v>
      </c>
      <c r="P9" s="7">
        <f t="shared" si="2"/>
        <v>171300345</v>
      </c>
      <c r="Q9" s="7">
        <f t="shared" si="3"/>
        <v>31888271</v>
      </c>
      <c r="R9" s="7">
        <f t="shared" si="4"/>
        <v>38992982</v>
      </c>
      <c r="S9" s="7">
        <f t="shared" si="5"/>
        <v>2533152</v>
      </c>
      <c r="T9" s="6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480</v>
      </c>
      <c r="AA9" s="7">
        <v>7587080</v>
      </c>
      <c r="AB9" s="7">
        <v>5310956</v>
      </c>
      <c r="AC9" s="7">
        <v>0</v>
      </c>
      <c r="AD9" s="7">
        <v>2276124</v>
      </c>
      <c r="AE9" s="7">
        <v>0</v>
      </c>
      <c r="AF9" s="7">
        <f t="shared" si="6"/>
        <v>480</v>
      </c>
      <c r="AG9" s="7">
        <f t="shared" si="7"/>
        <v>7587080</v>
      </c>
      <c r="AH9" s="7">
        <f t="shared" si="8"/>
        <v>5310956</v>
      </c>
      <c r="AI9" s="7">
        <f t="shared" si="9"/>
        <v>0</v>
      </c>
      <c r="AJ9" s="7">
        <f t="shared" si="10"/>
        <v>2276124</v>
      </c>
      <c r="AK9" s="7">
        <f t="shared" si="11"/>
        <v>0</v>
      </c>
      <c r="AL9" s="6">
        <f t="shared" si="12"/>
        <v>4742</v>
      </c>
      <c r="AM9" s="7">
        <f t="shared" si="13"/>
        <v>252301830</v>
      </c>
      <c r="AN9" s="7">
        <f t="shared" si="14"/>
        <v>176611301</v>
      </c>
      <c r="AO9" s="7">
        <f t="shared" si="15"/>
        <v>31888271</v>
      </c>
      <c r="AP9" s="7">
        <f t="shared" si="16"/>
        <v>41269106</v>
      </c>
      <c r="AQ9" s="7">
        <f t="shared" si="17"/>
        <v>2533152</v>
      </c>
      <c r="AR9" s="7">
        <v>2947</v>
      </c>
      <c r="AS9" s="7">
        <v>37247850</v>
      </c>
      <c r="AT9" s="7">
        <v>26073490</v>
      </c>
      <c r="AU9" s="7">
        <v>25973</v>
      </c>
      <c r="AV9" s="7">
        <v>10411908</v>
      </c>
      <c r="AW9" s="7">
        <v>736479</v>
      </c>
      <c r="AX9" s="7">
        <f t="shared" si="18"/>
        <v>7689</v>
      </c>
      <c r="AY9" s="7">
        <f t="shared" si="19"/>
        <v>289549680</v>
      </c>
      <c r="AZ9" s="7">
        <f t="shared" si="20"/>
        <v>202684791</v>
      </c>
      <c r="BA9" s="7">
        <f t="shared" si="21"/>
        <v>31914244</v>
      </c>
      <c r="BB9" s="7">
        <f t="shared" si="22"/>
        <v>51681014</v>
      </c>
      <c r="BC9" s="7">
        <f t="shared" si="23"/>
        <v>3269631</v>
      </c>
      <c r="BD9" s="6">
        <v>223</v>
      </c>
      <c r="BE9" s="7">
        <v>7021112</v>
      </c>
      <c r="BF9" s="7">
        <v>2106332</v>
      </c>
      <c r="BG9" s="7">
        <v>0</v>
      </c>
      <c r="BH9" s="7">
        <v>4726640</v>
      </c>
      <c r="BI9" s="7">
        <v>188140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f t="shared" si="24"/>
        <v>223</v>
      </c>
      <c r="BQ9" s="7">
        <f t="shared" si="25"/>
        <v>7021112</v>
      </c>
      <c r="BR9" s="7">
        <f t="shared" si="26"/>
        <v>2106332</v>
      </c>
      <c r="BS9" s="7">
        <f t="shared" si="27"/>
        <v>0</v>
      </c>
      <c r="BT9" s="7">
        <f t="shared" si="28"/>
        <v>4726640</v>
      </c>
      <c r="BU9" s="7">
        <f t="shared" si="29"/>
        <v>188140</v>
      </c>
      <c r="BV9" s="6">
        <v>33</v>
      </c>
      <c r="BW9" s="7">
        <v>3026800</v>
      </c>
      <c r="BX9" s="7">
        <v>2118760</v>
      </c>
      <c r="BY9" s="7">
        <v>205293</v>
      </c>
      <c r="BZ9" s="7">
        <v>554357</v>
      </c>
      <c r="CA9" s="7">
        <v>157000</v>
      </c>
      <c r="CB9" s="7">
        <f t="shared" si="30"/>
        <v>7722</v>
      </c>
      <c r="CC9" s="7">
        <f t="shared" si="31"/>
        <v>299597592</v>
      </c>
      <c r="CD9" s="7">
        <f t="shared" si="32"/>
        <v>206909883</v>
      </c>
      <c r="CE9" s="7">
        <f t="shared" si="33"/>
        <v>32119537</v>
      </c>
      <c r="CF9" s="7">
        <f t="shared" si="34"/>
        <v>56962011</v>
      </c>
      <c r="CG9" s="7">
        <f t="shared" si="35"/>
        <v>3614771</v>
      </c>
      <c r="CH9" s="128">
        <v>70</v>
      </c>
      <c r="CI9" s="129">
        <v>385005</v>
      </c>
      <c r="CJ9" s="129">
        <v>269495</v>
      </c>
      <c r="CK9" s="129">
        <v>0</v>
      </c>
      <c r="CL9" s="129">
        <v>115510</v>
      </c>
      <c r="CM9" s="129">
        <v>0</v>
      </c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30">
        <f t="shared" si="36"/>
        <v>70</v>
      </c>
      <c r="DA9" s="129">
        <f t="shared" si="37"/>
        <v>385005</v>
      </c>
      <c r="DB9" s="129">
        <f t="shared" si="38"/>
        <v>269495</v>
      </c>
      <c r="DC9" s="129">
        <f t="shared" si="39"/>
        <v>0</v>
      </c>
      <c r="DD9" s="129">
        <f t="shared" si="40"/>
        <v>115510</v>
      </c>
      <c r="DE9" s="129">
        <f t="shared" si="41"/>
        <v>0</v>
      </c>
      <c r="DF9" s="129">
        <f t="shared" si="42"/>
        <v>7792</v>
      </c>
      <c r="DG9" s="129">
        <f t="shared" si="43"/>
        <v>299982597</v>
      </c>
      <c r="DH9" s="129">
        <f t="shared" si="44"/>
        <v>207179378</v>
      </c>
      <c r="DI9" s="129">
        <f t="shared" si="45"/>
        <v>32119537</v>
      </c>
      <c r="DJ9" s="129">
        <f t="shared" si="46"/>
        <v>57077521</v>
      </c>
      <c r="DK9" s="129">
        <f t="shared" si="47"/>
        <v>3614771</v>
      </c>
      <c r="DL9" s="129">
        <v>132</v>
      </c>
      <c r="DM9" s="129">
        <v>82</v>
      </c>
      <c r="DN9" s="129">
        <v>214</v>
      </c>
      <c r="DO9" s="129">
        <v>47</v>
      </c>
      <c r="DP9" s="129">
        <v>30</v>
      </c>
      <c r="DR9" s="16">
        <f>INDEX(現金給付!J:J,MATCH($A9,現金給付!$C:$C,0),1)</f>
        <v>70</v>
      </c>
      <c r="DS9" s="16">
        <f>INDEX(現金給付!K:K,MATCH($A9,現金給付!$C:$C,0),1)</f>
        <v>269495</v>
      </c>
      <c r="DT9" s="16">
        <f>INDEX(現金給付!R:R,MATCH($A9,現金給付!$C:$C,0),1)</f>
        <v>0</v>
      </c>
      <c r="DU9" s="16">
        <f>INDEX(現金給付!S:S,MATCH($A9,現金給付!$C:$C,0),1)</f>
        <v>0</v>
      </c>
      <c r="DV9" s="16">
        <f>INDEX(現金給付!Z:Z,MATCH($A9,現金給付!$C:$C,0),1)</f>
        <v>2</v>
      </c>
      <c r="DW9" s="16">
        <f>INDEX(現金給付!AA:AA,MATCH($A9,現金給付!$C:$C,0),1)</f>
        <v>22750</v>
      </c>
      <c r="DX9" s="16">
        <f>INDEX(現金給付!AP:AP,MATCH($A9,現金給付!$C:$C,0),1)</f>
        <v>3</v>
      </c>
      <c r="DY9" s="16">
        <f>INDEX(現金給付!AQ:AQ,MATCH($A9,現金給付!$C:$C,0),1)</f>
        <v>56539</v>
      </c>
      <c r="DZ9" s="16">
        <f>INDEX(現金給付!AX:AX,MATCH($A9,現金給付!$C:$C,0),1)</f>
        <v>3</v>
      </c>
      <c r="EA9" s="16">
        <f>INDEX(現金給付!AY:AY,MATCH($A9,現金給付!$C:$C,0),1)</f>
        <v>42945</v>
      </c>
      <c r="EB9" s="16">
        <f>INDEX(現金給付!BF:BF,MATCH($A9,現金給付!$C:$C,0),1)</f>
        <v>0</v>
      </c>
      <c r="EC9" s="16">
        <f>INDEX(現金給付!BG:BG,MATCH($A9,現金給付!$C:$C,0),1)</f>
        <v>0</v>
      </c>
      <c r="ED9" s="16">
        <f>INDEX(現金給付!BV:BV,MATCH($A9,現金給付!$C:$C,0),1)</f>
        <v>0</v>
      </c>
      <c r="EE9" s="16">
        <f>INDEX(現金給付!BW:BW,MATCH($A9,現金給付!$C:$C,0),1)</f>
        <v>0</v>
      </c>
      <c r="EF9" s="16">
        <v>0</v>
      </c>
      <c r="EG9" s="16">
        <v>0</v>
      </c>
      <c r="EH9" s="16">
        <f t="shared" si="51"/>
        <v>78</v>
      </c>
      <c r="EI9" s="16">
        <f t="shared" si="52"/>
        <v>391729</v>
      </c>
      <c r="EK9" s="7">
        <f t="shared" si="53"/>
        <v>7800</v>
      </c>
      <c r="EL9" s="7">
        <f t="shared" si="54"/>
        <v>299989321</v>
      </c>
      <c r="EN9" s="70">
        <f>ROUND(EL9/INDEX(被保険者数!O:O,MATCH(A9,被保険者数!A:A,0),1),0)</f>
        <v>52547</v>
      </c>
      <c r="EO9" s="1">
        <f t="shared" si="55"/>
        <v>19</v>
      </c>
      <c r="EP9" s="70">
        <f t="shared" si="48"/>
        <v>167553910</v>
      </c>
      <c r="EQ9" s="70">
        <f t="shared" si="49"/>
        <v>84747920</v>
      </c>
      <c r="ER9" s="70">
        <f t="shared" si="50"/>
        <v>47687491</v>
      </c>
      <c r="ES9" s="70">
        <f>ROUND(EP9/INDEX(被保険者数!O:O,MATCH(A9,被保険者数!A:A,0),1),0)</f>
        <v>29349</v>
      </c>
      <c r="ET9" s="70">
        <f t="shared" si="56"/>
        <v>19</v>
      </c>
      <c r="EU9" s="70">
        <f>ROUND(EQ9/INDEX(被保険者数!O:O,MATCH(A9,被保険者数!A:A,0),1),0)</f>
        <v>14845</v>
      </c>
      <c r="EV9" s="1">
        <f t="shared" si="57"/>
        <v>23</v>
      </c>
    </row>
    <row r="10" spans="1:152" s="1" customFormat="1" ht="15.95" customHeight="1" x14ac:dyDescent="0.15">
      <c r="A10" s="2" t="s">
        <v>32</v>
      </c>
      <c r="B10" s="6">
        <v>1307</v>
      </c>
      <c r="C10" s="7">
        <v>894562810</v>
      </c>
      <c r="D10" s="7">
        <v>626347850</v>
      </c>
      <c r="E10" s="7">
        <v>136666684</v>
      </c>
      <c r="F10" s="7">
        <v>119758199</v>
      </c>
      <c r="G10" s="7">
        <v>11719022</v>
      </c>
      <c r="H10" s="7">
        <v>20715</v>
      </c>
      <c r="I10" s="7">
        <v>361031720</v>
      </c>
      <c r="J10" s="7">
        <v>252722211</v>
      </c>
      <c r="K10" s="7">
        <v>19031823</v>
      </c>
      <c r="L10" s="7">
        <v>84418923</v>
      </c>
      <c r="M10" s="7">
        <v>4840763</v>
      </c>
      <c r="N10" s="7">
        <f t="shared" si="0"/>
        <v>22022</v>
      </c>
      <c r="O10" s="7">
        <f t="shared" si="1"/>
        <v>1255594530</v>
      </c>
      <c r="P10" s="7">
        <f t="shared" si="2"/>
        <v>879070061</v>
      </c>
      <c r="Q10" s="7">
        <f t="shared" si="3"/>
        <v>155698507</v>
      </c>
      <c r="R10" s="7">
        <f t="shared" si="4"/>
        <v>204177122</v>
      </c>
      <c r="S10" s="7">
        <f t="shared" si="5"/>
        <v>16559785</v>
      </c>
      <c r="T10" s="6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3184</v>
      </c>
      <c r="AA10" s="7">
        <v>41256430</v>
      </c>
      <c r="AB10" s="7">
        <v>28879501</v>
      </c>
      <c r="AC10" s="7">
        <v>0</v>
      </c>
      <c r="AD10" s="7">
        <v>12376929</v>
      </c>
      <c r="AE10" s="7">
        <v>0</v>
      </c>
      <c r="AF10" s="7">
        <f t="shared" si="6"/>
        <v>3184</v>
      </c>
      <c r="AG10" s="7">
        <f t="shared" si="7"/>
        <v>41256430</v>
      </c>
      <c r="AH10" s="7">
        <f t="shared" si="8"/>
        <v>28879501</v>
      </c>
      <c r="AI10" s="7">
        <f t="shared" si="9"/>
        <v>0</v>
      </c>
      <c r="AJ10" s="7">
        <f t="shared" si="10"/>
        <v>12376929</v>
      </c>
      <c r="AK10" s="7">
        <f t="shared" si="11"/>
        <v>0</v>
      </c>
      <c r="AL10" s="6">
        <f t="shared" si="12"/>
        <v>25206</v>
      </c>
      <c r="AM10" s="7">
        <f t="shared" si="13"/>
        <v>1296850960</v>
      </c>
      <c r="AN10" s="7">
        <f t="shared" si="14"/>
        <v>907949562</v>
      </c>
      <c r="AO10" s="7">
        <f t="shared" si="15"/>
        <v>155698507</v>
      </c>
      <c r="AP10" s="7">
        <f t="shared" si="16"/>
        <v>216554051</v>
      </c>
      <c r="AQ10" s="7">
        <f t="shared" si="17"/>
        <v>16559785</v>
      </c>
      <c r="AR10" s="7">
        <v>15706</v>
      </c>
      <c r="AS10" s="7">
        <v>193561130</v>
      </c>
      <c r="AT10" s="7">
        <v>135492784</v>
      </c>
      <c r="AU10" s="7">
        <v>2820701</v>
      </c>
      <c r="AV10" s="7">
        <v>51747413</v>
      </c>
      <c r="AW10" s="7">
        <v>3500232</v>
      </c>
      <c r="AX10" s="7">
        <f t="shared" si="18"/>
        <v>40912</v>
      </c>
      <c r="AY10" s="7">
        <f t="shared" si="19"/>
        <v>1490412090</v>
      </c>
      <c r="AZ10" s="7">
        <f t="shared" si="20"/>
        <v>1043442346</v>
      </c>
      <c r="BA10" s="7">
        <f t="shared" si="21"/>
        <v>158519208</v>
      </c>
      <c r="BB10" s="7">
        <f t="shared" si="22"/>
        <v>268301464</v>
      </c>
      <c r="BC10" s="7">
        <f t="shared" si="23"/>
        <v>20060017</v>
      </c>
      <c r="BD10" s="6">
        <v>1244</v>
      </c>
      <c r="BE10" s="7">
        <v>39736660</v>
      </c>
      <c r="BF10" s="7">
        <v>10946510</v>
      </c>
      <c r="BG10" s="7">
        <v>0</v>
      </c>
      <c r="BH10" s="7">
        <v>27888590</v>
      </c>
      <c r="BI10" s="7">
        <v>901560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f t="shared" si="24"/>
        <v>1244</v>
      </c>
      <c r="BQ10" s="7">
        <f t="shared" si="25"/>
        <v>39736660</v>
      </c>
      <c r="BR10" s="7">
        <f t="shared" si="26"/>
        <v>10946510</v>
      </c>
      <c r="BS10" s="7">
        <f t="shared" si="27"/>
        <v>0</v>
      </c>
      <c r="BT10" s="7">
        <f t="shared" si="28"/>
        <v>27888590</v>
      </c>
      <c r="BU10" s="7">
        <f t="shared" si="29"/>
        <v>901560</v>
      </c>
      <c r="BV10" s="6">
        <v>108</v>
      </c>
      <c r="BW10" s="7">
        <v>10115140</v>
      </c>
      <c r="BX10" s="7">
        <v>7080598</v>
      </c>
      <c r="BY10" s="7">
        <v>343557</v>
      </c>
      <c r="BZ10" s="7">
        <v>1772874</v>
      </c>
      <c r="CA10" s="7">
        <v>956281</v>
      </c>
      <c r="CB10" s="7">
        <f t="shared" si="30"/>
        <v>41020</v>
      </c>
      <c r="CC10" s="7">
        <f t="shared" si="31"/>
        <v>1540263890</v>
      </c>
      <c r="CD10" s="7">
        <f t="shared" si="32"/>
        <v>1061469454</v>
      </c>
      <c r="CE10" s="7">
        <f t="shared" si="33"/>
        <v>158862765</v>
      </c>
      <c r="CF10" s="7">
        <f t="shared" si="34"/>
        <v>297962928</v>
      </c>
      <c r="CG10" s="7">
        <f t="shared" si="35"/>
        <v>21917858</v>
      </c>
      <c r="CH10" s="128">
        <v>294</v>
      </c>
      <c r="CI10" s="129">
        <v>1888743</v>
      </c>
      <c r="CJ10" s="129">
        <v>1322079</v>
      </c>
      <c r="CK10" s="129">
        <v>0</v>
      </c>
      <c r="CL10" s="129">
        <v>566664</v>
      </c>
      <c r="CM10" s="129">
        <v>0</v>
      </c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30">
        <f t="shared" si="36"/>
        <v>294</v>
      </c>
      <c r="DA10" s="129">
        <f t="shared" si="37"/>
        <v>1888743</v>
      </c>
      <c r="DB10" s="129">
        <f t="shared" si="38"/>
        <v>1322079</v>
      </c>
      <c r="DC10" s="129">
        <f t="shared" si="39"/>
        <v>0</v>
      </c>
      <c r="DD10" s="129">
        <f t="shared" si="40"/>
        <v>566664</v>
      </c>
      <c r="DE10" s="129">
        <f t="shared" si="41"/>
        <v>0</v>
      </c>
      <c r="DF10" s="129">
        <f t="shared" si="42"/>
        <v>41314</v>
      </c>
      <c r="DG10" s="129">
        <f t="shared" si="43"/>
        <v>1542152633</v>
      </c>
      <c r="DH10" s="129">
        <f t="shared" si="44"/>
        <v>1062791533</v>
      </c>
      <c r="DI10" s="129">
        <f t="shared" si="45"/>
        <v>158862765</v>
      </c>
      <c r="DJ10" s="129">
        <f t="shared" si="46"/>
        <v>298529592</v>
      </c>
      <c r="DK10" s="129">
        <f t="shared" si="47"/>
        <v>21917858</v>
      </c>
      <c r="DL10" s="129">
        <v>824</v>
      </c>
      <c r="DM10" s="129">
        <v>379</v>
      </c>
      <c r="DN10" s="129">
        <v>1203</v>
      </c>
      <c r="DO10" s="129">
        <v>239</v>
      </c>
      <c r="DP10" s="129">
        <v>243</v>
      </c>
      <c r="DR10" s="16">
        <f>INDEX(現金給付!J:J,MATCH($A10,現金給付!$C:$C,0),1)</f>
        <v>294</v>
      </c>
      <c r="DS10" s="16">
        <f>INDEX(現金給付!K:K,MATCH($A10,現金給付!$C:$C,0),1)</f>
        <v>1322079</v>
      </c>
      <c r="DT10" s="16">
        <f>INDEX(現金給付!R:R,MATCH($A10,現金給付!$C:$C,0),1)</f>
        <v>37</v>
      </c>
      <c r="DU10" s="16">
        <f>INDEX(現金給付!S:S,MATCH($A10,現金給付!$C:$C,0),1)</f>
        <v>439480</v>
      </c>
      <c r="DV10" s="16">
        <f>INDEX(現金給付!Z:Z,MATCH($A10,現金給付!$C:$C,0),1)</f>
        <v>49</v>
      </c>
      <c r="DW10" s="16">
        <f>INDEX(現金給付!AA:AA,MATCH($A10,現金給付!$C:$C,0),1)</f>
        <v>802538</v>
      </c>
      <c r="DX10" s="16">
        <f>INDEX(現金給付!AP:AP,MATCH($A10,現金給付!$C:$C,0),1)</f>
        <v>36</v>
      </c>
      <c r="DY10" s="16">
        <f>INDEX(現金給付!AQ:AQ,MATCH($A10,現金給付!$C:$C,0),1)</f>
        <v>1397814</v>
      </c>
      <c r="DZ10" s="16">
        <f>INDEX(現金給付!AX:AX,MATCH($A10,現金給付!$C:$C,0),1)</f>
        <v>1</v>
      </c>
      <c r="EA10" s="16">
        <f>INDEX(現金給付!AY:AY,MATCH($A10,現金給付!$C:$C,0),1)</f>
        <v>2051</v>
      </c>
      <c r="EB10" s="16">
        <f>INDEX(現金給付!BF:BF,MATCH($A10,現金給付!$C:$C,0),1)</f>
        <v>0</v>
      </c>
      <c r="EC10" s="16">
        <f>INDEX(現金給付!BG:BG,MATCH($A10,現金給付!$C:$C,0),1)</f>
        <v>0</v>
      </c>
      <c r="ED10" s="16">
        <f>INDEX(現金給付!BV:BV,MATCH($A10,現金給付!$C:$C,0),1)</f>
        <v>0</v>
      </c>
      <c r="EE10" s="16">
        <f>INDEX(現金給付!BW:BW,MATCH($A10,現金給付!$C:$C,0),1)</f>
        <v>0</v>
      </c>
      <c r="EF10" s="16">
        <v>0</v>
      </c>
      <c r="EG10" s="16">
        <v>0</v>
      </c>
      <c r="EH10" s="16">
        <f t="shared" si="51"/>
        <v>417</v>
      </c>
      <c r="EI10" s="16">
        <f t="shared" si="52"/>
        <v>3963962</v>
      </c>
      <c r="EK10" s="7">
        <f t="shared" si="53"/>
        <v>41437</v>
      </c>
      <c r="EL10" s="7">
        <f t="shared" si="54"/>
        <v>1544227852</v>
      </c>
      <c r="EN10" s="70">
        <f>ROUND(EL10/INDEX(被保険者数!O:O,MATCH(A10,被保険者数!A:A,0),1),0)</f>
        <v>120342</v>
      </c>
      <c r="EO10" s="1">
        <f t="shared" si="55"/>
        <v>6</v>
      </c>
      <c r="EP10" s="70">
        <f t="shared" si="48"/>
        <v>894562810</v>
      </c>
      <c r="EQ10" s="70">
        <f t="shared" si="49"/>
        <v>402288150</v>
      </c>
      <c r="ER10" s="70">
        <f t="shared" si="50"/>
        <v>247376892</v>
      </c>
      <c r="ES10" s="70">
        <f>ROUND(EP10/INDEX(被保険者数!O:O,MATCH(A10,被保険者数!A:A,0),1),0)</f>
        <v>69713</v>
      </c>
      <c r="ET10" s="70">
        <f t="shared" si="56"/>
        <v>5</v>
      </c>
      <c r="EU10" s="70">
        <f>ROUND(EQ10/INDEX(被保険者数!O:O,MATCH(A10,被保険者数!A:A,0),1),0)</f>
        <v>31350</v>
      </c>
      <c r="EV10" s="1">
        <f t="shared" si="57"/>
        <v>7</v>
      </c>
    </row>
    <row r="11" spans="1:152" s="1" customFormat="1" ht="15.95" customHeight="1" x14ac:dyDescent="0.15">
      <c r="A11" s="2" t="s">
        <v>33</v>
      </c>
      <c r="B11" s="6">
        <v>289</v>
      </c>
      <c r="C11" s="7">
        <v>211923930</v>
      </c>
      <c r="D11" s="7">
        <v>148346754</v>
      </c>
      <c r="E11" s="7">
        <v>31879707</v>
      </c>
      <c r="F11" s="7">
        <v>30419881</v>
      </c>
      <c r="G11" s="7">
        <v>1277588</v>
      </c>
      <c r="H11" s="7">
        <v>6333</v>
      </c>
      <c r="I11" s="7">
        <v>103943910</v>
      </c>
      <c r="J11" s="7">
        <v>72760737</v>
      </c>
      <c r="K11" s="7">
        <v>3468046</v>
      </c>
      <c r="L11" s="7">
        <v>26634626</v>
      </c>
      <c r="M11" s="7">
        <v>1077651</v>
      </c>
      <c r="N11" s="7">
        <f t="shared" si="0"/>
        <v>6622</v>
      </c>
      <c r="O11" s="7">
        <f t="shared" si="1"/>
        <v>315867840</v>
      </c>
      <c r="P11" s="7">
        <f t="shared" si="2"/>
        <v>221107491</v>
      </c>
      <c r="Q11" s="7">
        <f t="shared" si="3"/>
        <v>35347753</v>
      </c>
      <c r="R11" s="7">
        <f t="shared" si="4"/>
        <v>57054507</v>
      </c>
      <c r="S11" s="7">
        <f t="shared" si="5"/>
        <v>2355239</v>
      </c>
      <c r="T11" s="6">
        <v>1</v>
      </c>
      <c r="U11" s="7">
        <v>63270</v>
      </c>
      <c r="V11" s="7">
        <v>44290</v>
      </c>
      <c r="W11" s="7">
        <v>-18067</v>
      </c>
      <c r="X11" s="7">
        <v>35367</v>
      </c>
      <c r="Y11" s="7">
        <v>1680</v>
      </c>
      <c r="Z11" s="7">
        <v>925</v>
      </c>
      <c r="AA11" s="7">
        <v>13772780</v>
      </c>
      <c r="AB11" s="7">
        <v>9640946</v>
      </c>
      <c r="AC11" s="7">
        <v>0</v>
      </c>
      <c r="AD11" s="7">
        <v>4131834</v>
      </c>
      <c r="AE11" s="7">
        <v>0</v>
      </c>
      <c r="AF11" s="7">
        <f t="shared" si="6"/>
        <v>926</v>
      </c>
      <c r="AG11" s="7">
        <f t="shared" si="7"/>
        <v>13836050</v>
      </c>
      <c r="AH11" s="7">
        <f t="shared" si="8"/>
        <v>9685236</v>
      </c>
      <c r="AI11" s="7">
        <f t="shared" si="9"/>
        <v>-18067</v>
      </c>
      <c r="AJ11" s="7">
        <f t="shared" si="10"/>
        <v>4167201</v>
      </c>
      <c r="AK11" s="7">
        <f t="shared" si="11"/>
        <v>1680</v>
      </c>
      <c r="AL11" s="6">
        <f t="shared" si="12"/>
        <v>7548</v>
      </c>
      <c r="AM11" s="7">
        <f t="shared" si="13"/>
        <v>329703890</v>
      </c>
      <c r="AN11" s="7">
        <f t="shared" si="14"/>
        <v>230792727</v>
      </c>
      <c r="AO11" s="7">
        <f t="shared" si="15"/>
        <v>35329686</v>
      </c>
      <c r="AP11" s="7">
        <f t="shared" si="16"/>
        <v>61221708</v>
      </c>
      <c r="AQ11" s="7">
        <f t="shared" si="17"/>
        <v>2356919</v>
      </c>
      <c r="AR11" s="7">
        <v>4286</v>
      </c>
      <c r="AS11" s="7">
        <v>54196920</v>
      </c>
      <c r="AT11" s="7">
        <v>37937853</v>
      </c>
      <c r="AU11" s="7">
        <v>558154</v>
      </c>
      <c r="AV11" s="7">
        <v>14454955</v>
      </c>
      <c r="AW11" s="7">
        <v>1245958</v>
      </c>
      <c r="AX11" s="7">
        <f t="shared" si="18"/>
        <v>11834</v>
      </c>
      <c r="AY11" s="7">
        <f t="shared" si="19"/>
        <v>383900810</v>
      </c>
      <c r="AZ11" s="7">
        <f t="shared" si="20"/>
        <v>268730580</v>
      </c>
      <c r="BA11" s="7">
        <f t="shared" si="21"/>
        <v>35887840</v>
      </c>
      <c r="BB11" s="7">
        <f t="shared" si="22"/>
        <v>75676663</v>
      </c>
      <c r="BC11" s="7">
        <f t="shared" si="23"/>
        <v>3602877</v>
      </c>
      <c r="BD11" s="6">
        <v>277</v>
      </c>
      <c r="BE11" s="7">
        <v>8310834</v>
      </c>
      <c r="BF11" s="7">
        <v>2523734</v>
      </c>
      <c r="BG11" s="7">
        <v>0</v>
      </c>
      <c r="BH11" s="7">
        <v>5691880</v>
      </c>
      <c r="BI11" s="7">
        <v>95220</v>
      </c>
      <c r="BJ11" s="7">
        <v>1</v>
      </c>
      <c r="BK11" s="7">
        <v>1380</v>
      </c>
      <c r="BL11" s="7">
        <v>460</v>
      </c>
      <c r="BM11" s="7">
        <v>0</v>
      </c>
      <c r="BN11" s="7">
        <v>920</v>
      </c>
      <c r="BO11" s="7">
        <v>0</v>
      </c>
      <c r="BP11" s="7">
        <f t="shared" si="24"/>
        <v>278</v>
      </c>
      <c r="BQ11" s="7">
        <f t="shared" si="25"/>
        <v>8312214</v>
      </c>
      <c r="BR11" s="7">
        <f t="shared" si="26"/>
        <v>2524194</v>
      </c>
      <c r="BS11" s="7">
        <f t="shared" si="27"/>
        <v>0</v>
      </c>
      <c r="BT11" s="7">
        <f t="shared" si="28"/>
        <v>5692800</v>
      </c>
      <c r="BU11" s="7">
        <f t="shared" si="29"/>
        <v>95220</v>
      </c>
      <c r="BV11" s="6">
        <v>41</v>
      </c>
      <c r="BW11" s="7">
        <v>3673920</v>
      </c>
      <c r="BX11" s="7">
        <v>2571744</v>
      </c>
      <c r="BY11" s="7">
        <v>146968</v>
      </c>
      <c r="BZ11" s="7">
        <v>813554</v>
      </c>
      <c r="CA11" s="7">
        <v>163965</v>
      </c>
      <c r="CB11" s="7">
        <f t="shared" si="30"/>
        <v>11875</v>
      </c>
      <c r="CC11" s="7">
        <f t="shared" si="31"/>
        <v>395886944</v>
      </c>
      <c r="CD11" s="7">
        <f t="shared" si="32"/>
        <v>273826518</v>
      </c>
      <c r="CE11" s="7">
        <f t="shared" si="33"/>
        <v>36034808</v>
      </c>
      <c r="CF11" s="7">
        <f t="shared" si="34"/>
        <v>82183017</v>
      </c>
      <c r="CG11" s="7">
        <f t="shared" si="35"/>
        <v>3862062</v>
      </c>
      <c r="CH11" s="128">
        <v>89</v>
      </c>
      <c r="CI11" s="129">
        <v>588439</v>
      </c>
      <c r="CJ11" s="129">
        <v>411897</v>
      </c>
      <c r="CK11" s="129">
        <v>0</v>
      </c>
      <c r="CL11" s="129">
        <v>176542</v>
      </c>
      <c r="CM11" s="129">
        <v>0</v>
      </c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30">
        <f t="shared" si="36"/>
        <v>89</v>
      </c>
      <c r="DA11" s="129">
        <f t="shared" si="37"/>
        <v>588439</v>
      </c>
      <c r="DB11" s="129">
        <f t="shared" si="38"/>
        <v>411897</v>
      </c>
      <c r="DC11" s="129">
        <f t="shared" si="39"/>
        <v>0</v>
      </c>
      <c r="DD11" s="129">
        <f t="shared" si="40"/>
        <v>176542</v>
      </c>
      <c r="DE11" s="129">
        <f t="shared" si="41"/>
        <v>0</v>
      </c>
      <c r="DF11" s="129">
        <f t="shared" si="42"/>
        <v>11964</v>
      </c>
      <c r="DG11" s="129">
        <f t="shared" si="43"/>
        <v>396475383</v>
      </c>
      <c r="DH11" s="129">
        <f t="shared" si="44"/>
        <v>274238415</v>
      </c>
      <c r="DI11" s="129">
        <f t="shared" si="45"/>
        <v>36034808</v>
      </c>
      <c r="DJ11" s="129">
        <f t="shared" si="46"/>
        <v>82359559</v>
      </c>
      <c r="DK11" s="129">
        <f t="shared" si="47"/>
        <v>3862062</v>
      </c>
      <c r="DL11" s="129">
        <v>189</v>
      </c>
      <c r="DM11" s="129">
        <v>85</v>
      </c>
      <c r="DN11" s="129">
        <v>274</v>
      </c>
      <c r="DO11" s="129">
        <v>65</v>
      </c>
      <c r="DP11" s="129">
        <v>50</v>
      </c>
      <c r="DR11" s="16">
        <f>INDEX(現金給付!J:J,MATCH($A11,現金給付!$C:$C,0),1)</f>
        <v>89</v>
      </c>
      <c r="DS11" s="16">
        <f>INDEX(現金給付!K:K,MATCH($A11,現金給付!$C:$C,0),1)</f>
        <v>411897</v>
      </c>
      <c r="DT11" s="16">
        <f>INDEX(現金給付!R:R,MATCH($A11,現金給付!$C:$C,0),1)</f>
        <v>9</v>
      </c>
      <c r="DU11" s="16">
        <f>INDEX(現金給付!S:S,MATCH($A11,現金給付!$C:$C,0),1)</f>
        <v>132293</v>
      </c>
      <c r="DV11" s="16">
        <f>INDEX(現金給付!Z:Z,MATCH($A11,現金給付!$C:$C,0),1)</f>
        <v>3</v>
      </c>
      <c r="DW11" s="16">
        <f>INDEX(現金給付!AA:AA,MATCH($A11,現金給付!$C:$C,0),1)</f>
        <v>31017</v>
      </c>
      <c r="DX11" s="16">
        <f>INDEX(現金給付!AP:AP,MATCH($A11,現金給付!$C:$C,0),1)</f>
        <v>15</v>
      </c>
      <c r="DY11" s="16">
        <f>INDEX(現金給付!AQ:AQ,MATCH($A11,現金給付!$C:$C,0),1)</f>
        <v>340830</v>
      </c>
      <c r="DZ11" s="16">
        <f>INDEX(現金給付!AX:AX,MATCH($A11,現金給付!$C:$C,0),1)</f>
        <v>0</v>
      </c>
      <c r="EA11" s="16">
        <f>INDEX(現金給付!AY:AY,MATCH($A11,現金給付!$C:$C,0),1)</f>
        <v>0</v>
      </c>
      <c r="EB11" s="16">
        <f>INDEX(現金給付!BF:BF,MATCH($A11,現金給付!$C:$C,0),1)</f>
        <v>0</v>
      </c>
      <c r="EC11" s="16">
        <f>INDEX(現金給付!BG:BG,MATCH($A11,現金給付!$C:$C,0),1)</f>
        <v>0</v>
      </c>
      <c r="ED11" s="16">
        <f>INDEX(現金給付!BV:BV,MATCH($A11,現金給付!$C:$C,0),1)</f>
        <v>0</v>
      </c>
      <c r="EE11" s="16">
        <f>INDEX(現金給付!BW:BW,MATCH($A11,現金給付!$C:$C,0),1)</f>
        <v>0</v>
      </c>
      <c r="EF11" s="16">
        <v>0</v>
      </c>
      <c r="EG11" s="16">
        <v>0</v>
      </c>
      <c r="EH11" s="16">
        <f t="shared" si="51"/>
        <v>116</v>
      </c>
      <c r="EI11" s="16">
        <f t="shared" si="52"/>
        <v>916037</v>
      </c>
      <c r="EK11" s="7">
        <f t="shared" si="53"/>
        <v>11991</v>
      </c>
      <c r="EL11" s="7">
        <f t="shared" si="54"/>
        <v>396802981</v>
      </c>
      <c r="EN11" s="70">
        <f>ROUND(EL11/INDEX(被保険者数!O:O,MATCH(A11,被保険者数!A:A,0),1),0)</f>
        <v>71419</v>
      </c>
      <c r="EO11" s="1">
        <f t="shared" si="55"/>
        <v>13</v>
      </c>
      <c r="EP11" s="70">
        <f t="shared" si="48"/>
        <v>211987200</v>
      </c>
      <c r="EQ11" s="70">
        <f t="shared" si="49"/>
        <v>117716690</v>
      </c>
      <c r="ER11" s="70">
        <f t="shared" si="50"/>
        <v>67099091</v>
      </c>
      <c r="ES11" s="70">
        <f>ROUND(EP11/INDEX(被保険者数!O:O,MATCH(A11,被保険者数!A:A,0),1),0)</f>
        <v>38155</v>
      </c>
      <c r="ET11" s="70">
        <f t="shared" si="56"/>
        <v>12</v>
      </c>
      <c r="EU11" s="70">
        <f>ROUND(EQ11/INDEX(被保険者数!O:O,MATCH(A11,被保険者数!A:A,0),1),0)</f>
        <v>21187</v>
      </c>
      <c r="EV11" s="1">
        <f t="shared" si="57"/>
        <v>14</v>
      </c>
    </row>
    <row r="12" spans="1:152" s="1" customFormat="1" ht="15.95" customHeight="1" x14ac:dyDescent="0.15">
      <c r="A12" s="2" t="s">
        <v>34</v>
      </c>
      <c r="B12" s="6">
        <v>444</v>
      </c>
      <c r="C12" s="7">
        <v>287105970</v>
      </c>
      <c r="D12" s="7">
        <v>200974277</v>
      </c>
      <c r="E12" s="7">
        <v>40246208</v>
      </c>
      <c r="F12" s="7">
        <v>41803817</v>
      </c>
      <c r="G12" s="7">
        <v>4081668</v>
      </c>
      <c r="H12" s="7">
        <v>10883</v>
      </c>
      <c r="I12" s="7">
        <v>200433560</v>
      </c>
      <c r="J12" s="7">
        <v>140303497</v>
      </c>
      <c r="K12" s="7">
        <v>14111117</v>
      </c>
      <c r="L12" s="7">
        <v>43945727</v>
      </c>
      <c r="M12" s="7">
        <v>2073219</v>
      </c>
      <c r="N12" s="7">
        <f t="shared" si="0"/>
        <v>11327</v>
      </c>
      <c r="O12" s="7">
        <f t="shared" si="1"/>
        <v>487539530</v>
      </c>
      <c r="P12" s="7">
        <f t="shared" si="2"/>
        <v>341277774</v>
      </c>
      <c r="Q12" s="7">
        <f t="shared" si="3"/>
        <v>54357325</v>
      </c>
      <c r="R12" s="7">
        <f t="shared" si="4"/>
        <v>85749544</v>
      </c>
      <c r="S12" s="7">
        <f t="shared" si="5"/>
        <v>6154887</v>
      </c>
      <c r="T12" s="6">
        <v>1</v>
      </c>
      <c r="U12" s="7">
        <v>260760</v>
      </c>
      <c r="V12" s="7">
        <v>182530</v>
      </c>
      <c r="W12" s="7">
        <v>0</v>
      </c>
      <c r="X12" s="7">
        <v>75680</v>
      </c>
      <c r="Y12" s="7">
        <v>2550</v>
      </c>
      <c r="Z12" s="7">
        <v>1644</v>
      </c>
      <c r="AA12" s="7">
        <v>23128320</v>
      </c>
      <c r="AB12" s="7">
        <v>16189824</v>
      </c>
      <c r="AC12" s="7">
        <v>0</v>
      </c>
      <c r="AD12" s="7">
        <v>6938042</v>
      </c>
      <c r="AE12" s="7">
        <v>454</v>
      </c>
      <c r="AF12" s="7">
        <f t="shared" si="6"/>
        <v>1645</v>
      </c>
      <c r="AG12" s="7">
        <f t="shared" si="7"/>
        <v>23389080</v>
      </c>
      <c r="AH12" s="7">
        <f t="shared" si="8"/>
        <v>16372354</v>
      </c>
      <c r="AI12" s="7">
        <f t="shared" si="9"/>
        <v>0</v>
      </c>
      <c r="AJ12" s="7">
        <f t="shared" si="10"/>
        <v>7013722</v>
      </c>
      <c r="AK12" s="7">
        <f t="shared" si="11"/>
        <v>3004</v>
      </c>
      <c r="AL12" s="6">
        <f t="shared" si="12"/>
        <v>12972</v>
      </c>
      <c r="AM12" s="7">
        <f t="shared" si="13"/>
        <v>510928610</v>
      </c>
      <c r="AN12" s="7">
        <f t="shared" si="14"/>
        <v>357650128</v>
      </c>
      <c r="AO12" s="7">
        <f t="shared" si="15"/>
        <v>54357325</v>
      </c>
      <c r="AP12" s="7">
        <f t="shared" si="16"/>
        <v>92763266</v>
      </c>
      <c r="AQ12" s="7">
        <f t="shared" si="17"/>
        <v>6157891</v>
      </c>
      <c r="AR12" s="7">
        <v>8119</v>
      </c>
      <c r="AS12" s="7">
        <v>109708360</v>
      </c>
      <c r="AT12" s="7">
        <v>76795844</v>
      </c>
      <c r="AU12" s="7">
        <v>583818</v>
      </c>
      <c r="AV12" s="7">
        <v>30761598</v>
      </c>
      <c r="AW12" s="7">
        <v>1567100</v>
      </c>
      <c r="AX12" s="7">
        <f t="shared" si="18"/>
        <v>21091</v>
      </c>
      <c r="AY12" s="7">
        <f t="shared" si="19"/>
        <v>620636970</v>
      </c>
      <c r="AZ12" s="7">
        <f t="shared" si="20"/>
        <v>434445972</v>
      </c>
      <c r="BA12" s="7">
        <f t="shared" si="21"/>
        <v>54941143</v>
      </c>
      <c r="BB12" s="7">
        <f t="shared" si="22"/>
        <v>123524864</v>
      </c>
      <c r="BC12" s="7">
        <f t="shared" si="23"/>
        <v>7724991</v>
      </c>
      <c r="BD12" s="6">
        <v>430</v>
      </c>
      <c r="BE12" s="7">
        <v>11326765</v>
      </c>
      <c r="BF12" s="7">
        <v>3397255</v>
      </c>
      <c r="BG12" s="7">
        <v>0</v>
      </c>
      <c r="BH12" s="7">
        <v>7656780</v>
      </c>
      <c r="BI12" s="7">
        <v>272730</v>
      </c>
      <c r="BJ12" s="7">
        <v>1</v>
      </c>
      <c r="BK12" s="7">
        <v>5320</v>
      </c>
      <c r="BL12" s="7">
        <v>1640</v>
      </c>
      <c r="BM12" s="7">
        <v>0</v>
      </c>
      <c r="BN12" s="7">
        <v>3680</v>
      </c>
      <c r="BO12" s="7">
        <v>0</v>
      </c>
      <c r="BP12" s="7">
        <f t="shared" si="24"/>
        <v>431</v>
      </c>
      <c r="BQ12" s="7">
        <f t="shared" si="25"/>
        <v>11332085</v>
      </c>
      <c r="BR12" s="7">
        <f t="shared" si="26"/>
        <v>3398895</v>
      </c>
      <c r="BS12" s="7">
        <f t="shared" si="27"/>
        <v>0</v>
      </c>
      <c r="BT12" s="7">
        <f t="shared" si="28"/>
        <v>7660460</v>
      </c>
      <c r="BU12" s="7">
        <f t="shared" si="29"/>
        <v>272730</v>
      </c>
      <c r="BV12" s="6">
        <v>30</v>
      </c>
      <c r="BW12" s="7">
        <v>3567240</v>
      </c>
      <c r="BX12" s="7">
        <v>2497068</v>
      </c>
      <c r="BY12" s="7">
        <v>56481</v>
      </c>
      <c r="BZ12" s="7">
        <v>583981</v>
      </c>
      <c r="CA12" s="7">
        <v>429710</v>
      </c>
      <c r="CB12" s="7">
        <f t="shared" si="30"/>
        <v>21121</v>
      </c>
      <c r="CC12" s="7">
        <f t="shared" si="31"/>
        <v>635536295</v>
      </c>
      <c r="CD12" s="7">
        <f t="shared" si="32"/>
        <v>440341935</v>
      </c>
      <c r="CE12" s="7">
        <f t="shared" si="33"/>
        <v>54997624</v>
      </c>
      <c r="CF12" s="7">
        <f t="shared" si="34"/>
        <v>131769305</v>
      </c>
      <c r="CG12" s="7">
        <f t="shared" si="35"/>
        <v>8427431</v>
      </c>
      <c r="CH12" s="128">
        <v>274</v>
      </c>
      <c r="CI12" s="129">
        <v>1735891</v>
      </c>
      <c r="CJ12" s="129">
        <v>1215087</v>
      </c>
      <c r="CK12" s="129">
        <v>0</v>
      </c>
      <c r="CL12" s="129">
        <v>520804</v>
      </c>
      <c r="CM12" s="129">
        <v>0</v>
      </c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30">
        <f t="shared" si="36"/>
        <v>274</v>
      </c>
      <c r="DA12" s="129">
        <f t="shared" si="37"/>
        <v>1735891</v>
      </c>
      <c r="DB12" s="129">
        <f t="shared" si="38"/>
        <v>1215087</v>
      </c>
      <c r="DC12" s="129">
        <f t="shared" si="39"/>
        <v>0</v>
      </c>
      <c r="DD12" s="129">
        <f t="shared" si="40"/>
        <v>520804</v>
      </c>
      <c r="DE12" s="129">
        <f t="shared" si="41"/>
        <v>0</v>
      </c>
      <c r="DF12" s="129">
        <f t="shared" si="42"/>
        <v>21395</v>
      </c>
      <c r="DG12" s="129">
        <f t="shared" si="43"/>
        <v>637272186</v>
      </c>
      <c r="DH12" s="129">
        <f t="shared" si="44"/>
        <v>441557022</v>
      </c>
      <c r="DI12" s="129">
        <f t="shared" si="45"/>
        <v>54997624</v>
      </c>
      <c r="DJ12" s="129">
        <f t="shared" si="46"/>
        <v>132290109</v>
      </c>
      <c r="DK12" s="129">
        <f t="shared" si="47"/>
        <v>8427431</v>
      </c>
      <c r="DL12" s="129">
        <v>273</v>
      </c>
      <c r="DM12" s="129">
        <v>223</v>
      </c>
      <c r="DN12" s="129">
        <v>496</v>
      </c>
      <c r="DO12" s="129">
        <v>137</v>
      </c>
      <c r="DP12" s="129">
        <v>48</v>
      </c>
      <c r="DR12" s="16">
        <f>INDEX(現金給付!J:J,MATCH($A12,現金給付!$C:$C,0),1)</f>
        <v>274</v>
      </c>
      <c r="DS12" s="16">
        <f>INDEX(現金給付!K:K,MATCH($A12,現金給付!$C:$C,0),1)</f>
        <v>1215087</v>
      </c>
      <c r="DT12" s="16">
        <f>INDEX(現金給付!R:R,MATCH($A12,現金給付!$C:$C,0),1)</f>
        <v>3</v>
      </c>
      <c r="DU12" s="16">
        <f>INDEX(現金給付!S:S,MATCH($A12,現金給付!$C:$C,0),1)</f>
        <v>29330</v>
      </c>
      <c r="DV12" s="16">
        <f>INDEX(現金給付!Z:Z,MATCH($A12,現金給付!$C:$C,0),1)</f>
        <v>7</v>
      </c>
      <c r="DW12" s="16">
        <f>INDEX(現金給付!AA:AA,MATCH($A12,現金給付!$C:$C,0),1)</f>
        <v>60970</v>
      </c>
      <c r="DX12" s="16">
        <f>INDEX(現金給付!AP:AP,MATCH($A12,現金給付!$C:$C,0),1)</f>
        <v>15</v>
      </c>
      <c r="DY12" s="16">
        <f>INDEX(現金給付!AQ:AQ,MATCH($A12,現金給付!$C:$C,0),1)</f>
        <v>360599</v>
      </c>
      <c r="DZ12" s="16">
        <f>INDEX(現金給付!AX:AX,MATCH($A12,現金給付!$C:$C,0),1)</f>
        <v>0</v>
      </c>
      <c r="EA12" s="16">
        <f>INDEX(現金給付!AY:AY,MATCH($A12,現金給付!$C:$C,0),1)</f>
        <v>0</v>
      </c>
      <c r="EB12" s="16">
        <f>INDEX(現金給付!BF:BF,MATCH($A12,現金給付!$C:$C,0),1)</f>
        <v>0</v>
      </c>
      <c r="EC12" s="16">
        <f>INDEX(現金給付!BG:BG,MATCH($A12,現金給付!$C:$C,0),1)</f>
        <v>0</v>
      </c>
      <c r="ED12" s="16">
        <f>INDEX(現金給付!BV:BV,MATCH($A12,現金給付!$C:$C,0),1)</f>
        <v>0</v>
      </c>
      <c r="EE12" s="16">
        <f>INDEX(現金給付!BW:BW,MATCH($A12,現金給付!$C:$C,0),1)</f>
        <v>0</v>
      </c>
      <c r="EF12" s="16">
        <v>0</v>
      </c>
      <c r="EG12" s="16">
        <v>0</v>
      </c>
      <c r="EH12" s="16">
        <f t="shared" si="51"/>
        <v>299</v>
      </c>
      <c r="EI12" s="16">
        <f t="shared" si="52"/>
        <v>1665986</v>
      </c>
      <c r="EK12" s="7">
        <f t="shared" si="53"/>
        <v>21420</v>
      </c>
      <c r="EL12" s="7">
        <f t="shared" si="54"/>
        <v>637202281</v>
      </c>
      <c r="EN12" s="70">
        <f>ROUND(EL12/INDEX(被保険者数!O:O,MATCH(A12,被保険者数!A:A,0),1),0)</f>
        <v>51280</v>
      </c>
      <c r="EO12" s="1">
        <f t="shared" si="55"/>
        <v>23</v>
      </c>
      <c r="EP12" s="70">
        <f t="shared" si="48"/>
        <v>287366730</v>
      </c>
      <c r="EQ12" s="70">
        <f t="shared" si="49"/>
        <v>223561880</v>
      </c>
      <c r="ER12" s="70">
        <f t="shared" si="50"/>
        <v>126273671</v>
      </c>
      <c r="ES12" s="70">
        <f>ROUND(EP12/INDEX(被保険者数!O:O,MATCH(A12,被保険者数!A:A,0),1),0)</f>
        <v>23126</v>
      </c>
      <c r="ET12" s="70">
        <f t="shared" si="56"/>
        <v>24</v>
      </c>
      <c r="EU12" s="70">
        <f>ROUND(EQ12/INDEX(被保険者数!O:O,MATCH(A12,被保険者数!A:A,0),1),0)</f>
        <v>17991</v>
      </c>
      <c r="EV12" s="1">
        <f t="shared" si="57"/>
        <v>18</v>
      </c>
    </row>
    <row r="13" spans="1:152" s="1" customFormat="1" ht="15.95" customHeight="1" x14ac:dyDescent="0.15">
      <c r="A13" s="2" t="s">
        <v>35</v>
      </c>
      <c r="B13" s="6">
        <v>176</v>
      </c>
      <c r="C13" s="7">
        <v>118007810</v>
      </c>
      <c r="D13" s="7">
        <v>82605483</v>
      </c>
      <c r="E13" s="7">
        <v>18975257</v>
      </c>
      <c r="F13" s="7">
        <v>15795558</v>
      </c>
      <c r="G13" s="7">
        <v>631512</v>
      </c>
      <c r="H13" s="7">
        <v>3785</v>
      </c>
      <c r="I13" s="7">
        <v>66067360</v>
      </c>
      <c r="J13" s="7">
        <v>46247146</v>
      </c>
      <c r="K13" s="7">
        <v>1802349</v>
      </c>
      <c r="L13" s="7">
        <v>16805564</v>
      </c>
      <c r="M13" s="7">
        <v>1212301</v>
      </c>
      <c r="N13" s="7">
        <f t="shared" si="0"/>
        <v>3961</v>
      </c>
      <c r="O13" s="7">
        <f t="shared" si="1"/>
        <v>184075170</v>
      </c>
      <c r="P13" s="7">
        <f t="shared" si="2"/>
        <v>128852629</v>
      </c>
      <c r="Q13" s="7">
        <f t="shared" si="3"/>
        <v>20777606</v>
      </c>
      <c r="R13" s="7">
        <f t="shared" si="4"/>
        <v>32601122</v>
      </c>
      <c r="S13" s="7">
        <f t="shared" si="5"/>
        <v>1843813</v>
      </c>
      <c r="T13" s="6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567</v>
      </c>
      <c r="AA13" s="7">
        <v>7297540</v>
      </c>
      <c r="AB13" s="7">
        <v>5108278</v>
      </c>
      <c r="AC13" s="7">
        <v>0</v>
      </c>
      <c r="AD13" s="7">
        <v>2189262</v>
      </c>
      <c r="AE13" s="7">
        <v>0</v>
      </c>
      <c r="AF13" s="7">
        <f t="shared" si="6"/>
        <v>567</v>
      </c>
      <c r="AG13" s="7">
        <f t="shared" si="7"/>
        <v>7297540</v>
      </c>
      <c r="AH13" s="7">
        <f t="shared" si="8"/>
        <v>5108278</v>
      </c>
      <c r="AI13" s="7">
        <f t="shared" si="9"/>
        <v>0</v>
      </c>
      <c r="AJ13" s="7">
        <f t="shared" si="10"/>
        <v>2189262</v>
      </c>
      <c r="AK13" s="7">
        <f t="shared" si="11"/>
        <v>0</v>
      </c>
      <c r="AL13" s="6">
        <f t="shared" si="12"/>
        <v>4528</v>
      </c>
      <c r="AM13" s="7">
        <f t="shared" si="13"/>
        <v>191372710</v>
      </c>
      <c r="AN13" s="7">
        <f t="shared" si="14"/>
        <v>133960907</v>
      </c>
      <c r="AO13" s="7">
        <f t="shared" si="15"/>
        <v>20777606</v>
      </c>
      <c r="AP13" s="7">
        <f t="shared" si="16"/>
        <v>34790384</v>
      </c>
      <c r="AQ13" s="7">
        <f t="shared" si="17"/>
        <v>1843813</v>
      </c>
      <c r="AR13" s="7">
        <v>1848</v>
      </c>
      <c r="AS13" s="7">
        <v>25133500</v>
      </c>
      <c r="AT13" s="7">
        <v>17593450</v>
      </c>
      <c r="AU13" s="7">
        <v>47501</v>
      </c>
      <c r="AV13" s="7">
        <v>6849502</v>
      </c>
      <c r="AW13" s="7">
        <v>643047</v>
      </c>
      <c r="AX13" s="7">
        <f t="shared" si="18"/>
        <v>6376</v>
      </c>
      <c r="AY13" s="7">
        <f t="shared" si="19"/>
        <v>216506210</v>
      </c>
      <c r="AZ13" s="7">
        <f t="shared" si="20"/>
        <v>151554357</v>
      </c>
      <c r="BA13" s="7">
        <f t="shared" si="21"/>
        <v>20825107</v>
      </c>
      <c r="BB13" s="7">
        <f t="shared" si="22"/>
        <v>41639886</v>
      </c>
      <c r="BC13" s="7">
        <f t="shared" si="23"/>
        <v>2486860</v>
      </c>
      <c r="BD13" s="6">
        <v>173</v>
      </c>
      <c r="BE13" s="7">
        <v>4325502</v>
      </c>
      <c r="BF13" s="7">
        <v>1202212</v>
      </c>
      <c r="BG13" s="7">
        <v>0</v>
      </c>
      <c r="BH13" s="7">
        <v>3036810</v>
      </c>
      <c r="BI13" s="7">
        <v>86480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f t="shared" si="24"/>
        <v>173</v>
      </c>
      <c r="BQ13" s="7">
        <f t="shared" si="25"/>
        <v>4325502</v>
      </c>
      <c r="BR13" s="7">
        <f t="shared" si="26"/>
        <v>1202212</v>
      </c>
      <c r="BS13" s="7">
        <f t="shared" si="27"/>
        <v>0</v>
      </c>
      <c r="BT13" s="7">
        <f t="shared" si="28"/>
        <v>3036810</v>
      </c>
      <c r="BU13" s="7">
        <f t="shared" si="29"/>
        <v>86480</v>
      </c>
      <c r="BV13" s="6">
        <v>17</v>
      </c>
      <c r="BW13" s="7">
        <v>1390430</v>
      </c>
      <c r="BX13" s="7">
        <v>973301</v>
      </c>
      <c r="BY13" s="7">
        <v>0</v>
      </c>
      <c r="BZ13" s="7">
        <v>389625</v>
      </c>
      <c r="CA13" s="7">
        <v>27504</v>
      </c>
      <c r="CB13" s="7">
        <f t="shared" si="30"/>
        <v>6393</v>
      </c>
      <c r="CC13" s="7">
        <f t="shared" si="31"/>
        <v>222222142</v>
      </c>
      <c r="CD13" s="7">
        <f t="shared" si="32"/>
        <v>153729870</v>
      </c>
      <c r="CE13" s="7">
        <f t="shared" si="33"/>
        <v>20825107</v>
      </c>
      <c r="CF13" s="7">
        <f t="shared" si="34"/>
        <v>45066321</v>
      </c>
      <c r="CG13" s="7">
        <f t="shared" si="35"/>
        <v>2600844</v>
      </c>
      <c r="CH13" s="128">
        <v>45</v>
      </c>
      <c r="CI13" s="129">
        <v>191664</v>
      </c>
      <c r="CJ13" s="129">
        <v>134157</v>
      </c>
      <c r="CK13" s="129">
        <v>0</v>
      </c>
      <c r="CL13" s="129">
        <v>57507</v>
      </c>
      <c r="CM13" s="129">
        <v>0</v>
      </c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30">
        <f t="shared" si="36"/>
        <v>45</v>
      </c>
      <c r="DA13" s="129">
        <f t="shared" si="37"/>
        <v>191664</v>
      </c>
      <c r="DB13" s="129">
        <f t="shared" si="38"/>
        <v>134157</v>
      </c>
      <c r="DC13" s="129">
        <f t="shared" si="39"/>
        <v>0</v>
      </c>
      <c r="DD13" s="129">
        <f t="shared" si="40"/>
        <v>57507</v>
      </c>
      <c r="DE13" s="129">
        <f t="shared" si="41"/>
        <v>0</v>
      </c>
      <c r="DF13" s="129">
        <f t="shared" si="42"/>
        <v>6438</v>
      </c>
      <c r="DG13" s="129">
        <f t="shared" si="43"/>
        <v>222413806</v>
      </c>
      <c r="DH13" s="129">
        <f t="shared" si="44"/>
        <v>153864027</v>
      </c>
      <c r="DI13" s="129">
        <f t="shared" si="45"/>
        <v>20825107</v>
      </c>
      <c r="DJ13" s="129">
        <f t="shared" si="46"/>
        <v>45123828</v>
      </c>
      <c r="DK13" s="129">
        <f t="shared" si="47"/>
        <v>2600844</v>
      </c>
      <c r="DL13" s="129">
        <v>92</v>
      </c>
      <c r="DM13" s="129">
        <v>49</v>
      </c>
      <c r="DN13" s="129">
        <v>141</v>
      </c>
      <c r="DO13" s="129">
        <v>22</v>
      </c>
      <c r="DP13" s="129">
        <v>14</v>
      </c>
      <c r="DR13" s="16">
        <f>INDEX(現金給付!J:J,MATCH($A13,現金給付!$C:$C,0),1)</f>
        <v>45</v>
      </c>
      <c r="DS13" s="16">
        <f>INDEX(現金給付!K:K,MATCH($A13,現金給付!$C:$C,0),1)</f>
        <v>134157</v>
      </c>
      <c r="DT13" s="16">
        <f>INDEX(現金給付!R:R,MATCH($A13,現金給付!$C:$C,0),1)</f>
        <v>0</v>
      </c>
      <c r="DU13" s="16">
        <f>INDEX(現金給付!S:S,MATCH($A13,現金給付!$C:$C,0),1)</f>
        <v>0</v>
      </c>
      <c r="DV13" s="16">
        <f>INDEX(現金給付!Z:Z,MATCH($A13,現金給付!$C:$C,0),1)</f>
        <v>0</v>
      </c>
      <c r="DW13" s="16">
        <f>INDEX(現金給付!AA:AA,MATCH($A13,現金給付!$C:$C,0),1)</f>
        <v>0</v>
      </c>
      <c r="DX13" s="16">
        <f>INDEX(現金給付!AP:AP,MATCH($A13,現金給付!$C:$C,0),1)</f>
        <v>7</v>
      </c>
      <c r="DY13" s="16">
        <f>INDEX(現金給付!AQ:AQ,MATCH($A13,現金給付!$C:$C,0),1)</f>
        <v>184680</v>
      </c>
      <c r="DZ13" s="16">
        <f>INDEX(現金給付!AX:AX,MATCH($A13,現金給付!$C:$C,0),1)</f>
        <v>1</v>
      </c>
      <c r="EA13" s="16">
        <f>INDEX(現金給付!AY:AY,MATCH($A13,現金給付!$C:$C,0),1)</f>
        <v>7245</v>
      </c>
      <c r="EB13" s="16">
        <f>INDEX(現金給付!BF:BF,MATCH($A13,現金給付!$C:$C,0),1)</f>
        <v>0</v>
      </c>
      <c r="EC13" s="16">
        <f>INDEX(現金給付!BG:BG,MATCH($A13,現金給付!$C:$C,0),1)</f>
        <v>0</v>
      </c>
      <c r="ED13" s="16">
        <f>INDEX(現金給付!BV:BV,MATCH($A13,現金給付!$C:$C,0),1)</f>
        <v>0</v>
      </c>
      <c r="EE13" s="16">
        <f>INDEX(現金給付!BW:BW,MATCH($A13,現金給付!$C:$C,0),1)</f>
        <v>0</v>
      </c>
      <c r="EF13" s="16">
        <v>0</v>
      </c>
      <c r="EG13" s="16">
        <v>0</v>
      </c>
      <c r="EH13" s="16">
        <f t="shared" si="51"/>
        <v>53</v>
      </c>
      <c r="EI13" s="16">
        <f t="shared" si="52"/>
        <v>326082</v>
      </c>
      <c r="EK13" s="7">
        <f t="shared" si="53"/>
        <v>6446</v>
      </c>
      <c r="EL13" s="7">
        <f t="shared" si="54"/>
        <v>222548224</v>
      </c>
      <c r="EN13" s="70">
        <f>ROUND(EL13/INDEX(被保険者数!O:O,MATCH(A13,被保険者数!A:A,0),1),0)</f>
        <v>34133</v>
      </c>
      <c r="EO13" s="1">
        <f t="shared" si="55"/>
        <v>28</v>
      </c>
      <c r="EP13" s="70">
        <f t="shared" si="48"/>
        <v>118007810</v>
      </c>
      <c r="EQ13" s="70">
        <f t="shared" si="49"/>
        <v>73364900</v>
      </c>
      <c r="ER13" s="70">
        <f t="shared" si="50"/>
        <v>31175514</v>
      </c>
      <c r="ES13" s="70">
        <f>ROUND(EP13/INDEX(被保険者数!O:O,MATCH(A13,被保険者数!A:A,0),1),0)</f>
        <v>18099</v>
      </c>
      <c r="ET13" s="70">
        <f t="shared" si="56"/>
        <v>28</v>
      </c>
      <c r="EU13" s="70">
        <f>ROUND(EQ13/INDEX(被保険者数!O:O,MATCH(A13,被保険者数!A:A,0),1),0)</f>
        <v>11252</v>
      </c>
      <c r="EV13" s="1">
        <f t="shared" si="57"/>
        <v>27</v>
      </c>
    </row>
    <row r="14" spans="1:152" s="1" customFormat="1" ht="15.95" customHeight="1" x14ac:dyDescent="0.15">
      <c r="A14" s="2" t="s">
        <v>36</v>
      </c>
      <c r="B14" s="6">
        <v>125</v>
      </c>
      <c r="C14" s="7">
        <v>102423740</v>
      </c>
      <c r="D14" s="7">
        <v>71696654</v>
      </c>
      <c r="E14" s="7">
        <v>15982494</v>
      </c>
      <c r="F14" s="7">
        <v>14296722</v>
      </c>
      <c r="G14" s="7">
        <v>447870</v>
      </c>
      <c r="H14" s="7">
        <v>3129</v>
      </c>
      <c r="I14" s="7">
        <v>58561140</v>
      </c>
      <c r="J14" s="7">
        <v>40992801</v>
      </c>
      <c r="K14" s="7">
        <v>3900188</v>
      </c>
      <c r="L14" s="7">
        <v>13136853</v>
      </c>
      <c r="M14" s="7">
        <v>531298</v>
      </c>
      <c r="N14" s="7">
        <f t="shared" si="0"/>
        <v>3254</v>
      </c>
      <c r="O14" s="7">
        <f t="shared" si="1"/>
        <v>160984880</v>
      </c>
      <c r="P14" s="7">
        <f t="shared" si="2"/>
        <v>112689455</v>
      </c>
      <c r="Q14" s="7">
        <f t="shared" si="3"/>
        <v>19882682</v>
      </c>
      <c r="R14" s="7">
        <f t="shared" si="4"/>
        <v>27433575</v>
      </c>
      <c r="S14" s="7">
        <f t="shared" si="5"/>
        <v>979168</v>
      </c>
      <c r="T14" s="6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397</v>
      </c>
      <c r="AA14" s="7">
        <v>5231710</v>
      </c>
      <c r="AB14" s="7">
        <v>3662197</v>
      </c>
      <c r="AC14" s="7">
        <v>0</v>
      </c>
      <c r="AD14" s="7">
        <v>1569513</v>
      </c>
      <c r="AE14" s="7">
        <v>0</v>
      </c>
      <c r="AF14" s="7">
        <f t="shared" si="6"/>
        <v>397</v>
      </c>
      <c r="AG14" s="7">
        <f t="shared" si="7"/>
        <v>5231710</v>
      </c>
      <c r="AH14" s="7">
        <f t="shared" si="8"/>
        <v>3662197</v>
      </c>
      <c r="AI14" s="7">
        <f t="shared" si="9"/>
        <v>0</v>
      </c>
      <c r="AJ14" s="7">
        <f t="shared" si="10"/>
        <v>1569513</v>
      </c>
      <c r="AK14" s="7">
        <f t="shared" si="11"/>
        <v>0</v>
      </c>
      <c r="AL14" s="6">
        <f t="shared" si="12"/>
        <v>3651</v>
      </c>
      <c r="AM14" s="7">
        <f t="shared" si="13"/>
        <v>166216590</v>
      </c>
      <c r="AN14" s="7">
        <f t="shared" si="14"/>
        <v>116351652</v>
      </c>
      <c r="AO14" s="7">
        <f t="shared" si="15"/>
        <v>19882682</v>
      </c>
      <c r="AP14" s="7">
        <f t="shared" si="16"/>
        <v>29003088</v>
      </c>
      <c r="AQ14" s="7">
        <f t="shared" si="17"/>
        <v>979168</v>
      </c>
      <c r="AR14" s="7">
        <v>2155</v>
      </c>
      <c r="AS14" s="7">
        <v>27749980</v>
      </c>
      <c r="AT14" s="7">
        <v>19424986</v>
      </c>
      <c r="AU14" s="7">
        <v>830184</v>
      </c>
      <c r="AV14" s="7">
        <v>7152444</v>
      </c>
      <c r="AW14" s="7">
        <v>342366</v>
      </c>
      <c r="AX14" s="7">
        <f t="shared" si="18"/>
        <v>5806</v>
      </c>
      <c r="AY14" s="7">
        <f t="shared" si="19"/>
        <v>193966570</v>
      </c>
      <c r="AZ14" s="7">
        <f t="shared" si="20"/>
        <v>135776638</v>
      </c>
      <c r="BA14" s="7">
        <f t="shared" si="21"/>
        <v>20712866</v>
      </c>
      <c r="BB14" s="7">
        <f t="shared" si="22"/>
        <v>36155532</v>
      </c>
      <c r="BC14" s="7">
        <f t="shared" si="23"/>
        <v>1321534</v>
      </c>
      <c r="BD14" s="6">
        <v>119</v>
      </c>
      <c r="BE14" s="7">
        <v>3627235</v>
      </c>
      <c r="BF14" s="7">
        <v>946875</v>
      </c>
      <c r="BG14" s="7">
        <v>0</v>
      </c>
      <c r="BH14" s="7">
        <v>2646780</v>
      </c>
      <c r="BI14" s="7">
        <v>33580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f t="shared" si="24"/>
        <v>119</v>
      </c>
      <c r="BQ14" s="7">
        <f t="shared" si="25"/>
        <v>3627235</v>
      </c>
      <c r="BR14" s="7">
        <f t="shared" si="26"/>
        <v>946875</v>
      </c>
      <c r="BS14" s="7">
        <f t="shared" si="27"/>
        <v>0</v>
      </c>
      <c r="BT14" s="7">
        <f t="shared" si="28"/>
        <v>2646780</v>
      </c>
      <c r="BU14" s="7">
        <f t="shared" si="29"/>
        <v>33580</v>
      </c>
      <c r="BV14" s="6">
        <v>6</v>
      </c>
      <c r="BW14" s="7">
        <v>779230</v>
      </c>
      <c r="BX14" s="7">
        <v>545461</v>
      </c>
      <c r="BY14" s="7">
        <v>48804</v>
      </c>
      <c r="BZ14" s="7">
        <v>148965</v>
      </c>
      <c r="CA14" s="7">
        <v>36000</v>
      </c>
      <c r="CB14" s="7">
        <f t="shared" si="30"/>
        <v>5812</v>
      </c>
      <c r="CC14" s="7">
        <f t="shared" si="31"/>
        <v>198373035</v>
      </c>
      <c r="CD14" s="7">
        <f t="shared" si="32"/>
        <v>137268974</v>
      </c>
      <c r="CE14" s="7">
        <f t="shared" si="33"/>
        <v>20761670</v>
      </c>
      <c r="CF14" s="7">
        <f t="shared" si="34"/>
        <v>38951277</v>
      </c>
      <c r="CG14" s="7">
        <f t="shared" si="35"/>
        <v>1391114</v>
      </c>
      <c r="CH14" s="128">
        <v>38</v>
      </c>
      <c r="CI14" s="129">
        <v>166935</v>
      </c>
      <c r="CJ14" s="129">
        <v>116850</v>
      </c>
      <c r="CK14" s="129">
        <v>0</v>
      </c>
      <c r="CL14" s="129">
        <v>50085</v>
      </c>
      <c r="CM14" s="129">
        <v>0</v>
      </c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30">
        <f t="shared" si="36"/>
        <v>38</v>
      </c>
      <c r="DA14" s="129">
        <f t="shared" si="37"/>
        <v>166935</v>
      </c>
      <c r="DB14" s="129">
        <f t="shared" si="38"/>
        <v>116850</v>
      </c>
      <c r="DC14" s="129">
        <f t="shared" si="39"/>
        <v>0</v>
      </c>
      <c r="DD14" s="129">
        <f t="shared" si="40"/>
        <v>50085</v>
      </c>
      <c r="DE14" s="129">
        <f t="shared" si="41"/>
        <v>0</v>
      </c>
      <c r="DF14" s="129">
        <f t="shared" si="42"/>
        <v>5850</v>
      </c>
      <c r="DG14" s="129">
        <f t="shared" si="43"/>
        <v>198539970</v>
      </c>
      <c r="DH14" s="129">
        <f t="shared" si="44"/>
        <v>137385824</v>
      </c>
      <c r="DI14" s="129">
        <f t="shared" si="45"/>
        <v>20761670</v>
      </c>
      <c r="DJ14" s="129">
        <f t="shared" si="46"/>
        <v>39001362</v>
      </c>
      <c r="DK14" s="129">
        <f t="shared" si="47"/>
        <v>1391114</v>
      </c>
      <c r="DL14" s="129">
        <v>72</v>
      </c>
      <c r="DM14" s="129">
        <v>57</v>
      </c>
      <c r="DN14" s="129">
        <v>129</v>
      </c>
      <c r="DO14" s="129">
        <v>34</v>
      </c>
      <c r="DP14" s="129">
        <v>31</v>
      </c>
      <c r="DR14" s="16">
        <f>INDEX(現金給付!J:J,MATCH($A14,現金給付!$C:$C,0),1)</f>
        <v>38</v>
      </c>
      <c r="DS14" s="16">
        <f>INDEX(現金給付!K:K,MATCH($A14,現金給付!$C:$C,0),1)</f>
        <v>116850</v>
      </c>
      <c r="DT14" s="16">
        <f>INDEX(現金給付!R:R,MATCH($A14,現金給付!$C:$C,0),1)</f>
        <v>4</v>
      </c>
      <c r="DU14" s="16">
        <f>INDEX(現金給付!S:S,MATCH($A14,現金給付!$C:$C,0),1)</f>
        <v>46928</v>
      </c>
      <c r="DV14" s="16">
        <f>INDEX(現金給付!Z:Z,MATCH($A14,現金給付!$C:$C,0),1)</f>
        <v>14</v>
      </c>
      <c r="DW14" s="16">
        <f>INDEX(現金給付!AA:AA,MATCH($A14,現金給付!$C:$C,0),1)</f>
        <v>198968</v>
      </c>
      <c r="DX14" s="16">
        <f>INDEX(現金給付!AP:AP,MATCH($A14,現金給付!$C:$C,0),1)</f>
        <v>4</v>
      </c>
      <c r="DY14" s="16">
        <f>INDEX(現金給付!AQ:AQ,MATCH($A14,現金給付!$C:$C,0),1)</f>
        <v>132260</v>
      </c>
      <c r="DZ14" s="16">
        <f>INDEX(現金給付!AX:AX,MATCH($A14,現金給付!$C:$C,0),1)</f>
        <v>0</v>
      </c>
      <c r="EA14" s="16">
        <f>INDEX(現金給付!AY:AY,MATCH($A14,現金給付!$C:$C,0),1)</f>
        <v>0</v>
      </c>
      <c r="EB14" s="16">
        <f>INDEX(現金給付!BF:BF,MATCH($A14,現金給付!$C:$C,0),1)</f>
        <v>0</v>
      </c>
      <c r="EC14" s="16">
        <f>INDEX(現金給付!BG:BG,MATCH($A14,現金給付!$C:$C,0),1)</f>
        <v>0</v>
      </c>
      <c r="ED14" s="16">
        <f>INDEX(現金給付!BV:BV,MATCH($A14,現金給付!$C:$C,0),1)</f>
        <v>0</v>
      </c>
      <c r="EE14" s="16">
        <f>INDEX(現金給付!BW:BW,MATCH($A14,現金給付!$C:$C,0),1)</f>
        <v>0</v>
      </c>
      <c r="EF14" s="16">
        <v>0</v>
      </c>
      <c r="EG14" s="16">
        <v>0</v>
      </c>
      <c r="EH14" s="16">
        <f t="shared" si="51"/>
        <v>60</v>
      </c>
      <c r="EI14" s="16">
        <f t="shared" si="52"/>
        <v>495006</v>
      </c>
      <c r="EK14" s="7">
        <f t="shared" si="53"/>
        <v>5872</v>
      </c>
      <c r="EL14" s="7">
        <f t="shared" si="54"/>
        <v>198868041</v>
      </c>
      <c r="EN14" s="70">
        <f>ROUND(EL14/INDEX(被保険者数!O:O,MATCH(A14,被保険者数!A:A,0),1),0)</f>
        <v>36957</v>
      </c>
      <c r="EO14" s="1">
        <f t="shared" si="55"/>
        <v>27</v>
      </c>
      <c r="EP14" s="70">
        <f t="shared" si="48"/>
        <v>102423740</v>
      </c>
      <c r="EQ14" s="70">
        <f t="shared" si="49"/>
        <v>63792850</v>
      </c>
      <c r="ER14" s="70">
        <f t="shared" si="50"/>
        <v>32651451</v>
      </c>
      <c r="ES14" s="70">
        <f>ROUND(EP14/INDEX(被保険者数!O:O,MATCH(A14,被保険者数!A:A,0),1),0)</f>
        <v>19034</v>
      </c>
      <c r="ET14" s="70">
        <f t="shared" si="56"/>
        <v>27</v>
      </c>
      <c r="EU14" s="70">
        <f>ROUND(EQ14/INDEX(被保険者数!O:O,MATCH(A14,被保険者数!A:A,0),1),0)</f>
        <v>11855</v>
      </c>
      <c r="EV14" s="1">
        <f t="shared" si="57"/>
        <v>26</v>
      </c>
    </row>
    <row r="15" spans="1:152" s="1" customFormat="1" ht="15.95" customHeight="1" x14ac:dyDescent="0.15">
      <c r="A15" s="2" t="s">
        <v>60</v>
      </c>
      <c r="B15" s="6">
        <v>6</v>
      </c>
      <c r="C15" s="7">
        <v>9163700</v>
      </c>
      <c r="D15" s="7">
        <v>6414588</v>
      </c>
      <c r="E15" s="7">
        <v>1815928</v>
      </c>
      <c r="F15" s="7">
        <v>807354</v>
      </c>
      <c r="G15" s="7">
        <v>125830</v>
      </c>
      <c r="H15" s="7">
        <v>365</v>
      </c>
      <c r="I15" s="7">
        <v>4081600</v>
      </c>
      <c r="J15" s="7">
        <v>2857120</v>
      </c>
      <c r="K15" s="7">
        <v>0</v>
      </c>
      <c r="L15" s="7">
        <v>1217934</v>
      </c>
      <c r="M15" s="7">
        <v>6546</v>
      </c>
      <c r="N15" s="7">
        <f t="shared" si="0"/>
        <v>371</v>
      </c>
      <c r="O15" s="7">
        <f t="shared" si="1"/>
        <v>13245300</v>
      </c>
      <c r="P15" s="7">
        <f t="shared" si="2"/>
        <v>9271708</v>
      </c>
      <c r="Q15" s="7">
        <f t="shared" si="3"/>
        <v>1815928</v>
      </c>
      <c r="R15" s="7">
        <f t="shared" si="4"/>
        <v>2025288</v>
      </c>
      <c r="S15" s="7">
        <f t="shared" si="5"/>
        <v>132376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56</v>
      </c>
      <c r="AA15" s="7">
        <v>827810</v>
      </c>
      <c r="AB15" s="7">
        <v>579467</v>
      </c>
      <c r="AC15" s="7">
        <v>0</v>
      </c>
      <c r="AD15" s="7">
        <v>248343</v>
      </c>
      <c r="AE15" s="7">
        <v>0</v>
      </c>
      <c r="AF15" s="7">
        <f t="shared" si="6"/>
        <v>56</v>
      </c>
      <c r="AG15" s="7">
        <f t="shared" si="7"/>
        <v>827810</v>
      </c>
      <c r="AH15" s="7">
        <f t="shared" si="8"/>
        <v>579467</v>
      </c>
      <c r="AI15" s="7">
        <f t="shared" si="9"/>
        <v>0</v>
      </c>
      <c r="AJ15" s="7">
        <f t="shared" si="10"/>
        <v>248343</v>
      </c>
      <c r="AK15" s="7">
        <f t="shared" si="11"/>
        <v>0</v>
      </c>
      <c r="AL15" s="6">
        <f t="shared" si="12"/>
        <v>427</v>
      </c>
      <c r="AM15" s="7">
        <f t="shared" si="13"/>
        <v>14073110</v>
      </c>
      <c r="AN15" s="7">
        <f t="shared" si="14"/>
        <v>9851175</v>
      </c>
      <c r="AO15" s="7">
        <f t="shared" si="15"/>
        <v>1815928</v>
      </c>
      <c r="AP15" s="7">
        <f t="shared" si="16"/>
        <v>2273631</v>
      </c>
      <c r="AQ15" s="7">
        <f t="shared" si="17"/>
        <v>132376</v>
      </c>
      <c r="AR15" s="7">
        <v>288</v>
      </c>
      <c r="AS15" s="7">
        <v>2704760</v>
      </c>
      <c r="AT15" s="7">
        <v>1893332</v>
      </c>
      <c r="AU15" s="7">
        <v>0</v>
      </c>
      <c r="AV15" s="7">
        <v>811428</v>
      </c>
      <c r="AW15" s="7">
        <v>0</v>
      </c>
      <c r="AX15" s="7">
        <f t="shared" si="18"/>
        <v>715</v>
      </c>
      <c r="AY15" s="7">
        <f t="shared" si="19"/>
        <v>16777870</v>
      </c>
      <c r="AZ15" s="7">
        <f t="shared" si="20"/>
        <v>11744507</v>
      </c>
      <c r="BA15" s="7">
        <f t="shared" si="21"/>
        <v>1815928</v>
      </c>
      <c r="BB15" s="7">
        <f t="shared" si="22"/>
        <v>3085059</v>
      </c>
      <c r="BC15" s="7">
        <f t="shared" si="23"/>
        <v>132376</v>
      </c>
      <c r="BD15" s="6">
        <v>6</v>
      </c>
      <c r="BE15" s="7">
        <v>189218</v>
      </c>
      <c r="BF15" s="7">
        <v>68698</v>
      </c>
      <c r="BG15" s="7">
        <v>0</v>
      </c>
      <c r="BH15" s="7">
        <v>97060</v>
      </c>
      <c r="BI15" s="7">
        <v>23460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24"/>
        <v>6</v>
      </c>
      <c r="BQ15" s="7">
        <f t="shared" si="25"/>
        <v>189218</v>
      </c>
      <c r="BR15" s="7">
        <f t="shared" si="26"/>
        <v>68698</v>
      </c>
      <c r="BS15" s="7">
        <f t="shared" si="27"/>
        <v>0</v>
      </c>
      <c r="BT15" s="7">
        <f t="shared" si="28"/>
        <v>97060</v>
      </c>
      <c r="BU15" s="7">
        <f t="shared" si="29"/>
        <v>23460</v>
      </c>
      <c r="BV15" s="6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f t="shared" si="30"/>
        <v>715</v>
      </c>
      <c r="CC15" s="7">
        <f t="shared" si="31"/>
        <v>16967088</v>
      </c>
      <c r="CD15" s="7">
        <f t="shared" si="32"/>
        <v>11813205</v>
      </c>
      <c r="CE15" s="7">
        <f t="shared" si="33"/>
        <v>1815928</v>
      </c>
      <c r="CF15" s="7">
        <f t="shared" si="34"/>
        <v>3182119</v>
      </c>
      <c r="CG15" s="7">
        <f t="shared" si="35"/>
        <v>155836</v>
      </c>
      <c r="CH15" s="128">
        <v>1</v>
      </c>
      <c r="CI15" s="129">
        <v>3310</v>
      </c>
      <c r="CJ15" s="129">
        <v>2317</v>
      </c>
      <c r="CK15" s="129">
        <v>0</v>
      </c>
      <c r="CL15" s="129">
        <v>993</v>
      </c>
      <c r="CM15" s="129">
        <v>0</v>
      </c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30">
        <f t="shared" si="36"/>
        <v>1</v>
      </c>
      <c r="DA15" s="129">
        <f t="shared" si="37"/>
        <v>3310</v>
      </c>
      <c r="DB15" s="129">
        <f t="shared" si="38"/>
        <v>2317</v>
      </c>
      <c r="DC15" s="129">
        <f t="shared" si="39"/>
        <v>0</v>
      </c>
      <c r="DD15" s="129">
        <f t="shared" si="40"/>
        <v>993</v>
      </c>
      <c r="DE15" s="129">
        <f t="shared" si="41"/>
        <v>0</v>
      </c>
      <c r="DF15" s="129">
        <f t="shared" si="42"/>
        <v>716</v>
      </c>
      <c r="DG15" s="129">
        <f t="shared" si="43"/>
        <v>16970398</v>
      </c>
      <c r="DH15" s="129">
        <f t="shared" si="44"/>
        <v>11815522</v>
      </c>
      <c r="DI15" s="129">
        <f t="shared" si="45"/>
        <v>1815928</v>
      </c>
      <c r="DJ15" s="129">
        <f t="shared" si="46"/>
        <v>3183112</v>
      </c>
      <c r="DK15" s="129">
        <f t="shared" si="47"/>
        <v>155836</v>
      </c>
      <c r="DL15" s="129">
        <v>5</v>
      </c>
      <c r="DM15" s="129">
        <v>0</v>
      </c>
      <c r="DN15" s="129">
        <v>5</v>
      </c>
      <c r="DO15" s="129">
        <v>0</v>
      </c>
      <c r="DP15" s="129">
        <v>0</v>
      </c>
      <c r="DR15" s="16">
        <f>INDEX(現金給付!J:J,MATCH($A15,現金給付!$C:$C,0),1)</f>
        <v>1</v>
      </c>
      <c r="DS15" s="16">
        <f>INDEX(現金給付!K:K,MATCH($A15,現金給付!$C:$C,0),1)</f>
        <v>2317</v>
      </c>
      <c r="DT15" s="16">
        <f>INDEX(現金給付!R:R,MATCH($A15,現金給付!$C:$C,0),1)</f>
        <v>0</v>
      </c>
      <c r="DU15" s="16">
        <f>INDEX(現金給付!S:S,MATCH($A15,現金給付!$C:$C,0),1)</f>
        <v>0</v>
      </c>
      <c r="DV15" s="16">
        <f>INDEX(現金給付!Z:Z,MATCH($A15,現金給付!$C:$C,0),1)</f>
        <v>0</v>
      </c>
      <c r="DW15" s="16">
        <f>INDEX(現金給付!AA:AA,MATCH($A15,現金給付!$C:$C,0),1)</f>
        <v>0</v>
      </c>
      <c r="DX15" s="16">
        <f>INDEX(現金給付!AP:AP,MATCH($A15,現金給付!$C:$C,0),1)</f>
        <v>0</v>
      </c>
      <c r="DY15" s="16">
        <f>INDEX(現金給付!AQ:AQ,MATCH($A15,現金給付!$C:$C,0),1)</f>
        <v>0</v>
      </c>
      <c r="DZ15" s="16">
        <f>INDEX(現金給付!AX:AX,MATCH($A15,現金給付!$C:$C,0),1)</f>
        <v>0</v>
      </c>
      <c r="EA15" s="16">
        <f>INDEX(現金給付!AY:AY,MATCH($A15,現金給付!$C:$C,0),1)</f>
        <v>0</v>
      </c>
      <c r="EB15" s="16">
        <f>INDEX(現金給付!BF:BF,MATCH($A15,現金給付!$C:$C,0),1)</f>
        <v>0</v>
      </c>
      <c r="EC15" s="16">
        <f>INDEX(現金給付!BG:BG,MATCH($A15,現金給付!$C:$C,0),1)</f>
        <v>0</v>
      </c>
      <c r="ED15" s="16">
        <f>INDEX(現金給付!BV:BV,MATCH($A15,現金給付!$C:$C,0),1)</f>
        <v>0</v>
      </c>
      <c r="EE15" s="16">
        <f>INDEX(現金給付!BW:BW,MATCH($A15,現金給付!$C:$C,0),1)</f>
        <v>0</v>
      </c>
      <c r="EF15" s="16">
        <v>0</v>
      </c>
      <c r="EG15" s="16">
        <v>0</v>
      </c>
      <c r="EH15" s="16">
        <f t="shared" si="51"/>
        <v>1</v>
      </c>
      <c r="EI15" s="16">
        <f t="shared" si="52"/>
        <v>2317</v>
      </c>
      <c r="EK15" s="7">
        <f t="shared" si="53"/>
        <v>716</v>
      </c>
      <c r="EL15" s="7">
        <f t="shared" si="54"/>
        <v>16969405</v>
      </c>
      <c r="EN15" s="70">
        <f>ROUND(EL15/INDEX(被保険者数!O:O,MATCH(A15,被保険者数!A:A,0),1),0)</f>
        <v>22240</v>
      </c>
      <c r="EO15" s="1">
        <f t="shared" si="55"/>
        <v>31</v>
      </c>
      <c r="EP15" s="70">
        <f t="shared" si="48"/>
        <v>9163700</v>
      </c>
      <c r="EQ15" s="70">
        <f t="shared" si="49"/>
        <v>4909410</v>
      </c>
      <c r="ER15" s="70">
        <f t="shared" si="50"/>
        <v>2896295</v>
      </c>
      <c r="ES15" s="70">
        <f>ROUND(EP15/INDEX(被保険者数!O:O,MATCH(A15,被保険者数!A:A,0),1),0)</f>
        <v>12010</v>
      </c>
      <c r="ET15" s="70">
        <f t="shared" si="56"/>
        <v>30</v>
      </c>
      <c r="EU15" s="70">
        <f>ROUND(EQ15/INDEX(被保険者数!O:O,MATCH(A15,被保険者数!A:A,0),1),0)</f>
        <v>6434</v>
      </c>
      <c r="EV15" s="1">
        <f t="shared" si="57"/>
        <v>31</v>
      </c>
    </row>
    <row r="16" spans="1:152" s="1" customFormat="1" ht="15.95" customHeight="1" x14ac:dyDescent="0.15">
      <c r="A16" s="2" t="s">
        <v>37</v>
      </c>
      <c r="B16" s="6">
        <v>3</v>
      </c>
      <c r="C16" s="7">
        <v>1130340</v>
      </c>
      <c r="D16" s="7">
        <v>791235</v>
      </c>
      <c r="E16" s="7">
        <v>25911</v>
      </c>
      <c r="F16" s="7">
        <v>308094</v>
      </c>
      <c r="G16" s="7">
        <v>5100</v>
      </c>
      <c r="H16" s="7">
        <v>150</v>
      </c>
      <c r="I16" s="7">
        <v>1710530</v>
      </c>
      <c r="J16" s="7">
        <v>1197371</v>
      </c>
      <c r="K16" s="7">
        <v>0</v>
      </c>
      <c r="L16" s="7">
        <v>501576</v>
      </c>
      <c r="M16" s="7">
        <v>11583</v>
      </c>
      <c r="N16" s="7">
        <f t="shared" si="0"/>
        <v>153</v>
      </c>
      <c r="O16" s="7">
        <f t="shared" si="1"/>
        <v>2840870</v>
      </c>
      <c r="P16" s="7">
        <f t="shared" si="2"/>
        <v>1988606</v>
      </c>
      <c r="Q16" s="7">
        <f t="shared" si="3"/>
        <v>25911</v>
      </c>
      <c r="R16" s="7">
        <f t="shared" si="4"/>
        <v>809670</v>
      </c>
      <c r="S16" s="7">
        <f t="shared" si="5"/>
        <v>16683</v>
      </c>
      <c r="T16" s="6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26</v>
      </c>
      <c r="AA16" s="7">
        <v>363250</v>
      </c>
      <c r="AB16" s="7">
        <v>254275</v>
      </c>
      <c r="AC16" s="7">
        <v>0</v>
      </c>
      <c r="AD16" s="7">
        <v>108975</v>
      </c>
      <c r="AE16" s="7">
        <v>0</v>
      </c>
      <c r="AF16" s="7">
        <f t="shared" si="6"/>
        <v>26</v>
      </c>
      <c r="AG16" s="7">
        <f t="shared" si="7"/>
        <v>363250</v>
      </c>
      <c r="AH16" s="7">
        <f t="shared" si="8"/>
        <v>254275</v>
      </c>
      <c r="AI16" s="7">
        <f t="shared" si="9"/>
        <v>0</v>
      </c>
      <c r="AJ16" s="7">
        <f t="shared" si="10"/>
        <v>108975</v>
      </c>
      <c r="AK16" s="7">
        <f t="shared" si="11"/>
        <v>0</v>
      </c>
      <c r="AL16" s="6">
        <f t="shared" si="12"/>
        <v>179</v>
      </c>
      <c r="AM16" s="7">
        <f t="shared" si="13"/>
        <v>3204120</v>
      </c>
      <c r="AN16" s="7">
        <f t="shared" si="14"/>
        <v>2242881</v>
      </c>
      <c r="AO16" s="7">
        <f t="shared" si="15"/>
        <v>25911</v>
      </c>
      <c r="AP16" s="7">
        <f t="shared" si="16"/>
        <v>918645</v>
      </c>
      <c r="AQ16" s="7">
        <f t="shared" si="17"/>
        <v>16683</v>
      </c>
      <c r="AR16" s="7">
        <v>94</v>
      </c>
      <c r="AS16" s="7">
        <v>1132030</v>
      </c>
      <c r="AT16" s="7">
        <v>792421</v>
      </c>
      <c r="AU16" s="7">
        <v>0</v>
      </c>
      <c r="AV16" s="7">
        <v>339609</v>
      </c>
      <c r="AW16" s="7">
        <v>0</v>
      </c>
      <c r="AX16" s="7">
        <f t="shared" si="18"/>
        <v>273</v>
      </c>
      <c r="AY16" s="7">
        <f t="shared" si="19"/>
        <v>4336150</v>
      </c>
      <c r="AZ16" s="7">
        <f t="shared" si="20"/>
        <v>3035302</v>
      </c>
      <c r="BA16" s="7">
        <f t="shared" si="21"/>
        <v>25911</v>
      </c>
      <c r="BB16" s="7">
        <f t="shared" si="22"/>
        <v>1258254</v>
      </c>
      <c r="BC16" s="7">
        <f t="shared" si="23"/>
        <v>16683</v>
      </c>
      <c r="BD16" s="6">
        <v>3</v>
      </c>
      <c r="BE16" s="7">
        <v>9456</v>
      </c>
      <c r="BF16" s="7">
        <v>3476</v>
      </c>
      <c r="BG16" s="7">
        <v>0</v>
      </c>
      <c r="BH16" s="7">
        <v>5980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f t="shared" si="24"/>
        <v>3</v>
      </c>
      <c r="BQ16" s="7">
        <f t="shared" si="25"/>
        <v>9456</v>
      </c>
      <c r="BR16" s="7">
        <f t="shared" si="26"/>
        <v>3476</v>
      </c>
      <c r="BS16" s="7">
        <f t="shared" si="27"/>
        <v>0</v>
      </c>
      <c r="BT16" s="7">
        <f t="shared" si="28"/>
        <v>5980</v>
      </c>
      <c r="BU16" s="7">
        <f t="shared" si="29"/>
        <v>0</v>
      </c>
      <c r="BV16" s="6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f t="shared" si="30"/>
        <v>273</v>
      </c>
      <c r="CC16" s="7">
        <f t="shared" si="31"/>
        <v>4345606</v>
      </c>
      <c r="CD16" s="7">
        <f t="shared" si="32"/>
        <v>3038778</v>
      </c>
      <c r="CE16" s="7">
        <f t="shared" si="33"/>
        <v>25911</v>
      </c>
      <c r="CF16" s="7">
        <f t="shared" si="34"/>
        <v>1264234</v>
      </c>
      <c r="CG16" s="7">
        <f t="shared" si="35"/>
        <v>16683</v>
      </c>
      <c r="CH16" s="128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30">
        <f t="shared" si="36"/>
        <v>0</v>
      </c>
      <c r="DA16" s="129">
        <f t="shared" si="37"/>
        <v>0</v>
      </c>
      <c r="DB16" s="129">
        <f t="shared" si="38"/>
        <v>0</v>
      </c>
      <c r="DC16" s="129">
        <f t="shared" si="39"/>
        <v>0</v>
      </c>
      <c r="DD16" s="129">
        <f t="shared" si="40"/>
        <v>0</v>
      </c>
      <c r="DE16" s="129">
        <f t="shared" si="41"/>
        <v>0</v>
      </c>
      <c r="DF16" s="129">
        <f t="shared" si="42"/>
        <v>273</v>
      </c>
      <c r="DG16" s="129">
        <f t="shared" si="43"/>
        <v>4345606</v>
      </c>
      <c r="DH16" s="129">
        <f t="shared" si="44"/>
        <v>3038778</v>
      </c>
      <c r="DI16" s="129">
        <f t="shared" si="45"/>
        <v>25911</v>
      </c>
      <c r="DJ16" s="129">
        <f t="shared" si="46"/>
        <v>1264234</v>
      </c>
      <c r="DK16" s="129">
        <f t="shared" si="47"/>
        <v>16683</v>
      </c>
      <c r="DL16" s="129">
        <v>1</v>
      </c>
      <c r="DM16" s="129">
        <v>0</v>
      </c>
      <c r="DN16" s="129">
        <v>1</v>
      </c>
      <c r="DO16" s="129">
        <v>0</v>
      </c>
      <c r="DP16" s="129">
        <v>0</v>
      </c>
      <c r="DR16" s="16">
        <f>INDEX(現金給付!J:J,MATCH($A16,現金給付!$C:$C,0),1)</f>
        <v>0</v>
      </c>
      <c r="DS16" s="16">
        <f>INDEX(現金給付!K:K,MATCH($A16,現金給付!$C:$C,0),1)</f>
        <v>0</v>
      </c>
      <c r="DT16" s="16">
        <f>INDEX(現金給付!R:R,MATCH($A16,現金給付!$C:$C,0),1)</f>
        <v>0</v>
      </c>
      <c r="DU16" s="16">
        <f>INDEX(現金給付!S:S,MATCH($A16,現金給付!$C:$C,0),1)</f>
        <v>0</v>
      </c>
      <c r="DV16" s="16">
        <f>INDEX(現金給付!Z:Z,MATCH($A16,現金給付!$C:$C,0),1)</f>
        <v>0</v>
      </c>
      <c r="DW16" s="16">
        <f>INDEX(現金給付!AA:AA,MATCH($A16,現金給付!$C:$C,0),1)</f>
        <v>0</v>
      </c>
      <c r="DX16" s="16">
        <f>INDEX(現金給付!AP:AP,MATCH($A16,現金給付!$C:$C,0),1)</f>
        <v>0</v>
      </c>
      <c r="DY16" s="16">
        <f>INDEX(現金給付!AQ:AQ,MATCH($A16,現金給付!$C:$C,0),1)</f>
        <v>0</v>
      </c>
      <c r="DZ16" s="16">
        <f>INDEX(現金給付!AX:AX,MATCH($A16,現金給付!$C:$C,0),1)</f>
        <v>0</v>
      </c>
      <c r="EA16" s="16">
        <f>INDEX(現金給付!AY:AY,MATCH($A16,現金給付!$C:$C,0),1)</f>
        <v>0</v>
      </c>
      <c r="EB16" s="16">
        <f>INDEX(現金給付!BF:BF,MATCH($A16,現金給付!$C:$C,0),1)</f>
        <v>0</v>
      </c>
      <c r="EC16" s="16">
        <f>INDEX(現金給付!BG:BG,MATCH($A16,現金給付!$C:$C,0),1)</f>
        <v>0</v>
      </c>
      <c r="ED16" s="16">
        <f>INDEX(現金給付!BV:BV,MATCH($A16,現金給付!$C:$C,0),1)</f>
        <v>0</v>
      </c>
      <c r="EE16" s="16">
        <f>INDEX(現金給付!BW:BW,MATCH($A16,現金給付!$C:$C,0),1)</f>
        <v>0</v>
      </c>
      <c r="EF16" s="16">
        <v>0</v>
      </c>
      <c r="EG16" s="16">
        <v>0</v>
      </c>
      <c r="EH16" s="16">
        <f t="shared" si="51"/>
        <v>0</v>
      </c>
      <c r="EI16" s="16">
        <f t="shared" si="52"/>
        <v>0</v>
      </c>
      <c r="EK16" s="7">
        <f t="shared" si="53"/>
        <v>273</v>
      </c>
      <c r="EL16" s="7">
        <f t="shared" si="54"/>
        <v>4345606</v>
      </c>
      <c r="EN16" s="70">
        <f>ROUND(EL16/INDEX(被保険者数!O:O,MATCH(A16,被保険者数!A:A,0),1),0)</f>
        <v>8003</v>
      </c>
      <c r="EO16" s="1">
        <f t="shared" si="55"/>
        <v>38</v>
      </c>
      <c r="EP16" s="70">
        <f t="shared" si="48"/>
        <v>1130340</v>
      </c>
      <c r="EQ16" s="70">
        <f t="shared" si="49"/>
        <v>2073780</v>
      </c>
      <c r="ER16" s="70">
        <f t="shared" si="50"/>
        <v>1141486</v>
      </c>
      <c r="ES16" s="70">
        <f>ROUND(EP16/INDEX(被保険者数!O:O,MATCH(A16,被保険者数!A:A,0),1),0)</f>
        <v>2082</v>
      </c>
      <c r="ET16" s="70">
        <f t="shared" si="56"/>
        <v>37</v>
      </c>
      <c r="EU16" s="70">
        <f>ROUND(EQ16/INDEX(被保険者数!O:O,MATCH(A16,被保険者数!A:A,0),1),0)</f>
        <v>3819</v>
      </c>
      <c r="EV16" s="1">
        <f t="shared" si="57"/>
        <v>37</v>
      </c>
    </row>
    <row r="17" spans="1:152" s="1" customFormat="1" ht="15.95" customHeight="1" x14ac:dyDescent="0.15">
      <c r="A17" s="2" t="s">
        <v>38</v>
      </c>
      <c r="B17" s="6">
        <v>4</v>
      </c>
      <c r="C17" s="7">
        <v>937910</v>
      </c>
      <c r="D17" s="7">
        <v>656534</v>
      </c>
      <c r="E17" s="7">
        <v>0</v>
      </c>
      <c r="F17" s="7">
        <v>277146</v>
      </c>
      <c r="G17" s="7">
        <v>4230</v>
      </c>
      <c r="H17" s="7">
        <v>75</v>
      </c>
      <c r="I17" s="7">
        <v>880260</v>
      </c>
      <c r="J17" s="7">
        <v>616182</v>
      </c>
      <c r="K17" s="7">
        <v>0</v>
      </c>
      <c r="L17" s="7">
        <v>258978</v>
      </c>
      <c r="M17" s="7">
        <v>5100</v>
      </c>
      <c r="N17" s="7">
        <f t="shared" si="0"/>
        <v>79</v>
      </c>
      <c r="O17" s="7">
        <f t="shared" si="1"/>
        <v>1818170</v>
      </c>
      <c r="P17" s="7">
        <f t="shared" si="2"/>
        <v>1272716</v>
      </c>
      <c r="Q17" s="7">
        <f t="shared" si="3"/>
        <v>0</v>
      </c>
      <c r="R17" s="7">
        <f t="shared" si="4"/>
        <v>536124</v>
      </c>
      <c r="S17" s="7">
        <f t="shared" si="5"/>
        <v>9330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10</v>
      </c>
      <c r="AA17" s="7">
        <v>101520</v>
      </c>
      <c r="AB17" s="7">
        <v>71064</v>
      </c>
      <c r="AC17" s="7">
        <v>0</v>
      </c>
      <c r="AD17" s="7">
        <v>30456</v>
      </c>
      <c r="AE17" s="7">
        <v>0</v>
      </c>
      <c r="AF17" s="7">
        <f t="shared" si="6"/>
        <v>10</v>
      </c>
      <c r="AG17" s="7">
        <f t="shared" si="7"/>
        <v>101520</v>
      </c>
      <c r="AH17" s="7">
        <f t="shared" si="8"/>
        <v>71064</v>
      </c>
      <c r="AI17" s="7">
        <f t="shared" si="9"/>
        <v>0</v>
      </c>
      <c r="AJ17" s="7">
        <f t="shared" si="10"/>
        <v>30456</v>
      </c>
      <c r="AK17" s="7">
        <f t="shared" si="11"/>
        <v>0</v>
      </c>
      <c r="AL17" s="6">
        <f t="shared" si="12"/>
        <v>89</v>
      </c>
      <c r="AM17" s="7">
        <f t="shared" si="13"/>
        <v>1919690</v>
      </c>
      <c r="AN17" s="7">
        <f t="shared" si="14"/>
        <v>1343780</v>
      </c>
      <c r="AO17" s="7">
        <f t="shared" si="15"/>
        <v>0</v>
      </c>
      <c r="AP17" s="7">
        <f t="shared" si="16"/>
        <v>566580</v>
      </c>
      <c r="AQ17" s="7">
        <f t="shared" si="17"/>
        <v>9330</v>
      </c>
      <c r="AR17" s="7">
        <v>42</v>
      </c>
      <c r="AS17" s="7">
        <v>450890</v>
      </c>
      <c r="AT17" s="7">
        <v>315623</v>
      </c>
      <c r="AU17" s="7">
        <v>0</v>
      </c>
      <c r="AV17" s="7">
        <v>135267</v>
      </c>
      <c r="AW17" s="7">
        <v>0</v>
      </c>
      <c r="AX17" s="7">
        <f t="shared" si="18"/>
        <v>131</v>
      </c>
      <c r="AY17" s="7">
        <f t="shared" si="19"/>
        <v>2370580</v>
      </c>
      <c r="AZ17" s="7">
        <f t="shared" si="20"/>
        <v>1659403</v>
      </c>
      <c r="BA17" s="7">
        <f t="shared" si="21"/>
        <v>0</v>
      </c>
      <c r="BB17" s="7">
        <f t="shared" si="22"/>
        <v>701847</v>
      </c>
      <c r="BC17" s="7">
        <f t="shared" si="23"/>
        <v>9330</v>
      </c>
      <c r="BD17" s="6">
        <v>4</v>
      </c>
      <c r="BE17" s="7">
        <v>52136</v>
      </c>
      <c r="BF17" s="7">
        <v>19476</v>
      </c>
      <c r="BG17" s="7">
        <v>0</v>
      </c>
      <c r="BH17" s="7">
        <v>32660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24"/>
        <v>4</v>
      </c>
      <c r="BQ17" s="7">
        <f t="shared" si="25"/>
        <v>52136</v>
      </c>
      <c r="BR17" s="7">
        <f t="shared" si="26"/>
        <v>19476</v>
      </c>
      <c r="BS17" s="7">
        <f t="shared" si="27"/>
        <v>0</v>
      </c>
      <c r="BT17" s="7">
        <f t="shared" si="28"/>
        <v>32660</v>
      </c>
      <c r="BU17" s="7">
        <f t="shared" si="29"/>
        <v>0</v>
      </c>
      <c r="BV17" s="6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f t="shared" si="30"/>
        <v>131</v>
      </c>
      <c r="CC17" s="7">
        <f t="shared" si="31"/>
        <v>2422716</v>
      </c>
      <c r="CD17" s="7">
        <f t="shared" si="32"/>
        <v>1678879</v>
      </c>
      <c r="CE17" s="7">
        <f t="shared" si="33"/>
        <v>0</v>
      </c>
      <c r="CF17" s="7">
        <f t="shared" si="34"/>
        <v>734507</v>
      </c>
      <c r="CG17" s="7">
        <f t="shared" si="35"/>
        <v>9330</v>
      </c>
      <c r="CH17" s="128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30">
        <f t="shared" si="36"/>
        <v>0</v>
      </c>
      <c r="DA17" s="129">
        <f t="shared" si="37"/>
        <v>0</v>
      </c>
      <c r="DB17" s="129">
        <f t="shared" si="38"/>
        <v>0</v>
      </c>
      <c r="DC17" s="129">
        <f t="shared" si="39"/>
        <v>0</v>
      </c>
      <c r="DD17" s="129">
        <f t="shared" si="40"/>
        <v>0</v>
      </c>
      <c r="DE17" s="129">
        <f t="shared" si="41"/>
        <v>0</v>
      </c>
      <c r="DF17" s="129">
        <f t="shared" si="42"/>
        <v>131</v>
      </c>
      <c r="DG17" s="129">
        <f t="shared" si="43"/>
        <v>2422716</v>
      </c>
      <c r="DH17" s="129">
        <f t="shared" si="44"/>
        <v>1678879</v>
      </c>
      <c r="DI17" s="129">
        <f t="shared" si="45"/>
        <v>0</v>
      </c>
      <c r="DJ17" s="129">
        <f t="shared" si="46"/>
        <v>734507</v>
      </c>
      <c r="DK17" s="129">
        <f t="shared" si="47"/>
        <v>9330</v>
      </c>
      <c r="DL17" s="129">
        <v>0</v>
      </c>
      <c r="DM17" s="129">
        <v>0</v>
      </c>
      <c r="DN17" s="129">
        <v>0</v>
      </c>
      <c r="DO17" s="129">
        <v>0</v>
      </c>
      <c r="DP17" s="129">
        <v>0</v>
      </c>
      <c r="DR17" s="16">
        <f>INDEX(現金給付!J:J,MATCH($A17,現金給付!$C:$C,0),1)</f>
        <v>0</v>
      </c>
      <c r="DS17" s="16">
        <f>INDEX(現金給付!K:K,MATCH($A17,現金給付!$C:$C,0),1)</f>
        <v>0</v>
      </c>
      <c r="DT17" s="16">
        <f>INDEX(現金給付!R:R,MATCH($A17,現金給付!$C:$C,0),1)</f>
        <v>0</v>
      </c>
      <c r="DU17" s="16">
        <f>INDEX(現金給付!S:S,MATCH($A17,現金給付!$C:$C,0),1)</f>
        <v>0</v>
      </c>
      <c r="DV17" s="16">
        <f>INDEX(現金給付!Z:Z,MATCH($A17,現金給付!$C:$C,0),1)</f>
        <v>0</v>
      </c>
      <c r="DW17" s="16">
        <f>INDEX(現金給付!AA:AA,MATCH($A17,現金給付!$C:$C,0),1)</f>
        <v>0</v>
      </c>
      <c r="DX17" s="16">
        <f>INDEX(現金給付!AP:AP,MATCH($A17,現金給付!$C:$C,0),1)</f>
        <v>0</v>
      </c>
      <c r="DY17" s="16">
        <f>INDEX(現金給付!AQ:AQ,MATCH($A17,現金給付!$C:$C,0),1)</f>
        <v>0</v>
      </c>
      <c r="DZ17" s="16">
        <f>INDEX(現金給付!AX:AX,MATCH($A17,現金給付!$C:$C,0),1)</f>
        <v>0</v>
      </c>
      <c r="EA17" s="16">
        <f>INDEX(現金給付!AY:AY,MATCH($A17,現金給付!$C:$C,0),1)</f>
        <v>0</v>
      </c>
      <c r="EB17" s="16">
        <f>INDEX(現金給付!BF:BF,MATCH($A17,現金給付!$C:$C,0),1)</f>
        <v>0</v>
      </c>
      <c r="EC17" s="16">
        <f>INDEX(現金給付!BG:BG,MATCH($A17,現金給付!$C:$C,0),1)</f>
        <v>0</v>
      </c>
      <c r="ED17" s="16">
        <f>INDEX(現金給付!BV:BV,MATCH($A17,現金給付!$C:$C,0),1)</f>
        <v>0</v>
      </c>
      <c r="EE17" s="16">
        <f>INDEX(現金給付!BW:BW,MATCH($A17,現金給付!$C:$C,0),1)</f>
        <v>0</v>
      </c>
      <c r="EF17" s="16">
        <v>0</v>
      </c>
      <c r="EG17" s="16">
        <v>0</v>
      </c>
      <c r="EH17" s="16">
        <f t="shared" si="51"/>
        <v>0</v>
      </c>
      <c r="EI17" s="16">
        <f t="shared" si="52"/>
        <v>0</v>
      </c>
      <c r="EK17" s="7">
        <f t="shared" si="53"/>
        <v>131</v>
      </c>
      <c r="EL17" s="7">
        <f t="shared" si="54"/>
        <v>2422716</v>
      </c>
      <c r="EN17" s="70">
        <f>ROUND(EL17/INDEX(被保険者数!O:O,MATCH(A17,被保険者数!A:A,0),1),0)</f>
        <v>9691</v>
      </c>
      <c r="EO17" s="1">
        <f t="shared" si="55"/>
        <v>37</v>
      </c>
      <c r="EP17" s="70">
        <f t="shared" si="48"/>
        <v>937910</v>
      </c>
      <c r="EQ17" s="70">
        <f t="shared" si="49"/>
        <v>981780</v>
      </c>
      <c r="ER17" s="70">
        <f t="shared" si="50"/>
        <v>503026</v>
      </c>
      <c r="ES17" s="70">
        <f>ROUND(EP17/INDEX(被保険者数!O:O,MATCH(A17,被保険者数!A:A,0),1),0)</f>
        <v>3752</v>
      </c>
      <c r="ET17" s="70">
        <f t="shared" si="56"/>
        <v>36</v>
      </c>
      <c r="EU17" s="70">
        <f>ROUND(EQ17/INDEX(被保険者数!O:O,MATCH(A17,被保険者数!A:A,0),1),0)</f>
        <v>3927</v>
      </c>
      <c r="EV17" s="1">
        <f t="shared" si="57"/>
        <v>36</v>
      </c>
    </row>
    <row r="18" spans="1:152" s="1" customFormat="1" ht="15.95" customHeight="1" x14ac:dyDescent="0.15">
      <c r="A18" s="2" t="s">
        <v>39</v>
      </c>
      <c r="B18" s="6">
        <v>18</v>
      </c>
      <c r="C18" s="7">
        <v>11465450</v>
      </c>
      <c r="D18" s="7">
        <v>8025827</v>
      </c>
      <c r="E18" s="7">
        <v>1301818</v>
      </c>
      <c r="F18" s="7">
        <v>1876975</v>
      </c>
      <c r="G18" s="7">
        <v>260830</v>
      </c>
      <c r="H18" s="7">
        <v>453</v>
      </c>
      <c r="I18" s="7">
        <v>6497180</v>
      </c>
      <c r="J18" s="7">
        <v>4548026</v>
      </c>
      <c r="K18" s="7">
        <v>0</v>
      </c>
      <c r="L18" s="7">
        <v>1801817</v>
      </c>
      <c r="M18" s="7">
        <v>147337</v>
      </c>
      <c r="N18" s="7">
        <f t="shared" si="0"/>
        <v>471</v>
      </c>
      <c r="O18" s="7">
        <f t="shared" si="1"/>
        <v>17962630</v>
      </c>
      <c r="P18" s="7">
        <f t="shared" si="2"/>
        <v>12573853</v>
      </c>
      <c r="Q18" s="7">
        <f t="shared" si="3"/>
        <v>1301818</v>
      </c>
      <c r="R18" s="7">
        <f t="shared" si="4"/>
        <v>3678792</v>
      </c>
      <c r="S18" s="7">
        <f t="shared" si="5"/>
        <v>408167</v>
      </c>
      <c r="T18" s="6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46</v>
      </c>
      <c r="AA18" s="7">
        <v>666010</v>
      </c>
      <c r="AB18" s="7">
        <v>466207</v>
      </c>
      <c r="AC18" s="7">
        <v>0</v>
      </c>
      <c r="AD18" s="7">
        <v>199803</v>
      </c>
      <c r="AE18" s="7">
        <v>0</v>
      </c>
      <c r="AF18" s="7">
        <f t="shared" si="6"/>
        <v>46</v>
      </c>
      <c r="AG18" s="7">
        <f t="shared" si="7"/>
        <v>666010</v>
      </c>
      <c r="AH18" s="7">
        <f t="shared" si="8"/>
        <v>466207</v>
      </c>
      <c r="AI18" s="7">
        <f t="shared" si="9"/>
        <v>0</v>
      </c>
      <c r="AJ18" s="7">
        <f t="shared" si="10"/>
        <v>199803</v>
      </c>
      <c r="AK18" s="7">
        <f t="shared" si="11"/>
        <v>0</v>
      </c>
      <c r="AL18" s="6">
        <f t="shared" si="12"/>
        <v>517</v>
      </c>
      <c r="AM18" s="7">
        <f t="shared" si="13"/>
        <v>18628640</v>
      </c>
      <c r="AN18" s="7">
        <f t="shared" si="14"/>
        <v>13040060</v>
      </c>
      <c r="AO18" s="7">
        <f t="shared" si="15"/>
        <v>1301818</v>
      </c>
      <c r="AP18" s="7">
        <f t="shared" si="16"/>
        <v>3878595</v>
      </c>
      <c r="AQ18" s="7">
        <f t="shared" si="17"/>
        <v>408167</v>
      </c>
      <c r="AR18" s="7">
        <v>333</v>
      </c>
      <c r="AS18" s="7">
        <v>6275860</v>
      </c>
      <c r="AT18" s="7">
        <v>4393107</v>
      </c>
      <c r="AU18" s="7">
        <v>111818</v>
      </c>
      <c r="AV18" s="7">
        <v>1052485</v>
      </c>
      <c r="AW18" s="7">
        <v>718450</v>
      </c>
      <c r="AX18" s="7">
        <f t="shared" si="18"/>
        <v>850</v>
      </c>
      <c r="AY18" s="7">
        <f t="shared" si="19"/>
        <v>24904500</v>
      </c>
      <c r="AZ18" s="7">
        <f t="shared" si="20"/>
        <v>17433167</v>
      </c>
      <c r="BA18" s="7">
        <f t="shared" si="21"/>
        <v>1413636</v>
      </c>
      <c r="BB18" s="7">
        <f t="shared" si="22"/>
        <v>4931080</v>
      </c>
      <c r="BC18" s="7">
        <f t="shared" si="23"/>
        <v>1126617</v>
      </c>
      <c r="BD18" s="6">
        <v>18</v>
      </c>
      <c r="BE18" s="7">
        <v>420560</v>
      </c>
      <c r="BF18" s="7">
        <v>115740</v>
      </c>
      <c r="BG18" s="7">
        <v>0</v>
      </c>
      <c r="BH18" s="7">
        <v>272160</v>
      </c>
      <c r="BI18" s="7">
        <v>32660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f t="shared" si="24"/>
        <v>18</v>
      </c>
      <c r="BQ18" s="7">
        <f t="shared" si="25"/>
        <v>420560</v>
      </c>
      <c r="BR18" s="7">
        <f t="shared" si="26"/>
        <v>115740</v>
      </c>
      <c r="BS18" s="7">
        <f t="shared" si="27"/>
        <v>0</v>
      </c>
      <c r="BT18" s="7">
        <f t="shared" si="28"/>
        <v>272160</v>
      </c>
      <c r="BU18" s="7">
        <f t="shared" si="29"/>
        <v>32660</v>
      </c>
      <c r="BV18" s="6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f t="shared" si="30"/>
        <v>850</v>
      </c>
      <c r="CC18" s="7">
        <f t="shared" si="31"/>
        <v>25325060</v>
      </c>
      <c r="CD18" s="7">
        <f t="shared" si="32"/>
        <v>17548907</v>
      </c>
      <c r="CE18" s="7">
        <f t="shared" si="33"/>
        <v>1413636</v>
      </c>
      <c r="CF18" s="7">
        <f t="shared" si="34"/>
        <v>5203240</v>
      </c>
      <c r="CG18" s="7">
        <f t="shared" si="35"/>
        <v>1159277</v>
      </c>
      <c r="CH18" s="128">
        <v>1</v>
      </c>
      <c r="CI18" s="129">
        <v>11390</v>
      </c>
      <c r="CJ18" s="129">
        <v>7973</v>
      </c>
      <c r="CK18" s="129">
        <v>0</v>
      </c>
      <c r="CL18" s="129">
        <v>3417</v>
      </c>
      <c r="CM18" s="129">
        <v>0</v>
      </c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30">
        <f t="shared" si="36"/>
        <v>1</v>
      </c>
      <c r="DA18" s="129">
        <f t="shared" si="37"/>
        <v>11390</v>
      </c>
      <c r="DB18" s="129">
        <f t="shared" si="38"/>
        <v>7973</v>
      </c>
      <c r="DC18" s="129">
        <f t="shared" si="39"/>
        <v>0</v>
      </c>
      <c r="DD18" s="129">
        <f t="shared" si="40"/>
        <v>3417</v>
      </c>
      <c r="DE18" s="129">
        <f t="shared" si="41"/>
        <v>0</v>
      </c>
      <c r="DF18" s="129">
        <f t="shared" si="42"/>
        <v>851</v>
      </c>
      <c r="DG18" s="129">
        <f t="shared" si="43"/>
        <v>25336450</v>
      </c>
      <c r="DH18" s="129">
        <f t="shared" si="44"/>
        <v>17556880</v>
      </c>
      <c r="DI18" s="129">
        <f t="shared" si="45"/>
        <v>1413636</v>
      </c>
      <c r="DJ18" s="129">
        <f t="shared" si="46"/>
        <v>5206657</v>
      </c>
      <c r="DK18" s="129">
        <f t="shared" si="47"/>
        <v>1159277</v>
      </c>
      <c r="DL18" s="129">
        <v>11</v>
      </c>
      <c r="DM18" s="129">
        <v>3</v>
      </c>
      <c r="DN18" s="129">
        <v>14</v>
      </c>
      <c r="DO18" s="129">
        <v>0</v>
      </c>
      <c r="DP18" s="129">
        <v>1</v>
      </c>
      <c r="DR18" s="16">
        <f>INDEX(現金給付!J:J,MATCH($A18,現金給付!$C:$C,0),1)</f>
        <v>1</v>
      </c>
      <c r="DS18" s="16">
        <f>INDEX(現金給付!K:K,MATCH($A18,現金給付!$C:$C,0),1)</f>
        <v>7973</v>
      </c>
      <c r="DT18" s="16">
        <f>INDEX(現金給付!R:R,MATCH($A18,現金給付!$C:$C,0),1)</f>
        <v>0</v>
      </c>
      <c r="DU18" s="16">
        <f>INDEX(現金給付!S:S,MATCH($A18,現金給付!$C:$C,0),1)</f>
        <v>0</v>
      </c>
      <c r="DV18" s="16">
        <f>INDEX(現金給付!Z:Z,MATCH($A18,現金給付!$C:$C,0),1)</f>
        <v>0</v>
      </c>
      <c r="DW18" s="16">
        <f>INDEX(現金給付!AA:AA,MATCH($A18,現金給付!$C:$C,0),1)</f>
        <v>0</v>
      </c>
      <c r="DX18" s="16">
        <f>INDEX(現金給付!AP:AP,MATCH($A18,現金給付!$C:$C,0),1)</f>
        <v>0</v>
      </c>
      <c r="DY18" s="16">
        <f>INDEX(現金給付!AQ:AQ,MATCH($A18,現金給付!$C:$C,0),1)</f>
        <v>0</v>
      </c>
      <c r="DZ18" s="16">
        <f>INDEX(現金給付!AX:AX,MATCH($A18,現金給付!$C:$C,0),1)</f>
        <v>0</v>
      </c>
      <c r="EA18" s="16">
        <f>INDEX(現金給付!AY:AY,MATCH($A18,現金給付!$C:$C,0),1)</f>
        <v>0</v>
      </c>
      <c r="EB18" s="16">
        <f>INDEX(現金給付!BF:BF,MATCH($A18,現金給付!$C:$C,0),1)</f>
        <v>0</v>
      </c>
      <c r="EC18" s="16">
        <f>INDEX(現金給付!BG:BG,MATCH($A18,現金給付!$C:$C,0),1)</f>
        <v>0</v>
      </c>
      <c r="ED18" s="16">
        <f>INDEX(現金給付!BV:BV,MATCH($A18,現金給付!$C:$C,0),1)</f>
        <v>0</v>
      </c>
      <c r="EE18" s="16">
        <f>INDEX(現金給付!BW:BW,MATCH($A18,現金給付!$C:$C,0),1)</f>
        <v>0</v>
      </c>
      <c r="EF18" s="16">
        <v>0</v>
      </c>
      <c r="EG18" s="16">
        <v>0</v>
      </c>
      <c r="EH18" s="16">
        <f t="shared" si="51"/>
        <v>1</v>
      </c>
      <c r="EI18" s="16">
        <f t="shared" si="52"/>
        <v>7973</v>
      </c>
      <c r="EK18" s="7">
        <f t="shared" si="53"/>
        <v>851</v>
      </c>
      <c r="EL18" s="7">
        <f t="shared" si="54"/>
        <v>25333033</v>
      </c>
      <c r="EN18" s="70">
        <f>ROUND(EL18/INDEX(被保険者数!O:O,MATCH(A18,被保険者数!A:A,0),1),0)</f>
        <v>18344</v>
      </c>
      <c r="EO18" s="1">
        <f t="shared" si="55"/>
        <v>32</v>
      </c>
      <c r="EP18" s="70">
        <f t="shared" si="48"/>
        <v>11465450</v>
      </c>
      <c r="EQ18" s="70">
        <f t="shared" si="49"/>
        <v>7163190</v>
      </c>
      <c r="ER18" s="70">
        <f t="shared" si="50"/>
        <v>6704393</v>
      </c>
      <c r="ES18" s="70">
        <f>ROUND(EP18/INDEX(被保険者数!O:O,MATCH(A18,被保険者数!A:A,0),1),0)</f>
        <v>8302</v>
      </c>
      <c r="ET18" s="70">
        <f t="shared" si="56"/>
        <v>32</v>
      </c>
      <c r="EU18" s="70">
        <f>ROUND(EQ18/INDEX(被保険者数!O:O,MATCH(A18,被保険者数!A:A,0),1),0)</f>
        <v>5187</v>
      </c>
      <c r="EV18" s="1">
        <f t="shared" si="57"/>
        <v>33</v>
      </c>
    </row>
    <row r="19" spans="1:152" s="1" customFormat="1" ht="15.95" customHeight="1" x14ac:dyDescent="0.15">
      <c r="A19" s="2" t="s">
        <v>40</v>
      </c>
      <c r="B19" s="6">
        <v>40</v>
      </c>
      <c r="C19" s="7">
        <v>26807580</v>
      </c>
      <c r="D19" s="7">
        <v>18765284</v>
      </c>
      <c r="E19" s="7">
        <v>3642183</v>
      </c>
      <c r="F19" s="7">
        <v>3748011</v>
      </c>
      <c r="G19" s="7">
        <v>652102</v>
      </c>
      <c r="H19" s="7">
        <v>633</v>
      </c>
      <c r="I19" s="7">
        <v>12119490</v>
      </c>
      <c r="J19" s="7">
        <v>8483643</v>
      </c>
      <c r="K19" s="7">
        <v>918105</v>
      </c>
      <c r="L19" s="7">
        <v>2377209</v>
      </c>
      <c r="M19" s="7">
        <v>340533</v>
      </c>
      <c r="N19" s="7">
        <f t="shared" si="0"/>
        <v>673</v>
      </c>
      <c r="O19" s="7">
        <f t="shared" si="1"/>
        <v>38927070</v>
      </c>
      <c r="P19" s="7">
        <f t="shared" si="2"/>
        <v>27248927</v>
      </c>
      <c r="Q19" s="7">
        <f t="shared" si="3"/>
        <v>4560288</v>
      </c>
      <c r="R19" s="7">
        <f t="shared" si="4"/>
        <v>6125220</v>
      </c>
      <c r="S19" s="7">
        <f t="shared" si="5"/>
        <v>992635</v>
      </c>
      <c r="T19" s="6">
        <v>1</v>
      </c>
      <c r="U19" s="7">
        <v>219250</v>
      </c>
      <c r="V19" s="7">
        <v>153470</v>
      </c>
      <c r="W19" s="7">
        <v>0</v>
      </c>
      <c r="X19" s="7">
        <v>65780</v>
      </c>
      <c r="Y19" s="7">
        <v>0</v>
      </c>
      <c r="Z19" s="7">
        <v>79</v>
      </c>
      <c r="AA19" s="7">
        <v>1275300</v>
      </c>
      <c r="AB19" s="7">
        <v>892710</v>
      </c>
      <c r="AC19" s="7">
        <v>0</v>
      </c>
      <c r="AD19" s="7">
        <v>382590</v>
      </c>
      <c r="AE19" s="7">
        <v>0</v>
      </c>
      <c r="AF19" s="7">
        <f t="shared" si="6"/>
        <v>80</v>
      </c>
      <c r="AG19" s="7">
        <f t="shared" si="7"/>
        <v>1494550</v>
      </c>
      <c r="AH19" s="7">
        <f t="shared" si="8"/>
        <v>1046180</v>
      </c>
      <c r="AI19" s="7">
        <f t="shared" si="9"/>
        <v>0</v>
      </c>
      <c r="AJ19" s="7">
        <f t="shared" si="10"/>
        <v>448370</v>
      </c>
      <c r="AK19" s="7">
        <f t="shared" si="11"/>
        <v>0</v>
      </c>
      <c r="AL19" s="6">
        <f t="shared" si="12"/>
        <v>753</v>
      </c>
      <c r="AM19" s="7">
        <f t="shared" si="13"/>
        <v>40421620</v>
      </c>
      <c r="AN19" s="7">
        <f t="shared" si="14"/>
        <v>28295107</v>
      </c>
      <c r="AO19" s="7">
        <f t="shared" si="15"/>
        <v>4560288</v>
      </c>
      <c r="AP19" s="7">
        <f t="shared" si="16"/>
        <v>6573590</v>
      </c>
      <c r="AQ19" s="7">
        <f t="shared" si="17"/>
        <v>992635</v>
      </c>
      <c r="AR19" s="7">
        <v>462</v>
      </c>
      <c r="AS19" s="7">
        <v>7668240</v>
      </c>
      <c r="AT19" s="7">
        <v>5367766</v>
      </c>
      <c r="AU19" s="7">
        <v>61950</v>
      </c>
      <c r="AV19" s="7">
        <v>1729808</v>
      </c>
      <c r="AW19" s="7">
        <v>508716</v>
      </c>
      <c r="AX19" s="7">
        <f t="shared" si="18"/>
        <v>1215</v>
      </c>
      <c r="AY19" s="7">
        <f t="shared" si="19"/>
        <v>48089860</v>
      </c>
      <c r="AZ19" s="7">
        <f t="shared" si="20"/>
        <v>33662873</v>
      </c>
      <c r="BA19" s="7">
        <f t="shared" si="21"/>
        <v>4622238</v>
      </c>
      <c r="BB19" s="7">
        <f t="shared" si="22"/>
        <v>8303398</v>
      </c>
      <c r="BC19" s="7">
        <f t="shared" si="23"/>
        <v>1501351</v>
      </c>
      <c r="BD19" s="6">
        <v>40</v>
      </c>
      <c r="BE19" s="7">
        <v>955279</v>
      </c>
      <c r="BF19" s="7">
        <v>288879</v>
      </c>
      <c r="BG19" s="7">
        <v>0</v>
      </c>
      <c r="BH19" s="7">
        <v>619940</v>
      </c>
      <c r="BI19" s="7">
        <v>46460</v>
      </c>
      <c r="BJ19" s="7">
        <v>1</v>
      </c>
      <c r="BK19" s="7">
        <v>2070</v>
      </c>
      <c r="BL19" s="7">
        <v>690</v>
      </c>
      <c r="BM19" s="7">
        <v>0</v>
      </c>
      <c r="BN19" s="7">
        <v>1380</v>
      </c>
      <c r="BO19" s="7">
        <v>0</v>
      </c>
      <c r="BP19" s="7">
        <f t="shared" si="24"/>
        <v>41</v>
      </c>
      <c r="BQ19" s="7">
        <f t="shared" si="25"/>
        <v>957349</v>
      </c>
      <c r="BR19" s="7">
        <f t="shared" si="26"/>
        <v>289569</v>
      </c>
      <c r="BS19" s="7">
        <f t="shared" si="27"/>
        <v>0</v>
      </c>
      <c r="BT19" s="7">
        <f t="shared" si="28"/>
        <v>621320</v>
      </c>
      <c r="BU19" s="7">
        <f t="shared" si="29"/>
        <v>46460</v>
      </c>
      <c r="BV19" s="6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f t="shared" si="30"/>
        <v>1215</v>
      </c>
      <c r="CC19" s="7">
        <f t="shared" si="31"/>
        <v>49047209</v>
      </c>
      <c r="CD19" s="7">
        <f t="shared" si="32"/>
        <v>33952442</v>
      </c>
      <c r="CE19" s="7">
        <f t="shared" si="33"/>
        <v>4622238</v>
      </c>
      <c r="CF19" s="7">
        <f t="shared" si="34"/>
        <v>8924718</v>
      </c>
      <c r="CG19" s="7">
        <f t="shared" si="35"/>
        <v>1547811</v>
      </c>
      <c r="CH19" s="128">
        <v>5</v>
      </c>
      <c r="CI19" s="129">
        <v>60910</v>
      </c>
      <c r="CJ19" s="129">
        <v>42637</v>
      </c>
      <c r="CK19" s="129">
        <v>0</v>
      </c>
      <c r="CL19" s="129">
        <v>18273</v>
      </c>
      <c r="CM19" s="129">
        <v>0</v>
      </c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30">
        <f t="shared" si="36"/>
        <v>5</v>
      </c>
      <c r="DA19" s="129">
        <f t="shared" si="37"/>
        <v>60910</v>
      </c>
      <c r="DB19" s="129">
        <f t="shared" si="38"/>
        <v>42637</v>
      </c>
      <c r="DC19" s="129">
        <f t="shared" si="39"/>
        <v>0</v>
      </c>
      <c r="DD19" s="129">
        <f t="shared" si="40"/>
        <v>18273</v>
      </c>
      <c r="DE19" s="129">
        <f t="shared" si="41"/>
        <v>0</v>
      </c>
      <c r="DF19" s="129">
        <f t="shared" si="42"/>
        <v>1220</v>
      </c>
      <c r="DG19" s="129">
        <f t="shared" si="43"/>
        <v>49108119</v>
      </c>
      <c r="DH19" s="129">
        <f t="shared" si="44"/>
        <v>33995079</v>
      </c>
      <c r="DI19" s="129">
        <f t="shared" si="45"/>
        <v>4622238</v>
      </c>
      <c r="DJ19" s="129">
        <f t="shared" si="46"/>
        <v>8942991</v>
      </c>
      <c r="DK19" s="129">
        <f t="shared" si="47"/>
        <v>1547811</v>
      </c>
      <c r="DL19" s="129">
        <v>21</v>
      </c>
      <c r="DM19" s="129">
        <v>17</v>
      </c>
      <c r="DN19" s="129">
        <v>38</v>
      </c>
      <c r="DO19" s="129">
        <v>11</v>
      </c>
      <c r="DP19" s="129">
        <v>4</v>
      </c>
      <c r="DR19" s="16">
        <f>INDEX(現金給付!J:J,MATCH($A19,現金給付!$C:$C,0),1)</f>
        <v>5</v>
      </c>
      <c r="DS19" s="16">
        <f>INDEX(現金給付!K:K,MATCH($A19,現金給付!$C:$C,0),1)</f>
        <v>42637</v>
      </c>
      <c r="DT19" s="16">
        <f>INDEX(現金給付!R:R,MATCH($A19,現金給付!$C:$C,0),1)</f>
        <v>0</v>
      </c>
      <c r="DU19" s="16">
        <f>INDEX(現金給付!S:S,MATCH($A19,現金給付!$C:$C,0),1)</f>
        <v>0</v>
      </c>
      <c r="DV19" s="16">
        <f>INDEX(現金給付!Z:Z,MATCH($A19,現金給付!$C:$C,0),1)</f>
        <v>0</v>
      </c>
      <c r="DW19" s="16">
        <f>INDEX(現金給付!AA:AA,MATCH($A19,現金給付!$C:$C,0),1)</f>
        <v>0</v>
      </c>
      <c r="DX19" s="16">
        <f>INDEX(現金給付!AP:AP,MATCH($A19,現金給付!$C:$C,0),1)</f>
        <v>0</v>
      </c>
      <c r="DY19" s="16">
        <f>INDEX(現金給付!AQ:AQ,MATCH($A19,現金給付!$C:$C,0),1)</f>
        <v>0</v>
      </c>
      <c r="DZ19" s="16">
        <f>INDEX(現金給付!AX:AX,MATCH($A19,現金給付!$C:$C,0),1)</f>
        <v>0</v>
      </c>
      <c r="EA19" s="16">
        <f>INDEX(現金給付!AY:AY,MATCH($A19,現金給付!$C:$C,0),1)</f>
        <v>0</v>
      </c>
      <c r="EB19" s="16">
        <f>INDEX(現金給付!BF:BF,MATCH($A19,現金給付!$C:$C,0),1)</f>
        <v>0</v>
      </c>
      <c r="EC19" s="16">
        <f>INDEX(現金給付!BG:BG,MATCH($A19,現金給付!$C:$C,0),1)</f>
        <v>0</v>
      </c>
      <c r="ED19" s="16">
        <f>INDEX(現金給付!BV:BV,MATCH($A19,現金給付!$C:$C,0),1)</f>
        <v>0</v>
      </c>
      <c r="EE19" s="16">
        <f>INDEX(現金給付!BW:BW,MATCH($A19,現金給付!$C:$C,0),1)</f>
        <v>0</v>
      </c>
      <c r="EF19" s="16">
        <v>0</v>
      </c>
      <c r="EG19" s="16">
        <v>0</v>
      </c>
      <c r="EH19" s="16">
        <f t="shared" si="51"/>
        <v>5</v>
      </c>
      <c r="EI19" s="16">
        <f t="shared" si="52"/>
        <v>42637</v>
      </c>
      <c r="EK19" s="7">
        <f t="shared" si="53"/>
        <v>1220</v>
      </c>
      <c r="EL19" s="7">
        <f t="shared" si="54"/>
        <v>49089846</v>
      </c>
      <c r="EN19" s="70">
        <f>ROUND(EL19/INDEX(被保険者数!O:O,MATCH(A19,被保険者数!A:A,0),1),0)</f>
        <v>26796</v>
      </c>
      <c r="EO19" s="1">
        <f t="shared" si="55"/>
        <v>30</v>
      </c>
      <c r="EP19" s="70">
        <f t="shared" si="48"/>
        <v>27026830</v>
      </c>
      <c r="EQ19" s="70">
        <f t="shared" si="49"/>
        <v>13394790</v>
      </c>
      <c r="ER19" s="70">
        <f t="shared" si="50"/>
        <v>8668226</v>
      </c>
      <c r="ES19" s="70">
        <f>ROUND(EP19/INDEX(被保険者数!O:O,MATCH(A19,被保険者数!A:A,0),1),0)</f>
        <v>14753</v>
      </c>
      <c r="ET19" s="70">
        <f t="shared" si="56"/>
        <v>29</v>
      </c>
      <c r="EU19" s="70">
        <f>ROUND(EQ19/INDEX(被保険者数!O:O,MATCH(A19,被保険者数!A:A,0),1),0)</f>
        <v>7312</v>
      </c>
      <c r="EV19" s="1">
        <f t="shared" si="57"/>
        <v>30</v>
      </c>
    </row>
    <row r="20" spans="1:152" s="1" customFormat="1" ht="15.95" customHeight="1" x14ac:dyDescent="0.15">
      <c r="A20" s="2" t="s">
        <v>41</v>
      </c>
      <c r="B20" s="6">
        <v>54</v>
      </c>
      <c r="C20" s="7">
        <v>44776360</v>
      </c>
      <c r="D20" s="7">
        <v>31343454</v>
      </c>
      <c r="E20" s="7">
        <v>9418042</v>
      </c>
      <c r="F20" s="7">
        <v>3563304</v>
      </c>
      <c r="G20" s="7">
        <v>451560</v>
      </c>
      <c r="H20" s="7">
        <v>1290</v>
      </c>
      <c r="I20" s="7">
        <v>21494650</v>
      </c>
      <c r="J20" s="7">
        <v>15046255</v>
      </c>
      <c r="K20" s="7">
        <v>934078</v>
      </c>
      <c r="L20" s="7">
        <v>5432552</v>
      </c>
      <c r="M20" s="7">
        <v>81765</v>
      </c>
      <c r="N20" s="7">
        <f t="shared" si="0"/>
        <v>1344</v>
      </c>
      <c r="O20" s="7">
        <f t="shared" si="1"/>
        <v>66271010</v>
      </c>
      <c r="P20" s="7">
        <f t="shared" si="2"/>
        <v>46389709</v>
      </c>
      <c r="Q20" s="7">
        <f t="shared" si="3"/>
        <v>10352120</v>
      </c>
      <c r="R20" s="7">
        <f t="shared" si="4"/>
        <v>8995856</v>
      </c>
      <c r="S20" s="7">
        <f t="shared" si="5"/>
        <v>533325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112</v>
      </c>
      <c r="AA20" s="7">
        <v>1322170</v>
      </c>
      <c r="AB20" s="7">
        <v>925519</v>
      </c>
      <c r="AC20" s="7">
        <v>0</v>
      </c>
      <c r="AD20" s="7">
        <v>396651</v>
      </c>
      <c r="AE20" s="7">
        <v>0</v>
      </c>
      <c r="AF20" s="7">
        <f t="shared" si="6"/>
        <v>112</v>
      </c>
      <c r="AG20" s="7">
        <f t="shared" si="7"/>
        <v>1322170</v>
      </c>
      <c r="AH20" s="7">
        <f t="shared" si="8"/>
        <v>925519</v>
      </c>
      <c r="AI20" s="7">
        <f t="shared" si="9"/>
        <v>0</v>
      </c>
      <c r="AJ20" s="7">
        <f t="shared" si="10"/>
        <v>396651</v>
      </c>
      <c r="AK20" s="7">
        <f t="shared" si="11"/>
        <v>0</v>
      </c>
      <c r="AL20" s="6">
        <f t="shared" si="12"/>
        <v>1456</v>
      </c>
      <c r="AM20" s="7">
        <f t="shared" si="13"/>
        <v>67593180</v>
      </c>
      <c r="AN20" s="7">
        <f t="shared" si="14"/>
        <v>47315228</v>
      </c>
      <c r="AO20" s="7">
        <f t="shared" si="15"/>
        <v>10352120</v>
      </c>
      <c r="AP20" s="7">
        <f t="shared" si="16"/>
        <v>9392507</v>
      </c>
      <c r="AQ20" s="7">
        <f t="shared" si="17"/>
        <v>533325</v>
      </c>
      <c r="AR20" s="7">
        <v>908</v>
      </c>
      <c r="AS20" s="7">
        <v>10988360</v>
      </c>
      <c r="AT20" s="7">
        <v>7691852</v>
      </c>
      <c r="AU20" s="7">
        <v>215</v>
      </c>
      <c r="AV20" s="7">
        <v>3239430</v>
      </c>
      <c r="AW20" s="7">
        <v>56863</v>
      </c>
      <c r="AX20" s="7">
        <f t="shared" si="18"/>
        <v>2364</v>
      </c>
      <c r="AY20" s="7">
        <f t="shared" si="19"/>
        <v>78581540</v>
      </c>
      <c r="AZ20" s="7">
        <f t="shared" si="20"/>
        <v>55007080</v>
      </c>
      <c r="BA20" s="7">
        <f t="shared" si="21"/>
        <v>10352335</v>
      </c>
      <c r="BB20" s="7">
        <f t="shared" si="22"/>
        <v>12631937</v>
      </c>
      <c r="BC20" s="7">
        <f t="shared" si="23"/>
        <v>590188</v>
      </c>
      <c r="BD20" s="6">
        <v>52</v>
      </c>
      <c r="BE20" s="7">
        <v>1858768</v>
      </c>
      <c r="BF20" s="7">
        <v>528778</v>
      </c>
      <c r="BG20" s="7">
        <v>0</v>
      </c>
      <c r="BH20" s="7">
        <v>1279850</v>
      </c>
      <c r="BI20" s="7">
        <v>50140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24"/>
        <v>52</v>
      </c>
      <c r="BQ20" s="7">
        <f t="shared" si="25"/>
        <v>1858768</v>
      </c>
      <c r="BR20" s="7">
        <f t="shared" si="26"/>
        <v>528778</v>
      </c>
      <c r="BS20" s="7">
        <f t="shared" si="27"/>
        <v>0</v>
      </c>
      <c r="BT20" s="7">
        <f t="shared" si="28"/>
        <v>1279850</v>
      </c>
      <c r="BU20" s="7">
        <f t="shared" si="29"/>
        <v>50140</v>
      </c>
      <c r="BV20" s="6">
        <v>17</v>
      </c>
      <c r="BW20" s="7">
        <v>1372680</v>
      </c>
      <c r="BX20" s="7">
        <v>960876</v>
      </c>
      <c r="BY20" s="7">
        <v>122313</v>
      </c>
      <c r="BZ20" s="7">
        <v>251641</v>
      </c>
      <c r="CA20" s="7">
        <v>37850</v>
      </c>
      <c r="CB20" s="7">
        <f t="shared" si="30"/>
        <v>2381</v>
      </c>
      <c r="CC20" s="7">
        <f t="shared" si="31"/>
        <v>81812988</v>
      </c>
      <c r="CD20" s="7">
        <f t="shared" si="32"/>
        <v>56496734</v>
      </c>
      <c r="CE20" s="7">
        <f t="shared" si="33"/>
        <v>10474648</v>
      </c>
      <c r="CF20" s="7">
        <f t="shared" si="34"/>
        <v>14163428</v>
      </c>
      <c r="CG20" s="7">
        <f t="shared" si="35"/>
        <v>678178</v>
      </c>
      <c r="CH20" s="128">
        <v>18</v>
      </c>
      <c r="CI20" s="129">
        <v>75632</v>
      </c>
      <c r="CJ20" s="129">
        <v>52942</v>
      </c>
      <c r="CK20" s="129">
        <v>0</v>
      </c>
      <c r="CL20" s="129">
        <v>22690</v>
      </c>
      <c r="CM20" s="129">
        <v>0</v>
      </c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30">
        <f t="shared" si="36"/>
        <v>18</v>
      </c>
      <c r="DA20" s="129">
        <f t="shared" si="37"/>
        <v>75632</v>
      </c>
      <c r="DB20" s="129">
        <f t="shared" si="38"/>
        <v>52942</v>
      </c>
      <c r="DC20" s="129">
        <f t="shared" si="39"/>
        <v>0</v>
      </c>
      <c r="DD20" s="129">
        <f t="shared" si="40"/>
        <v>22690</v>
      </c>
      <c r="DE20" s="129">
        <f t="shared" si="41"/>
        <v>0</v>
      </c>
      <c r="DF20" s="129">
        <f t="shared" si="42"/>
        <v>2399</v>
      </c>
      <c r="DG20" s="129">
        <f t="shared" si="43"/>
        <v>81888620</v>
      </c>
      <c r="DH20" s="129">
        <f t="shared" si="44"/>
        <v>56549676</v>
      </c>
      <c r="DI20" s="129">
        <f t="shared" si="45"/>
        <v>10474648</v>
      </c>
      <c r="DJ20" s="129">
        <f t="shared" si="46"/>
        <v>14186118</v>
      </c>
      <c r="DK20" s="129">
        <f t="shared" si="47"/>
        <v>678178</v>
      </c>
      <c r="DL20" s="129">
        <v>40</v>
      </c>
      <c r="DM20" s="129">
        <v>18</v>
      </c>
      <c r="DN20" s="129">
        <v>58</v>
      </c>
      <c r="DO20" s="129">
        <v>25</v>
      </c>
      <c r="DP20" s="129">
        <v>0</v>
      </c>
      <c r="DR20" s="16">
        <f>INDEX(現金給付!J:J,MATCH($A20,現金給付!$C:$C,0),1)</f>
        <v>18</v>
      </c>
      <c r="DS20" s="16">
        <f>INDEX(現金給付!K:K,MATCH($A20,現金給付!$C:$C,0),1)</f>
        <v>52942</v>
      </c>
      <c r="DT20" s="16">
        <f>INDEX(現金給付!R:R,MATCH($A20,現金給付!$C:$C,0),1)</f>
        <v>0</v>
      </c>
      <c r="DU20" s="16">
        <f>INDEX(現金給付!S:S,MATCH($A20,現金給付!$C:$C,0),1)</f>
        <v>0</v>
      </c>
      <c r="DV20" s="16">
        <f>INDEX(現金給付!Z:Z,MATCH($A20,現金給付!$C:$C,0),1)</f>
        <v>0</v>
      </c>
      <c r="DW20" s="16">
        <f>INDEX(現金給付!AA:AA,MATCH($A20,現金給付!$C:$C,0),1)</f>
        <v>0</v>
      </c>
      <c r="DX20" s="16">
        <f>INDEX(現金給付!AP:AP,MATCH($A20,現金給付!$C:$C,0),1)</f>
        <v>1</v>
      </c>
      <c r="DY20" s="16">
        <f>INDEX(現金給付!AQ:AQ,MATCH($A20,現金給付!$C:$C,0),1)</f>
        <v>36246</v>
      </c>
      <c r="DZ20" s="16">
        <f>INDEX(現金給付!AX:AX,MATCH($A20,現金給付!$C:$C,0),1)</f>
        <v>0</v>
      </c>
      <c r="EA20" s="16">
        <f>INDEX(現金給付!AY:AY,MATCH($A20,現金給付!$C:$C,0),1)</f>
        <v>0</v>
      </c>
      <c r="EB20" s="16">
        <f>INDEX(現金給付!BF:BF,MATCH($A20,現金給付!$C:$C,0),1)</f>
        <v>0</v>
      </c>
      <c r="EC20" s="16">
        <f>INDEX(現金給付!BG:BG,MATCH($A20,現金給付!$C:$C,0),1)</f>
        <v>0</v>
      </c>
      <c r="ED20" s="16">
        <f>INDEX(現金給付!BV:BV,MATCH($A20,現金給付!$C:$C,0),1)</f>
        <v>0</v>
      </c>
      <c r="EE20" s="16">
        <f>INDEX(現金給付!BW:BW,MATCH($A20,現金給付!$C:$C,0),1)</f>
        <v>0</v>
      </c>
      <c r="EF20" s="16">
        <v>0</v>
      </c>
      <c r="EG20" s="16">
        <v>0</v>
      </c>
      <c r="EH20" s="16">
        <f t="shared" si="51"/>
        <v>19</v>
      </c>
      <c r="EI20" s="16">
        <f t="shared" si="52"/>
        <v>89188</v>
      </c>
      <c r="EK20" s="7">
        <f t="shared" si="53"/>
        <v>2400</v>
      </c>
      <c r="EL20" s="7">
        <f t="shared" si="54"/>
        <v>81902176</v>
      </c>
      <c r="EN20" s="70">
        <f>ROUND(EL20/INDEX(被保険者数!O:O,MATCH(A20,被保険者数!A:A,0),1),0)</f>
        <v>65313</v>
      </c>
      <c r="EO20" s="1">
        <f t="shared" si="55"/>
        <v>15</v>
      </c>
      <c r="EP20" s="70">
        <f t="shared" si="48"/>
        <v>44776360</v>
      </c>
      <c r="EQ20" s="70">
        <f t="shared" si="49"/>
        <v>22816820</v>
      </c>
      <c r="ER20" s="70">
        <f t="shared" si="50"/>
        <v>14308996</v>
      </c>
      <c r="ES20" s="70">
        <f>ROUND(EP20/INDEX(被保険者数!O:O,MATCH(A20,被保険者数!A:A,0),1),0)</f>
        <v>35707</v>
      </c>
      <c r="ET20" s="70">
        <f t="shared" si="56"/>
        <v>16</v>
      </c>
      <c r="EU20" s="70">
        <f>ROUND(EQ20/INDEX(被保険者数!O:O,MATCH(A20,被保険者数!A:A,0),1),0)</f>
        <v>18195</v>
      </c>
      <c r="EV20" s="1">
        <f t="shared" si="57"/>
        <v>17</v>
      </c>
    </row>
    <row r="21" spans="1:152" s="1" customFormat="1" ht="15.95" customHeight="1" x14ac:dyDescent="0.15">
      <c r="A21" s="2" t="s">
        <v>42</v>
      </c>
      <c r="B21" s="6">
        <v>27</v>
      </c>
      <c r="C21" s="7">
        <v>25171250</v>
      </c>
      <c r="D21" s="7">
        <v>17619878</v>
      </c>
      <c r="E21" s="7">
        <v>4255411</v>
      </c>
      <c r="F21" s="7">
        <v>2584156</v>
      </c>
      <c r="G21" s="7">
        <v>711805</v>
      </c>
      <c r="H21" s="7">
        <v>645</v>
      </c>
      <c r="I21" s="7">
        <v>8075260</v>
      </c>
      <c r="J21" s="7">
        <v>5652682</v>
      </c>
      <c r="K21" s="7">
        <v>28057</v>
      </c>
      <c r="L21" s="7">
        <v>2242270</v>
      </c>
      <c r="M21" s="7">
        <v>152251</v>
      </c>
      <c r="N21" s="7">
        <f t="shared" si="0"/>
        <v>672</v>
      </c>
      <c r="O21" s="7">
        <f t="shared" si="1"/>
        <v>33246510</v>
      </c>
      <c r="P21" s="7">
        <f t="shared" si="2"/>
        <v>23272560</v>
      </c>
      <c r="Q21" s="7">
        <f t="shared" si="3"/>
        <v>4283468</v>
      </c>
      <c r="R21" s="7">
        <f t="shared" si="4"/>
        <v>4826426</v>
      </c>
      <c r="S21" s="7">
        <f t="shared" si="5"/>
        <v>864056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137</v>
      </c>
      <c r="AA21" s="7">
        <v>1841750</v>
      </c>
      <c r="AB21" s="7">
        <v>1289225</v>
      </c>
      <c r="AC21" s="7">
        <v>0</v>
      </c>
      <c r="AD21" s="7">
        <v>552525</v>
      </c>
      <c r="AE21" s="7">
        <v>0</v>
      </c>
      <c r="AF21" s="7">
        <f t="shared" si="6"/>
        <v>137</v>
      </c>
      <c r="AG21" s="7">
        <f t="shared" si="7"/>
        <v>1841750</v>
      </c>
      <c r="AH21" s="7">
        <f t="shared" si="8"/>
        <v>1289225</v>
      </c>
      <c r="AI21" s="7">
        <f t="shared" si="9"/>
        <v>0</v>
      </c>
      <c r="AJ21" s="7">
        <f t="shared" si="10"/>
        <v>552525</v>
      </c>
      <c r="AK21" s="7">
        <f t="shared" si="11"/>
        <v>0</v>
      </c>
      <c r="AL21" s="6">
        <f t="shared" si="12"/>
        <v>809</v>
      </c>
      <c r="AM21" s="7">
        <f t="shared" si="13"/>
        <v>35088260</v>
      </c>
      <c r="AN21" s="7">
        <f t="shared" si="14"/>
        <v>24561785</v>
      </c>
      <c r="AO21" s="7">
        <f t="shared" si="15"/>
        <v>4283468</v>
      </c>
      <c r="AP21" s="7">
        <f t="shared" si="16"/>
        <v>5378951</v>
      </c>
      <c r="AQ21" s="7">
        <f t="shared" si="17"/>
        <v>864056</v>
      </c>
      <c r="AR21" s="7">
        <v>527</v>
      </c>
      <c r="AS21" s="7">
        <v>7678410</v>
      </c>
      <c r="AT21" s="7">
        <v>5374887</v>
      </c>
      <c r="AU21" s="7">
        <v>22329</v>
      </c>
      <c r="AV21" s="7">
        <v>2204796</v>
      </c>
      <c r="AW21" s="7">
        <v>76398</v>
      </c>
      <c r="AX21" s="7">
        <f t="shared" si="18"/>
        <v>1336</v>
      </c>
      <c r="AY21" s="7">
        <f t="shared" si="19"/>
        <v>42766670</v>
      </c>
      <c r="AZ21" s="7">
        <f t="shared" si="20"/>
        <v>29936672</v>
      </c>
      <c r="BA21" s="7">
        <f t="shared" si="21"/>
        <v>4305797</v>
      </c>
      <c r="BB21" s="7">
        <f t="shared" si="22"/>
        <v>7583747</v>
      </c>
      <c r="BC21" s="7">
        <f t="shared" si="23"/>
        <v>940454</v>
      </c>
      <c r="BD21" s="6">
        <v>26</v>
      </c>
      <c r="BE21" s="7">
        <v>644040</v>
      </c>
      <c r="BF21" s="7">
        <v>239190</v>
      </c>
      <c r="BG21" s="7">
        <v>0</v>
      </c>
      <c r="BH21" s="7">
        <v>391970</v>
      </c>
      <c r="BI21" s="7">
        <v>12880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f t="shared" si="24"/>
        <v>26</v>
      </c>
      <c r="BQ21" s="7">
        <f t="shared" si="25"/>
        <v>644040</v>
      </c>
      <c r="BR21" s="7">
        <f t="shared" si="26"/>
        <v>239190</v>
      </c>
      <c r="BS21" s="7">
        <f t="shared" si="27"/>
        <v>0</v>
      </c>
      <c r="BT21" s="7">
        <f t="shared" si="28"/>
        <v>391970</v>
      </c>
      <c r="BU21" s="7">
        <f t="shared" si="29"/>
        <v>12880</v>
      </c>
      <c r="BV21" s="6">
        <v>2</v>
      </c>
      <c r="BW21" s="7">
        <v>79240</v>
      </c>
      <c r="BX21" s="7">
        <v>55468</v>
      </c>
      <c r="BY21" s="7">
        <v>0</v>
      </c>
      <c r="BZ21" s="7">
        <v>23772</v>
      </c>
      <c r="CA21" s="7">
        <v>0</v>
      </c>
      <c r="CB21" s="7">
        <f t="shared" si="30"/>
        <v>1338</v>
      </c>
      <c r="CC21" s="7">
        <f t="shared" si="31"/>
        <v>43489950</v>
      </c>
      <c r="CD21" s="7">
        <f t="shared" si="32"/>
        <v>30231330</v>
      </c>
      <c r="CE21" s="7">
        <f t="shared" si="33"/>
        <v>4305797</v>
      </c>
      <c r="CF21" s="7">
        <f t="shared" si="34"/>
        <v>7999489</v>
      </c>
      <c r="CG21" s="7">
        <f t="shared" si="35"/>
        <v>953334</v>
      </c>
      <c r="CH21" s="128">
        <v>4</v>
      </c>
      <c r="CI21" s="129">
        <v>24750</v>
      </c>
      <c r="CJ21" s="129">
        <v>17325</v>
      </c>
      <c r="CK21" s="129">
        <v>0</v>
      </c>
      <c r="CL21" s="129">
        <v>7425</v>
      </c>
      <c r="CM21" s="129">
        <v>0</v>
      </c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30">
        <f t="shared" si="36"/>
        <v>4</v>
      </c>
      <c r="DA21" s="129">
        <f t="shared" si="37"/>
        <v>24750</v>
      </c>
      <c r="DB21" s="129">
        <f t="shared" si="38"/>
        <v>17325</v>
      </c>
      <c r="DC21" s="129">
        <f t="shared" si="39"/>
        <v>0</v>
      </c>
      <c r="DD21" s="129">
        <f t="shared" si="40"/>
        <v>7425</v>
      </c>
      <c r="DE21" s="129">
        <f t="shared" si="41"/>
        <v>0</v>
      </c>
      <c r="DF21" s="129">
        <f t="shared" si="42"/>
        <v>1342</v>
      </c>
      <c r="DG21" s="129">
        <f t="shared" si="43"/>
        <v>43514700</v>
      </c>
      <c r="DH21" s="129">
        <f t="shared" si="44"/>
        <v>30248655</v>
      </c>
      <c r="DI21" s="129">
        <f t="shared" si="45"/>
        <v>4305797</v>
      </c>
      <c r="DJ21" s="129">
        <f t="shared" si="46"/>
        <v>8006914</v>
      </c>
      <c r="DK21" s="129">
        <f t="shared" si="47"/>
        <v>953334</v>
      </c>
      <c r="DL21" s="129">
        <v>22</v>
      </c>
      <c r="DM21" s="129">
        <v>5</v>
      </c>
      <c r="DN21" s="129">
        <v>27</v>
      </c>
      <c r="DO21" s="129">
        <v>0</v>
      </c>
      <c r="DP21" s="129">
        <v>0</v>
      </c>
      <c r="DR21" s="16">
        <f>INDEX(現金給付!J:J,MATCH($A21,現金給付!$C:$C,0),1)</f>
        <v>4</v>
      </c>
      <c r="DS21" s="16">
        <f>INDEX(現金給付!K:K,MATCH($A21,現金給付!$C:$C,0),1)</f>
        <v>17325</v>
      </c>
      <c r="DT21" s="16">
        <f>INDEX(現金給付!R:R,MATCH($A21,現金給付!$C:$C,0),1)</f>
        <v>0</v>
      </c>
      <c r="DU21" s="16">
        <f>INDEX(現金給付!S:S,MATCH($A21,現金給付!$C:$C,0),1)</f>
        <v>0</v>
      </c>
      <c r="DV21" s="16">
        <f>INDEX(現金給付!Z:Z,MATCH($A21,現金給付!$C:$C,0),1)</f>
        <v>0</v>
      </c>
      <c r="DW21" s="16">
        <f>INDEX(現金給付!AA:AA,MATCH($A21,現金給付!$C:$C,0),1)</f>
        <v>0</v>
      </c>
      <c r="DX21" s="16">
        <f>INDEX(現金給付!AP:AP,MATCH($A21,現金給付!$C:$C,0),1)</f>
        <v>1</v>
      </c>
      <c r="DY21" s="16">
        <f>INDEX(現金給付!AQ:AQ,MATCH($A21,現金給付!$C:$C,0),1)</f>
        <v>5787</v>
      </c>
      <c r="DZ21" s="16">
        <f>INDEX(現金給付!AX:AX,MATCH($A21,現金給付!$C:$C,0),1)</f>
        <v>0</v>
      </c>
      <c r="EA21" s="16">
        <f>INDEX(現金給付!AY:AY,MATCH($A21,現金給付!$C:$C,0),1)</f>
        <v>0</v>
      </c>
      <c r="EB21" s="16">
        <f>INDEX(現金給付!BF:BF,MATCH($A21,現金給付!$C:$C,0),1)</f>
        <v>0</v>
      </c>
      <c r="EC21" s="16">
        <f>INDEX(現金給付!BG:BG,MATCH($A21,現金給付!$C:$C,0),1)</f>
        <v>0</v>
      </c>
      <c r="ED21" s="16">
        <f>INDEX(現金給付!BV:BV,MATCH($A21,現金給付!$C:$C,0),1)</f>
        <v>0</v>
      </c>
      <c r="EE21" s="16">
        <f>INDEX(現金給付!BW:BW,MATCH($A21,現金給付!$C:$C,0),1)</f>
        <v>0</v>
      </c>
      <c r="EF21" s="16">
        <v>0</v>
      </c>
      <c r="EG21" s="16">
        <v>0</v>
      </c>
      <c r="EH21" s="16">
        <f t="shared" si="51"/>
        <v>5</v>
      </c>
      <c r="EI21" s="16">
        <f t="shared" si="52"/>
        <v>23112</v>
      </c>
      <c r="EK21" s="7">
        <f t="shared" si="53"/>
        <v>1343</v>
      </c>
      <c r="EL21" s="7">
        <f t="shared" si="54"/>
        <v>43513062</v>
      </c>
      <c r="EN21" s="70">
        <f>ROUND(EL21/INDEX(被保険者数!O:O,MATCH(A21,被保険者数!A:A,0),1),0)</f>
        <v>63430</v>
      </c>
      <c r="EO21" s="1">
        <f t="shared" si="55"/>
        <v>16</v>
      </c>
      <c r="EP21" s="70">
        <f t="shared" si="48"/>
        <v>25171250</v>
      </c>
      <c r="EQ21" s="70">
        <f t="shared" si="49"/>
        <v>9917010</v>
      </c>
      <c r="ER21" s="70">
        <f t="shared" si="50"/>
        <v>8424802</v>
      </c>
      <c r="ES21" s="70">
        <f>ROUND(EP21/INDEX(被保険者数!O:O,MATCH(A21,被保険者数!A:A,0),1),0)</f>
        <v>36693</v>
      </c>
      <c r="ET21" s="70">
        <f t="shared" si="56"/>
        <v>14</v>
      </c>
      <c r="EU21" s="70">
        <f>ROUND(EQ21/INDEX(被保険者数!O:O,MATCH(A21,被保険者数!A:A,0),1),0)</f>
        <v>14456</v>
      </c>
      <c r="EV21" s="1">
        <f t="shared" si="57"/>
        <v>24</v>
      </c>
    </row>
    <row r="22" spans="1:152" s="1" customFormat="1" ht="15.95" customHeight="1" x14ac:dyDescent="0.15">
      <c r="A22" s="2" t="s">
        <v>43</v>
      </c>
      <c r="B22" s="6">
        <v>63</v>
      </c>
      <c r="C22" s="7">
        <v>42158430</v>
      </c>
      <c r="D22" s="7">
        <v>29510956</v>
      </c>
      <c r="E22" s="7">
        <v>6781179</v>
      </c>
      <c r="F22" s="7">
        <v>5477315</v>
      </c>
      <c r="G22" s="7">
        <v>388980</v>
      </c>
      <c r="H22" s="7">
        <v>2072</v>
      </c>
      <c r="I22" s="7">
        <v>31468050</v>
      </c>
      <c r="J22" s="7">
        <v>22027635</v>
      </c>
      <c r="K22" s="7">
        <v>162829</v>
      </c>
      <c r="L22" s="7">
        <v>8966064</v>
      </c>
      <c r="M22" s="7">
        <v>311522</v>
      </c>
      <c r="N22" s="7">
        <f t="shared" si="0"/>
        <v>2135</v>
      </c>
      <c r="O22" s="7">
        <f t="shared" si="1"/>
        <v>73626480</v>
      </c>
      <c r="P22" s="7">
        <f t="shared" si="2"/>
        <v>51538591</v>
      </c>
      <c r="Q22" s="7">
        <f t="shared" si="3"/>
        <v>6944008</v>
      </c>
      <c r="R22" s="7">
        <f t="shared" si="4"/>
        <v>14443379</v>
      </c>
      <c r="S22" s="7">
        <f t="shared" si="5"/>
        <v>700502</v>
      </c>
      <c r="T22" s="6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230</v>
      </c>
      <c r="AA22" s="7">
        <v>3398680</v>
      </c>
      <c r="AB22" s="7">
        <v>2379076</v>
      </c>
      <c r="AC22" s="7">
        <v>0</v>
      </c>
      <c r="AD22" s="7">
        <v>1019604</v>
      </c>
      <c r="AE22" s="7">
        <v>0</v>
      </c>
      <c r="AF22" s="7">
        <f t="shared" si="6"/>
        <v>230</v>
      </c>
      <c r="AG22" s="7">
        <f t="shared" si="7"/>
        <v>3398680</v>
      </c>
      <c r="AH22" s="7">
        <f t="shared" si="8"/>
        <v>2379076</v>
      </c>
      <c r="AI22" s="7">
        <f t="shared" si="9"/>
        <v>0</v>
      </c>
      <c r="AJ22" s="7">
        <f t="shared" si="10"/>
        <v>1019604</v>
      </c>
      <c r="AK22" s="7">
        <f t="shared" si="11"/>
        <v>0</v>
      </c>
      <c r="AL22" s="6">
        <f t="shared" si="12"/>
        <v>2365</v>
      </c>
      <c r="AM22" s="7">
        <f t="shared" si="13"/>
        <v>77025160</v>
      </c>
      <c r="AN22" s="7">
        <f t="shared" si="14"/>
        <v>53917667</v>
      </c>
      <c r="AO22" s="7">
        <f t="shared" si="15"/>
        <v>6944008</v>
      </c>
      <c r="AP22" s="7">
        <f t="shared" si="16"/>
        <v>15462983</v>
      </c>
      <c r="AQ22" s="7">
        <f t="shared" si="17"/>
        <v>700502</v>
      </c>
      <c r="AR22" s="7">
        <v>1628</v>
      </c>
      <c r="AS22" s="7">
        <v>24345020</v>
      </c>
      <c r="AT22" s="7">
        <v>17041511</v>
      </c>
      <c r="AU22" s="7">
        <v>102120</v>
      </c>
      <c r="AV22" s="7">
        <v>7074681</v>
      </c>
      <c r="AW22" s="7">
        <v>126708</v>
      </c>
      <c r="AX22" s="7">
        <f t="shared" si="18"/>
        <v>3993</v>
      </c>
      <c r="AY22" s="7">
        <f t="shared" si="19"/>
        <v>101370180</v>
      </c>
      <c r="AZ22" s="7">
        <f t="shared" si="20"/>
        <v>70959178</v>
      </c>
      <c r="BA22" s="7">
        <f t="shared" si="21"/>
        <v>7046128</v>
      </c>
      <c r="BB22" s="7">
        <f t="shared" si="22"/>
        <v>22537664</v>
      </c>
      <c r="BC22" s="7">
        <f t="shared" si="23"/>
        <v>827210</v>
      </c>
      <c r="BD22" s="6">
        <v>61</v>
      </c>
      <c r="BE22" s="7">
        <v>1863105</v>
      </c>
      <c r="BF22" s="7">
        <v>375895</v>
      </c>
      <c r="BG22" s="7">
        <v>0</v>
      </c>
      <c r="BH22" s="7">
        <v>1449950</v>
      </c>
      <c r="BI22" s="7">
        <v>37260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f t="shared" si="24"/>
        <v>61</v>
      </c>
      <c r="BQ22" s="7">
        <f t="shared" si="25"/>
        <v>1863105</v>
      </c>
      <c r="BR22" s="7">
        <f t="shared" si="26"/>
        <v>375895</v>
      </c>
      <c r="BS22" s="7">
        <f t="shared" si="27"/>
        <v>0</v>
      </c>
      <c r="BT22" s="7">
        <f t="shared" si="28"/>
        <v>1449950</v>
      </c>
      <c r="BU22" s="7">
        <f t="shared" si="29"/>
        <v>37260</v>
      </c>
      <c r="BV22" s="6">
        <v>19</v>
      </c>
      <c r="BW22" s="7">
        <v>1335280</v>
      </c>
      <c r="BX22" s="7">
        <v>934696</v>
      </c>
      <c r="BY22" s="7">
        <v>25827</v>
      </c>
      <c r="BZ22" s="7">
        <v>289388</v>
      </c>
      <c r="CA22" s="7">
        <v>85369</v>
      </c>
      <c r="CB22" s="7">
        <f t="shared" si="30"/>
        <v>4012</v>
      </c>
      <c r="CC22" s="7">
        <f t="shared" si="31"/>
        <v>104568565</v>
      </c>
      <c r="CD22" s="7">
        <f t="shared" si="32"/>
        <v>72269769</v>
      </c>
      <c r="CE22" s="7">
        <f t="shared" si="33"/>
        <v>7071955</v>
      </c>
      <c r="CF22" s="7">
        <f t="shared" si="34"/>
        <v>24277002</v>
      </c>
      <c r="CG22" s="7">
        <f t="shared" si="35"/>
        <v>949839</v>
      </c>
      <c r="CH22" s="128">
        <v>32</v>
      </c>
      <c r="CI22" s="129">
        <v>158790</v>
      </c>
      <c r="CJ22" s="129">
        <v>111153</v>
      </c>
      <c r="CK22" s="129">
        <v>0</v>
      </c>
      <c r="CL22" s="129">
        <v>47637</v>
      </c>
      <c r="CM22" s="129">
        <v>0</v>
      </c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30">
        <f t="shared" si="36"/>
        <v>32</v>
      </c>
      <c r="DA22" s="129">
        <f t="shared" si="37"/>
        <v>158790</v>
      </c>
      <c r="DB22" s="129">
        <f t="shared" si="38"/>
        <v>111153</v>
      </c>
      <c r="DC22" s="129">
        <f t="shared" si="39"/>
        <v>0</v>
      </c>
      <c r="DD22" s="129">
        <f t="shared" si="40"/>
        <v>47637</v>
      </c>
      <c r="DE22" s="129">
        <f t="shared" si="41"/>
        <v>0</v>
      </c>
      <c r="DF22" s="129">
        <f t="shared" si="42"/>
        <v>4044</v>
      </c>
      <c r="DG22" s="129">
        <f t="shared" si="43"/>
        <v>104727355</v>
      </c>
      <c r="DH22" s="129">
        <f t="shared" si="44"/>
        <v>72380922</v>
      </c>
      <c r="DI22" s="129">
        <f t="shared" si="45"/>
        <v>7071955</v>
      </c>
      <c r="DJ22" s="129">
        <f t="shared" si="46"/>
        <v>24324639</v>
      </c>
      <c r="DK22" s="129">
        <f t="shared" si="47"/>
        <v>949839</v>
      </c>
      <c r="DL22" s="129">
        <v>44</v>
      </c>
      <c r="DM22" s="129">
        <v>16</v>
      </c>
      <c r="DN22" s="129">
        <v>60</v>
      </c>
      <c r="DO22" s="129">
        <v>0</v>
      </c>
      <c r="DP22" s="129">
        <v>12</v>
      </c>
      <c r="DR22" s="16">
        <f>INDEX(現金給付!J:J,MATCH($A22,現金給付!$C:$C,0),1)</f>
        <v>32</v>
      </c>
      <c r="DS22" s="16">
        <f>INDEX(現金給付!K:K,MATCH($A22,現金給付!$C:$C,0),1)</f>
        <v>111153</v>
      </c>
      <c r="DT22" s="16">
        <f>INDEX(現金給付!R:R,MATCH($A22,現金給付!$C:$C,0),1)</f>
        <v>0</v>
      </c>
      <c r="DU22" s="16">
        <f>INDEX(現金給付!S:S,MATCH($A22,現金給付!$C:$C,0),1)</f>
        <v>0</v>
      </c>
      <c r="DV22" s="16">
        <f>INDEX(現金給付!Z:Z,MATCH($A22,現金給付!$C:$C,0),1)</f>
        <v>0</v>
      </c>
      <c r="DW22" s="16">
        <f>INDEX(現金給付!AA:AA,MATCH($A22,現金給付!$C:$C,0),1)</f>
        <v>0</v>
      </c>
      <c r="DX22" s="16">
        <f>INDEX(現金給付!AP:AP,MATCH($A22,現金給付!$C:$C,0),1)</f>
        <v>5</v>
      </c>
      <c r="DY22" s="16">
        <f>INDEX(現金給付!AQ:AQ,MATCH($A22,現金給付!$C:$C,0),1)</f>
        <v>161160</v>
      </c>
      <c r="DZ22" s="16">
        <f>INDEX(現金給付!AX:AX,MATCH($A22,現金給付!$C:$C,0),1)</f>
        <v>2</v>
      </c>
      <c r="EA22" s="16">
        <f>INDEX(現金給付!AY:AY,MATCH($A22,現金給付!$C:$C,0),1)</f>
        <v>7189</v>
      </c>
      <c r="EB22" s="16">
        <f>INDEX(現金給付!BF:BF,MATCH($A22,現金給付!$C:$C,0),1)</f>
        <v>0</v>
      </c>
      <c r="EC22" s="16">
        <f>INDEX(現金給付!BG:BG,MATCH($A22,現金給付!$C:$C,0),1)</f>
        <v>0</v>
      </c>
      <c r="ED22" s="16">
        <f>INDEX(現金給付!BV:BV,MATCH($A22,現金給付!$C:$C,0),1)</f>
        <v>0</v>
      </c>
      <c r="EE22" s="16">
        <f>INDEX(現金給付!BW:BW,MATCH($A22,現金給付!$C:$C,0),1)</f>
        <v>0</v>
      </c>
      <c r="EF22" s="16">
        <v>0</v>
      </c>
      <c r="EG22" s="16">
        <v>0</v>
      </c>
      <c r="EH22" s="16">
        <f t="shared" si="51"/>
        <v>39</v>
      </c>
      <c r="EI22" s="16">
        <f t="shared" si="52"/>
        <v>279502</v>
      </c>
      <c r="EK22" s="7">
        <f t="shared" si="53"/>
        <v>4051</v>
      </c>
      <c r="EL22" s="7">
        <f t="shared" si="54"/>
        <v>104848067</v>
      </c>
      <c r="EN22" s="70">
        <f>ROUND(EL22/INDEX(被保険者数!O:O,MATCH(A22,被保険者数!A:A,0),1),0)</f>
        <v>71716</v>
      </c>
      <c r="EO22" s="1">
        <f t="shared" si="55"/>
        <v>12</v>
      </c>
      <c r="EP22" s="70">
        <f t="shared" si="48"/>
        <v>42158430</v>
      </c>
      <c r="EQ22" s="70">
        <f t="shared" si="49"/>
        <v>34866730</v>
      </c>
      <c r="ER22" s="70">
        <f t="shared" si="50"/>
        <v>27822907</v>
      </c>
      <c r="ES22" s="70">
        <f>ROUND(EP22/INDEX(被保険者数!O:O,MATCH(A22,被保険者数!A:A,0),1),0)</f>
        <v>28836</v>
      </c>
      <c r="ET22" s="70">
        <f t="shared" si="56"/>
        <v>20</v>
      </c>
      <c r="EU22" s="70">
        <f>ROUND(EQ22/INDEX(被保険者数!O:O,MATCH(A22,被保険者数!A:A,0),1),0)</f>
        <v>23849</v>
      </c>
      <c r="EV22" s="1">
        <f t="shared" si="57"/>
        <v>13</v>
      </c>
    </row>
    <row r="23" spans="1:152" s="1" customFormat="1" ht="15.95" customHeight="1" x14ac:dyDescent="0.15">
      <c r="A23" s="2" t="s">
        <v>44</v>
      </c>
      <c r="B23" s="6">
        <v>39</v>
      </c>
      <c r="C23" s="7">
        <v>26741360</v>
      </c>
      <c r="D23" s="7">
        <v>18718950</v>
      </c>
      <c r="E23" s="7">
        <v>4251734</v>
      </c>
      <c r="F23" s="7">
        <v>3357606</v>
      </c>
      <c r="G23" s="7">
        <v>413070</v>
      </c>
      <c r="H23" s="7">
        <v>533</v>
      </c>
      <c r="I23" s="7">
        <v>12513010</v>
      </c>
      <c r="J23" s="7">
        <v>8759112</v>
      </c>
      <c r="K23" s="7">
        <v>1478977</v>
      </c>
      <c r="L23" s="7">
        <v>2191225</v>
      </c>
      <c r="M23" s="7">
        <v>83696</v>
      </c>
      <c r="N23" s="7">
        <f t="shared" si="0"/>
        <v>572</v>
      </c>
      <c r="O23" s="7">
        <f t="shared" si="1"/>
        <v>39254370</v>
      </c>
      <c r="P23" s="7">
        <f t="shared" si="2"/>
        <v>27478062</v>
      </c>
      <c r="Q23" s="7">
        <f t="shared" si="3"/>
        <v>5730711</v>
      </c>
      <c r="R23" s="7">
        <f t="shared" si="4"/>
        <v>5548831</v>
      </c>
      <c r="S23" s="7">
        <f t="shared" si="5"/>
        <v>496766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53</v>
      </c>
      <c r="AA23" s="7">
        <v>995130</v>
      </c>
      <c r="AB23" s="7">
        <v>696591</v>
      </c>
      <c r="AC23" s="7">
        <v>0</v>
      </c>
      <c r="AD23" s="7">
        <v>298539</v>
      </c>
      <c r="AE23" s="7">
        <v>0</v>
      </c>
      <c r="AF23" s="7">
        <f t="shared" si="6"/>
        <v>53</v>
      </c>
      <c r="AG23" s="7">
        <f t="shared" si="7"/>
        <v>995130</v>
      </c>
      <c r="AH23" s="7">
        <f t="shared" si="8"/>
        <v>696591</v>
      </c>
      <c r="AI23" s="7">
        <f t="shared" si="9"/>
        <v>0</v>
      </c>
      <c r="AJ23" s="7">
        <f t="shared" si="10"/>
        <v>298539</v>
      </c>
      <c r="AK23" s="7">
        <f t="shared" si="11"/>
        <v>0</v>
      </c>
      <c r="AL23" s="6">
        <f t="shared" si="12"/>
        <v>625</v>
      </c>
      <c r="AM23" s="7">
        <f t="shared" si="13"/>
        <v>40249500</v>
      </c>
      <c r="AN23" s="7">
        <f t="shared" si="14"/>
        <v>28174653</v>
      </c>
      <c r="AO23" s="7">
        <f t="shared" si="15"/>
        <v>5730711</v>
      </c>
      <c r="AP23" s="7">
        <f t="shared" si="16"/>
        <v>5847370</v>
      </c>
      <c r="AQ23" s="7">
        <f t="shared" si="17"/>
        <v>496766</v>
      </c>
      <c r="AR23" s="7">
        <v>397</v>
      </c>
      <c r="AS23" s="7">
        <v>7409900</v>
      </c>
      <c r="AT23" s="7">
        <v>5186930</v>
      </c>
      <c r="AU23" s="7">
        <v>0</v>
      </c>
      <c r="AV23" s="7">
        <v>2119403</v>
      </c>
      <c r="AW23" s="7">
        <v>103567</v>
      </c>
      <c r="AX23" s="7">
        <f t="shared" si="18"/>
        <v>1022</v>
      </c>
      <c r="AY23" s="7">
        <f t="shared" si="19"/>
        <v>47659400</v>
      </c>
      <c r="AZ23" s="7">
        <f t="shared" si="20"/>
        <v>33361583</v>
      </c>
      <c r="BA23" s="7">
        <f t="shared" si="21"/>
        <v>5730711</v>
      </c>
      <c r="BB23" s="7">
        <f t="shared" si="22"/>
        <v>7966773</v>
      </c>
      <c r="BC23" s="7">
        <f t="shared" si="23"/>
        <v>600333</v>
      </c>
      <c r="BD23" s="6">
        <v>39</v>
      </c>
      <c r="BE23" s="7">
        <v>1363015</v>
      </c>
      <c r="BF23" s="7">
        <v>246475</v>
      </c>
      <c r="BG23" s="7">
        <v>0</v>
      </c>
      <c r="BH23" s="7">
        <v>1056430</v>
      </c>
      <c r="BI23" s="7">
        <v>60110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24"/>
        <v>39</v>
      </c>
      <c r="BQ23" s="7">
        <f t="shared" si="25"/>
        <v>1363015</v>
      </c>
      <c r="BR23" s="7">
        <f t="shared" si="26"/>
        <v>246475</v>
      </c>
      <c r="BS23" s="7">
        <f t="shared" si="27"/>
        <v>0</v>
      </c>
      <c r="BT23" s="7">
        <f t="shared" si="28"/>
        <v>1056430</v>
      </c>
      <c r="BU23" s="7">
        <f t="shared" si="29"/>
        <v>60110</v>
      </c>
      <c r="BV23" s="6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f t="shared" si="30"/>
        <v>1022</v>
      </c>
      <c r="CC23" s="7">
        <f t="shared" si="31"/>
        <v>49022415</v>
      </c>
      <c r="CD23" s="7">
        <f t="shared" si="32"/>
        <v>33608058</v>
      </c>
      <c r="CE23" s="7">
        <f t="shared" si="33"/>
        <v>5730711</v>
      </c>
      <c r="CF23" s="7">
        <f t="shared" si="34"/>
        <v>9023203</v>
      </c>
      <c r="CG23" s="7">
        <f t="shared" si="35"/>
        <v>660443</v>
      </c>
      <c r="CH23" s="128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30">
        <f t="shared" si="36"/>
        <v>0</v>
      </c>
      <c r="DA23" s="129">
        <f t="shared" si="37"/>
        <v>0</v>
      </c>
      <c r="DB23" s="129">
        <f t="shared" si="38"/>
        <v>0</v>
      </c>
      <c r="DC23" s="129">
        <f t="shared" si="39"/>
        <v>0</v>
      </c>
      <c r="DD23" s="129">
        <f t="shared" si="40"/>
        <v>0</v>
      </c>
      <c r="DE23" s="129">
        <f t="shared" si="41"/>
        <v>0</v>
      </c>
      <c r="DF23" s="129">
        <f t="shared" si="42"/>
        <v>1022</v>
      </c>
      <c r="DG23" s="129">
        <f t="shared" si="43"/>
        <v>49022415</v>
      </c>
      <c r="DH23" s="129">
        <f t="shared" si="44"/>
        <v>33608058</v>
      </c>
      <c r="DI23" s="129">
        <f t="shared" si="45"/>
        <v>5730711</v>
      </c>
      <c r="DJ23" s="129">
        <f t="shared" si="46"/>
        <v>9023203</v>
      </c>
      <c r="DK23" s="129">
        <f t="shared" si="47"/>
        <v>660443</v>
      </c>
      <c r="DL23" s="129">
        <v>29</v>
      </c>
      <c r="DM23" s="129">
        <v>10</v>
      </c>
      <c r="DN23" s="129">
        <v>39</v>
      </c>
      <c r="DO23" s="129">
        <v>9</v>
      </c>
      <c r="DP23" s="129">
        <v>14</v>
      </c>
      <c r="DR23" s="16">
        <f>INDEX(現金給付!J:J,MATCH($A23,現金給付!$C:$C,0),1)</f>
        <v>0</v>
      </c>
      <c r="DS23" s="16">
        <f>INDEX(現金給付!K:K,MATCH($A23,現金給付!$C:$C,0),1)</f>
        <v>0</v>
      </c>
      <c r="DT23" s="16">
        <f>INDEX(現金給付!R:R,MATCH($A23,現金給付!$C:$C,0),1)</f>
        <v>0</v>
      </c>
      <c r="DU23" s="16">
        <f>INDEX(現金給付!S:S,MATCH($A23,現金給付!$C:$C,0),1)</f>
        <v>0</v>
      </c>
      <c r="DV23" s="16">
        <f>INDEX(現金給付!Z:Z,MATCH($A23,現金給付!$C:$C,0),1)</f>
        <v>0</v>
      </c>
      <c r="DW23" s="16">
        <f>INDEX(現金給付!AA:AA,MATCH($A23,現金給付!$C:$C,0),1)</f>
        <v>0</v>
      </c>
      <c r="DX23" s="16">
        <f>INDEX(現金給付!AP:AP,MATCH($A23,現金給付!$C:$C,0),1)</f>
        <v>0</v>
      </c>
      <c r="DY23" s="16">
        <f>INDEX(現金給付!AQ:AQ,MATCH($A23,現金給付!$C:$C,0),1)</f>
        <v>0</v>
      </c>
      <c r="DZ23" s="16">
        <f>INDEX(現金給付!AX:AX,MATCH($A23,現金給付!$C:$C,0),1)</f>
        <v>0</v>
      </c>
      <c r="EA23" s="16">
        <f>INDEX(現金給付!AY:AY,MATCH($A23,現金給付!$C:$C,0),1)</f>
        <v>0</v>
      </c>
      <c r="EB23" s="16">
        <f>INDEX(現金給付!BF:BF,MATCH($A23,現金給付!$C:$C,0),1)</f>
        <v>0</v>
      </c>
      <c r="EC23" s="16">
        <f>INDEX(現金給付!BG:BG,MATCH($A23,現金給付!$C:$C,0),1)</f>
        <v>0</v>
      </c>
      <c r="ED23" s="16">
        <f>INDEX(現金給付!BV:BV,MATCH($A23,現金給付!$C:$C,0),1)</f>
        <v>0</v>
      </c>
      <c r="EE23" s="16">
        <f>INDEX(現金給付!BW:BW,MATCH($A23,現金給付!$C:$C,0),1)</f>
        <v>0</v>
      </c>
      <c r="EF23" s="16">
        <v>0</v>
      </c>
      <c r="EG23" s="16">
        <v>0</v>
      </c>
      <c r="EH23" s="16">
        <f t="shared" si="51"/>
        <v>0</v>
      </c>
      <c r="EI23" s="16">
        <f t="shared" si="52"/>
        <v>0</v>
      </c>
      <c r="EK23" s="7">
        <f t="shared" si="53"/>
        <v>1022</v>
      </c>
      <c r="EL23" s="7">
        <f t="shared" si="54"/>
        <v>49022415</v>
      </c>
      <c r="EN23" s="70">
        <f>ROUND(EL23/INDEX(被保険者数!O:O,MATCH(A23,被保険者数!A:A,0),1),0)</f>
        <v>68563</v>
      </c>
      <c r="EO23" s="1">
        <f t="shared" si="55"/>
        <v>14</v>
      </c>
      <c r="EP23" s="70">
        <f t="shared" si="48"/>
        <v>26741360</v>
      </c>
      <c r="EQ23" s="70">
        <f t="shared" si="49"/>
        <v>13508140</v>
      </c>
      <c r="ER23" s="70">
        <f t="shared" si="50"/>
        <v>8772915</v>
      </c>
      <c r="ES23" s="70">
        <f>ROUND(EP23/INDEX(被保険者数!O:O,MATCH(A23,被保険者数!A:A,0),1),0)</f>
        <v>37401</v>
      </c>
      <c r="ET23" s="70">
        <f t="shared" si="56"/>
        <v>13</v>
      </c>
      <c r="EU23" s="70">
        <f>ROUND(EQ23/INDEX(被保険者数!O:O,MATCH(A23,被保険者数!A:A,0),1),0)</f>
        <v>18893</v>
      </c>
      <c r="EV23" s="1">
        <f t="shared" si="57"/>
        <v>16</v>
      </c>
    </row>
    <row r="24" spans="1:152" s="1" customFormat="1" ht="15.95" customHeight="1" x14ac:dyDescent="0.15">
      <c r="A24" s="2" t="s">
        <v>61</v>
      </c>
      <c r="B24" s="6">
        <v>301</v>
      </c>
      <c r="C24" s="7">
        <v>209142140</v>
      </c>
      <c r="D24" s="7">
        <v>146399497</v>
      </c>
      <c r="E24" s="7">
        <v>32940863</v>
      </c>
      <c r="F24" s="7">
        <v>26240277</v>
      </c>
      <c r="G24" s="7">
        <v>3561503</v>
      </c>
      <c r="H24" s="7">
        <v>5853</v>
      </c>
      <c r="I24" s="7">
        <v>111653840</v>
      </c>
      <c r="J24" s="7">
        <v>78157700</v>
      </c>
      <c r="K24" s="7">
        <v>9645223</v>
      </c>
      <c r="L24" s="7">
        <v>22765274</v>
      </c>
      <c r="M24" s="7">
        <v>1085643</v>
      </c>
      <c r="N24" s="7">
        <f t="shared" si="0"/>
        <v>6154</v>
      </c>
      <c r="O24" s="7">
        <f t="shared" si="1"/>
        <v>320795980</v>
      </c>
      <c r="P24" s="7">
        <f t="shared" si="2"/>
        <v>224557197</v>
      </c>
      <c r="Q24" s="7">
        <f t="shared" si="3"/>
        <v>42586086</v>
      </c>
      <c r="R24" s="7">
        <f t="shared" si="4"/>
        <v>49005551</v>
      </c>
      <c r="S24" s="7">
        <f t="shared" si="5"/>
        <v>4647146</v>
      </c>
      <c r="T24" s="6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837</v>
      </c>
      <c r="AA24" s="7">
        <v>11944920</v>
      </c>
      <c r="AB24" s="7">
        <v>8361444</v>
      </c>
      <c r="AC24" s="7">
        <v>0</v>
      </c>
      <c r="AD24" s="7">
        <v>3583476</v>
      </c>
      <c r="AE24" s="7">
        <v>0</v>
      </c>
      <c r="AF24" s="7">
        <f t="shared" si="6"/>
        <v>837</v>
      </c>
      <c r="AG24" s="7">
        <f t="shared" si="7"/>
        <v>11944920</v>
      </c>
      <c r="AH24" s="7">
        <f t="shared" si="8"/>
        <v>8361444</v>
      </c>
      <c r="AI24" s="7">
        <f t="shared" si="9"/>
        <v>0</v>
      </c>
      <c r="AJ24" s="7">
        <f t="shared" si="10"/>
        <v>3583476</v>
      </c>
      <c r="AK24" s="7">
        <f t="shared" si="11"/>
        <v>0</v>
      </c>
      <c r="AL24" s="6">
        <f t="shared" si="12"/>
        <v>6991</v>
      </c>
      <c r="AM24" s="7">
        <f t="shared" si="13"/>
        <v>332740900</v>
      </c>
      <c r="AN24" s="7">
        <f t="shared" si="14"/>
        <v>232918641</v>
      </c>
      <c r="AO24" s="7">
        <f t="shared" si="15"/>
        <v>42586086</v>
      </c>
      <c r="AP24" s="7">
        <f t="shared" si="16"/>
        <v>52589027</v>
      </c>
      <c r="AQ24" s="7">
        <f t="shared" si="17"/>
        <v>4647146</v>
      </c>
      <c r="AR24" s="7">
        <v>4340</v>
      </c>
      <c r="AS24" s="7">
        <v>51594330</v>
      </c>
      <c r="AT24" s="7">
        <v>36116031</v>
      </c>
      <c r="AU24" s="7">
        <v>1271068</v>
      </c>
      <c r="AV24" s="7">
        <v>13904348</v>
      </c>
      <c r="AW24" s="7">
        <v>302883</v>
      </c>
      <c r="AX24" s="7">
        <f t="shared" si="18"/>
        <v>11331</v>
      </c>
      <c r="AY24" s="7">
        <f t="shared" si="19"/>
        <v>384335230</v>
      </c>
      <c r="AZ24" s="7">
        <f t="shared" si="20"/>
        <v>269034672</v>
      </c>
      <c r="BA24" s="7">
        <f t="shared" si="21"/>
        <v>43857154</v>
      </c>
      <c r="BB24" s="7">
        <f t="shared" si="22"/>
        <v>66493375</v>
      </c>
      <c r="BC24" s="7">
        <f t="shared" si="23"/>
        <v>4950029</v>
      </c>
      <c r="BD24" s="6">
        <v>292</v>
      </c>
      <c r="BE24" s="7">
        <v>9137276</v>
      </c>
      <c r="BF24" s="7">
        <v>2954806</v>
      </c>
      <c r="BG24" s="7">
        <v>0</v>
      </c>
      <c r="BH24" s="7">
        <v>5988250</v>
      </c>
      <c r="BI24" s="7">
        <v>194220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f t="shared" si="24"/>
        <v>292</v>
      </c>
      <c r="BQ24" s="7">
        <f t="shared" si="25"/>
        <v>9137276</v>
      </c>
      <c r="BR24" s="7">
        <f t="shared" si="26"/>
        <v>2954806</v>
      </c>
      <c r="BS24" s="7">
        <f t="shared" si="27"/>
        <v>0</v>
      </c>
      <c r="BT24" s="7">
        <f t="shared" si="28"/>
        <v>5988250</v>
      </c>
      <c r="BU24" s="7">
        <f t="shared" si="29"/>
        <v>194220</v>
      </c>
      <c r="BV24" s="6">
        <v>42</v>
      </c>
      <c r="BW24" s="7">
        <v>3916530</v>
      </c>
      <c r="BX24" s="7">
        <v>2741571</v>
      </c>
      <c r="BY24" s="7">
        <v>68393</v>
      </c>
      <c r="BZ24" s="7">
        <v>911437</v>
      </c>
      <c r="CA24" s="7">
        <v>195129</v>
      </c>
      <c r="CB24" s="7">
        <f t="shared" si="30"/>
        <v>11373</v>
      </c>
      <c r="CC24" s="7">
        <f t="shared" si="31"/>
        <v>397389036</v>
      </c>
      <c r="CD24" s="7">
        <f t="shared" si="32"/>
        <v>274731049</v>
      </c>
      <c r="CE24" s="7">
        <f t="shared" si="33"/>
        <v>43925547</v>
      </c>
      <c r="CF24" s="7">
        <f t="shared" si="34"/>
        <v>73393062</v>
      </c>
      <c r="CG24" s="7">
        <f t="shared" si="35"/>
        <v>5339378</v>
      </c>
      <c r="CH24" s="128">
        <v>80</v>
      </c>
      <c r="CI24" s="129">
        <v>451432</v>
      </c>
      <c r="CJ24" s="129">
        <v>315997</v>
      </c>
      <c r="CK24" s="129">
        <v>0</v>
      </c>
      <c r="CL24" s="129">
        <v>135435</v>
      </c>
      <c r="CM24" s="129">
        <v>0</v>
      </c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30">
        <f t="shared" si="36"/>
        <v>80</v>
      </c>
      <c r="DA24" s="129">
        <f t="shared" si="37"/>
        <v>451432</v>
      </c>
      <c r="DB24" s="129">
        <f t="shared" si="38"/>
        <v>315997</v>
      </c>
      <c r="DC24" s="129">
        <f t="shared" si="39"/>
        <v>0</v>
      </c>
      <c r="DD24" s="129">
        <f t="shared" si="40"/>
        <v>135435</v>
      </c>
      <c r="DE24" s="129">
        <f t="shared" si="41"/>
        <v>0</v>
      </c>
      <c r="DF24" s="129">
        <f t="shared" si="42"/>
        <v>11453</v>
      </c>
      <c r="DG24" s="129">
        <f t="shared" si="43"/>
        <v>397840468</v>
      </c>
      <c r="DH24" s="129">
        <f t="shared" si="44"/>
        <v>275047046</v>
      </c>
      <c r="DI24" s="129">
        <f t="shared" si="45"/>
        <v>43925547</v>
      </c>
      <c r="DJ24" s="129">
        <f t="shared" si="46"/>
        <v>73528497</v>
      </c>
      <c r="DK24" s="129">
        <f t="shared" si="47"/>
        <v>5339378</v>
      </c>
      <c r="DL24" s="129">
        <v>200</v>
      </c>
      <c r="DM24" s="129">
        <v>130</v>
      </c>
      <c r="DN24" s="129">
        <v>330</v>
      </c>
      <c r="DO24" s="129">
        <v>117</v>
      </c>
      <c r="DP24" s="129">
        <v>27</v>
      </c>
      <c r="DR24" s="16">
        <f>INDEX(現金給付!J:J,MATCH($A24,現金給付!$C:$C,0),1)</f>
        <v>80</v>
      </c>
      <c r="DS24" s="16">
        <f>INDEX(現金給付!K:K,MATCH($A24,現金給付!$C:$C,0),1)</f>
        <v>315997</v>
      </c>
      <c r="DT24" s="16">
        <f>INDEX(現金給付!R:R,MATCH($A24,現金給付!$C:$C,0),1)</f>
        <v>5</v>
      </c>
      <c r="DU24" s="16">
        <f>INDEX(現金給付!S:S,MATCH($A24,現金給付!$C:$C,0),1)</f>
        <v>20286</v>
      </c>
      <c r="DV24" s="16">
        <f>INDEX(現金給付!Z:Z,MATCH($A24,現金給付!$C:$C,0),1)</f>
        <v>25</v>
      </c>
      <c r="DW24" s="16">
        <f>INDEX(現金給付!AA:AA,MATCH($A24,現金給付!$C:$C,0),1)</f>
        <v>1174047</v>
      </c>
      <c r="DX24" s="16">
        <f>INDEX(現金給付!AP:AP,MATCH($A24,現金給付!$C:$C,0),1)</f>
        <v>11</v>
      </c>
      <c r="DY24" s="16">
        <f>INDEX(現金給付!AQ:AQ,MATCH($A24,現金給付!$C:$C,0),1)</f>
        <v>461724</v>
      </c>
      <c r="DZ24" s="16">
        <f>INDEX(現金給付!AX:AX,MATCH($A24,現金給付!$C:$C,0),1)</f>
        <v>0</v>
      </c>
      <c r="EA24" s="16">
        <f>INDEX(現金給付!AY:AY,MATCH($A24,現金給付!$C:$C,0),1)</f>
        <v>0</v>
      </c>
      <c r="EB24" s="16">
        <f>INDEX(現金給付!BF:BF,MATCH($A24,現金給付!$C:$C,0),1)</f>
        <v>0</v>
      </c>
      <c r="EC24" s="16">
        <f>INDEX(現金給付!BG:BG,MATCH($A24,現金給付!$C:$C,0),1)</f>
        <v>0</v>
      </c>
      <c r="ED24" s="16">
        <f>INDEX(現金給付!BV:BV,MATCH($A24,現金給付!$C:$C,0),1)</f>
        <v>0</v>
      </c>
      <c r="EE24" s="16">
        <f>INDEX(現金給付!BW:BW,MATCH($A24,現金給付!$C:$C,0),1)</f>
        <v>0</v>
      </c>
      <c r="EF24" s="16">
        <v>0</v>
      </c>
      <c r="EG24" s="16">
        <v>0</v>
      </c>
      <c r="EH24" s="16">
        <f t="shared" si="51"/>
        <v>121</v>
      </c>
      <c r="EI24" s="16">
        <f t="shared" si="52"/>
        <v>1972054</v>
      </c>
      <c r="EK24" s="7">
        <f t="shared" si="53"/>
        <v>11494</v>
      </c>
      <c r="EL24" s="7">
        <f t="shared" si="54"/>
        <v>399361090</v>
      </c>
      <c r="EN24" s="70">
        <f>ROUND(EL24/INDEX(被保険者数!O:O,MATCH(A24,被保険者数!A:A,0),1),0)</f>
        <v>95290</v>
      </c>
      <c r="EO24" s="1">
        <f t="shared" si="55"/>
        <v>9</v>
      </c>
      <c r="EP24" s="70">
        <f t="shared" si="48"/>
        <v>209142140</v>
      </c>
      <c r="EQ24" s="70">
        <f t="shared" si="49"/>
        <v>123598760</v>
      </c>
      <c r="ER24" s="70">
        <f t="shared" si="50"/>
        <v>66620190</v>
      </c>
      <c r="ES24" s="70">
        <f>ROUND(EP24/INDEX(被保険者数!O:O,MATCH(A24,被保険者数!A:A,0),1),0)</f>
        <v>49903</v>
      </c>
      <c r="ET24" s="70">
        <f t="shared" si="56"/>
        <v>8</v>
      </c>
      <c r="EU24" s="70">
        <f>ROUND(EQ24/INDEX(被保険者数!O:O,MATCH(A24,被保険者数!A:A,0),1),0)</f>
        <v>29491</v>
      </c>
      <c r="EV24" s="1">
        <f t="shared" si="57"/>
        <v>9</v>
      </c>
    </row>
    <row r="25" spans="1:152" s="1" customFormat="1" ht="15.95" customHeight="1" x14ac:dyDescent="0.15">
      <c r="A25" s="2" t="s">
        <v>45</v>
      </c>
      <c r="B25" s="6">
        <v>314</v>
      </c>
      <c r="C25" s="7">
        <v>220354720</v>
      </c>
      <c r="D25" s="7">
        <v>154248342</v>
      </c>
      <c r="E25" s="7">
        <v>27873118</v>
      </c>
      <c r="F25" s="7">
        <v>34786797</v>
      </c>
      <c r="G25" s="7">
        <v>3446463</v>
      </c>
      <c r="H25" s="7">
        <v>4580</v>
      </c>
      <c r="I25" s="7">
        <v>80308720</v>
      </c>
      <c r="J25" s="7">
        <v>56216106</v>
      </c>
      <c r="K25" s="7">
        <v>4410488</v>
      </c>
      <c r="L25" s="7">
        <v>18951640</v>
      </c>
      <c r="M25" s="7">
        <v>730486</v>
      </c>
      <c r="N25" s="7">
        <f t="shared" si="0"/>
        <v>4894</v>
      </c>
      <c r="O25" s="7">
        <f t="shared" si="1"/>
        <v>300663440</v>
      </c>
      <c r="P25" s="7">
        <f t="shared" si="2"/>
        <v>210464448</v>
      </c>
      <c r="Q25" s="7">
        <f t="shared" si="3"/>
        <v>32283606</v>
      </c>
      <c r="R25" s="7">
        <f t="shared" si="4"/>
        <v>53738437</v>
      </c>
      <c r="S25" s="7">
        <f t="shared" si="5"/>
        <v>4176949</v>
      </c>
      <c r="T25" s="6">
        <v>2</v>
      </c>
      <c r="U25" s="7">
        <v>304250</v>
      </c>
      <c r="V25" s="7">
        <v>212970</v>
      </c>
      <c r="W25" s="7">
        <v>2204</v>
      </c>
      <c r="X25" s="7">
        <v>89076</v>
      </c>
      <c r="Y25" s="7">
        <v>0</v>
      </c>
      <c r="Z25" s="7">
        <v>604</v>
      </c>
      <c r="AA25" s="7">
        <v>7622920</v>
      </c>
      <c r="AB25" s="7">
        <v>5336044</v>
      </c>
      <c r="AC25" s="7">
        <v>0</v>
      </c>
      <c r="AD25" s="7">
        <v>2286876</v>
      </c>
      <c r="AE25" s="7">
        <v>0</v>
      </c>
      <c r="AF25" s="7">
        <f t="shared" si="6"/>
        <v>606</v>
      </c>
      <c r="AG25" s="7">
        <f t="shared" si="7"/>
        <v>7927170</v>
      </c>
      <c r="AH25" s="7">
        <f t="shared" si="8"/>
        <v>5549014</v>
      </c>
      <c r="AI25" s="7">
        <f t="shared" si="9"/>
        <v>2204</v>
      </c>
      <c r="AJ25" s="7">
        <f t="shared" si="10"/>
        <v>2375952</v>
      </c>
      <c r="AK25" s="7">
        <f t="shared" si="11"/>
        <v>0</v>
      </c>
      <c r="AL25" s="6">
        <f t="shared" si="12"/>
        <v>5500</v>
      </c>
      <c r="AM25" s="7">
        <f t="shared" si="13"/>
        <v>308590610</v>
      </c>
      <c r="AN25" s="7">
        <f t="shared" si="14"/>
        <v>216013462</v>
      </c>
      <c r="AO25" s="7">
        <f t="shared" si="15"/>
        <v>32285810</v>
      </c>
      <c r="AP25" s="7">
        <f t="shared" si="16"/>
        <v>56114389</v>
      </c>
      <c r="AQ25" s="7">
        <f t="shared" si="17"/>
        <v>4176949</v>
      </c>
      <c r="AR25" s="7">
        <v>3674</v>
      </c>
      <c r="AS25" s="7">
        <v>43301460</v>
      </c>
      <c r="AT25" s="7">
        <v>30311019</v>
      </c>
      <c r="AU25" s="7">
        <v>21780</v>
      </c>
      <c r="AV25" s="7">
        <v>12644301</v>
      </c>
      <c r="AW25" s="7">
        <v>324360</v>
      </c>
      <c r="AX25" s="7">
        <f t="shared" si="18"/>
        <v>9174</v>
      </c>
      <c r="AY25" s="7">
        <f t="shared" si="19"/>
        <v>351892070</v>
      </c>
      <c r="AZ25" s="7">
        <f t="shared" si="20"/>
        <v>246324481</v>
      </c>
      <c r="BA25" s="7">
        <f t="shared" si="21"/>
        <v>32307590</v>
      </c>
      <c r="BB25" s="7">
        <f t="shared" si="22"/>
        <v>68758690</v>
      </c>
      <c r="BC25" s="7">
        <f t="shared" si="23"/>
        <v>4501309</v>
      </c>
      <c r="BD25" s="6">
        <v>301</v>
      </c>
      <c r="BE25" s="7">
        <v>10734226</v>
      </c>
      <c r="BF25" s="7">
        <v>3021106</v>
      </c>
      <c r="BG25" s="7">
        <v>0</v>
      </c>
      <c r="BH25" s="7">
        <v>7577760</v>
      </c>
      <c r="BI25" s="7">
        <v>135360</v>
      </c>
      <c r="BJ25" s="7">
        <v>2</v>
      </c>
      <c r="BK25" s="7">
        <v>4680</v>
      </c>
      <c r="BL25" s="7">
        <v>1460</v>
      </c>
      <c r="BM25" s="7">
        <v>0</v>
      </c>
      <c r="BN25" s="7">
        <v>3220</v>
      </c>
      <c r="BO25" s="7">
        <v>0</v>
      </c>
      <c r="BP25" s="7">
        <f t="shared" si="24"/>
        <v>303</v>
      </c>
      <c r="BQ25" s="7">
        <f t="shared" si="25"/>
        <v>10738906</v>
      </c>
      <c r="BR25" s="7">
        <f t="shared" si="26"/>
        <v>3022566</v>
      </c>
      <c r="BS25" s="7">
        <f t="shared" si="27"/>
        <v>0</v>
      </c>
      <c r="BT25" s="7">
        <f t="shared" si="28"/>
        <v>7580980</v>
      </c>
      <c r="BU25" s="7">
        <f t="shared" si="29"/>
        <v>135360</v>
      </c>
      <c r="BV25" s="6">
        <v>23</v>
      </c>
      <c r="BW25" s="7">
        <v>2332240</v>
      </c>
      <c r="BX25" s="7">
        <v>1632568</v>
      </c>
      <c r="BY25" s="7">
        <v>42831</v>
      </c>
      <c r="BZ25" s="7">
        <v>573471</v>
      </c>
      <c r="CA25" s="7">
        <v>83370</v>
      </c>
      <c r="CB25" s="7">
        <f t="shared" si="30"/>
        <v>9197</v>
      </c>
      <c r="CC25" s="7">
        <f t="shared" si="31"/>
        <v>364963216</v>
      </c>
      <c r="CD25" s="7">
        <f t="shared" si="32"/>
        <v>250979615</v>
      </c>
      <c r="CE25" s="7">
        <f t="shared" si="33"/>
        <v>32350421</v>
      </c>
      <c r="CF25" s="7">
        <f t="shared" si="34"/>
        <v>76913141</v>
      </c>
      <c r="CG25" s="7">
        <f t="shared" si="35"/>
        <v>4720039</v>
      </c>
      <c r="CH25" s="128">
        <v>49</v>
      </c>
      <c r="CI25" s="129">
        <v>327080</v>
      </c>
      <c r="CJ25" s="129">
        <v>228951</v>
      </c>
      <c r="CK25" s="129">
        <v>0</v>
      </c>
      <c r="CL25" s="129">
        <v>98129</v>
      </c>
      <c r="CM25" s="129">
        <v>0</v>
      </c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30">
        <f t="shared" si="36"/>
        <v>49</v>
      </c>
      <c r="DA25" s="129">
        <f t="shared" si="37"/>
        <v>327080</v>
      </c>
      <c r="DB25" s="129">
        <f t="shared" si="38"/>
        <v>228951</v>
      </c>
      <c r="DC25" s="129">
        <f t="shared" si="39"/>
        <v>0</v>
      </c>
      <c r="DD25" s="129">
        <f t="shared" si="40"/>
        <v>98129</v>
      </c>
      <c r="DE25" s="129">
        <f t="shared" si="41"/>
        <v>0</v>
      </c>
      <c r="DF25" s="129">
        <f t="shared" si="42"/>
        <v>9246</v>
      </c>
      <c r="DG25" s="129">
        <f t="shared" si="43"/>
        <v>365290296</v>
      </c>
      <c r="DH25" s="129">
        <f t="shared" si="44"/>
        <v>251208566</v>
      </c>
      <c r="DI25" s="129">
        <f t="shared" si="45"/>
        <v>32350421</v>
      </c>
      <c r="DJ25" s="129">
        <f t="shared" si="46"/>
        <v>77011270</v>
      </c>
      <c r="DK25" s="129">
        <f t="shared" si="47"/>
        <v>4720039</v>
      </c>
      <c r="DL25" s="129">
        <v>159</v>
      </c>
      <c r="DM25" s="129">
        <v>60</v>
      </c>
      <c r="DN25" s="129">
        <v>219</v>
      </c>
      <c r="DO25" s="129">
        <v>51</v>
      </c>
      <c r="DP25" s="129">
        <v>44</v>
      </c>
      <c r="DR25" s="16">
        <f>INDEX(現金給付!J:J,MATCH($A25,現金給付!$C:$C,0),1)</f>
        <v>49</v>
      </c>
      <c r="DS25" s="16">
        <f>INDEX(現金給付!K:K,MATCH($A25,現金給付!$C:$C,0),1)</f>
        <v>228951</v>
      </c>
      <c r="DT25" s="16">
        <f>INDEX(現金給付!R:R,MATCH($A25,現金給付!$C:$C,0),1)</f>
        <v>0</v>
      </c>
      <c r="DU25" s="16">
        <f>INDEX(現金給付!S:S,MATCH($A25,現金給付!$C:$C,0),1)</f>
        <v>0</v>
      </c>
      <c r="DV25" s="16">
        <f>INDEX(現金給付!Z:Z,MATCH($A25,現金給付!$C:$C,0),1)</f>
        <v>13</v>
      </c>
      <c r="DW25" s="16">
        <f>INDEX(現金給付!AA:AA,MATCH($A25,現金給付!$C:$C,0),1)</f>
        <v>428365</v>
      </c>
      <c r="DX25" s="16">
        <f>INDEX(現金給付!AP:AP,MATCH($A25,現金給付!$C:$C,0),1)</f>
        <v>11</v>
      </c>
      <c r="DY25" s="16">
        <f>INDEX(現金給付!AQ:AQ,MATCH($A25,現金給付!$C:$C,0),1)</f>
        <v>250421</v>
      </c>
      <c r="DZ25" s="16">
        <f>INDEX(現金給付!AX:AX,MATCH($A25,現金給付!$C:$C,0),1)</f>
        <v>0</v>
      </c>
      <c r="EA25" s="16">
        <f>INDEX(現金給付!AY:AY,MATCH($A25,現金給付!$C:$C,0),1)</f>
        <v>0</v>
      </c>
      <c r="EB25" s="16">
        <f>INDEX(現金給付!BF:BF,MATCH($A25,現金給付!$C:$C,0),1)</f>
        <v>0</v>
      </c>
      <c r="EC25" s="16">
        <f>INDEX(現金給付!BG:BG,MATCH($A25,現金給付!$C:$C,0),1)</f>
        <v>0</v>
      </c>
      <c r="ED25" s="16">
        <f>INDEX(現金給付!BV:BV,MATCH($A25,現金給付!$C:$C,0),1)</f>
        <v>0</v>
      </c>
      <c r="EE25" s="16">
        <f>INDEX(現金給付!BW:BW,MATCH($A25,現金給付!$C:$C,0),1)</f>
        <v>0</v>
      </c>
      <c r="EF25" s="16">
        <v>0</v>
      </c>
      <c r="EG25" s="16">
        <v>0</v>
      </c>
      <c r="EH25" s="16">
        <f t="shared" si="51"/>
        <v>73</v>
      </c>
      <c r="EI25" s="16">
        <f t="shared" si="52"/>
        <v>907737</v>
      </c>
      <c r="EK25" s="7">
        <f t="shared" si="53"/>
        <v>9270</v>
      </c>
      <c r="EL25" s="7">
        <f t="shared" si="54"/>
        <v>365870953</v>
      </c>
      <c r="EN25" s="70">
        <f>ROUND(EL25/INDEX(被保険者数!O:O,MATCH(A25,被保険者数!A:A,0),1),0)</f>
        <v>234533</v>
      </c>
      <c r="EO25" s="1">
        <f t="shared" si="55"/>
        <v>1</v>
      </c>
      <c r="EP25" s="70">
        <f t="shared" si="48"/>
        <v>220658970</v>
      </c>
      <c r="EQ25" s="70">
        <f t="shared" si="49"/>
        <v>87931640</v>
      </c>
      <c r="ER25" s="70">
        <f t="shared" si="50"/>
        <v>57280343</v>
      </c>
      <c r="ES25" s="70">
        <f>ROUND(EP25/INDEX(被保険者数!O:O,MATCH(A25,被保険者数!A:A,0),1),0)</f>
        <v>141448</v>
      </c>
      <c r="ET25" s="70">
        <f t="shared" si="56"/>
        <v>1</v>
      </c>
      <c r="EU25" s="70">
        <f>ROUND(EQ25/INDEX(被保険者数!O:O,MATCH(A25,被保険者数!A:A,0),1),0)</f>
        <v>56366</v>
      </c>
      <c r="EV25" s="1">
        <f t="shared" si="57"/>
        <v>1</v>
      </c>
    </row>
    <row r="26" spans="1:152" s="1" customFormat="1" ht="15.95" customHeight="1" x14ac:dyDescent="0.15">
      <c r="A26" s="2" t="s">
        <v>46</v>
      </c>
      <c r="B26" s="6">
        <v>386</v>
      </c>
      <c r="C26" s="7">
        <v>251674800</v>
      </c>
      <c r="D26" s="7">
        <v>176172337</v>
      </c>
      <c r="E26" s="7">
        <v>35089829</v>
      </c>
      <c r="F26" s="7">
        <v>38265124</v>
      </c>
      <c r="G26" s="7">
        <v>2147510</v>
      </c>
      <c r="H26" s="7">
        <v>7041</v>
      </c>
      <c r="I26" s="7">
        <v>121301820</v>
      </c>
      <c r="J26" s="7">
        <v>84911278</v>
      </c>
      <c r="K26" s="7">
        <v>2866349</v>
      </c>
      <c r="L26" s="7">
        <v>31798226</v>
      </c>
      <c r="M26" s="7">
        <v>1725967</v>
      </c>
      <c r="N26" s="7">
        <f t="shared" si="0"/>
        <v>7427</v>
      </c>
      <c r="O26" s="7">
        <f t="shared" si="1"/>
        <v>372976620</v>
      </c>
      <c r="P26" s="7">
        <f t="shared" si="2"/>
        <v>261083615</v>
      </c>
      <c r="Q26" s="7">
        <f t="shared" si="3"/>
        <v>37956178</v>
      </c>
      <c r="R26" s="7">
        <f t="shared" si="4"/>
        <v>70063350</v>
      </c>
      <c r="S26" s="7">
        <f t="shared" si="5"/>
        <v>3873477</v>
      </c>
      <c r="T26" s="6">
        <v>1</v>
      </c>
      <c r="U26" s="7">
        <v>108380</v>
      </c>
      <c r="V26" s="7">
        <v>75870</v>
      </c>
      <c r="W26" s="7">
        <v>0</v>
      </c>
      <c r="X26" s="7">
        <v>32510</v>
      </c>
      <c r="Y26" s="7">
        <v>0</v>
      </c>
      <c r="Z26" s="7">
        <v>967</v>
      </c>
      <c r="AA26" s="7">
        <v>13010450</v>
      </c>
      <c r="AB26" s="7">
        <v>9107315</v>
      </c>
      <c r="AC26" s="7">
        <v>0</v>
      </c>
      <c r="AD26" s="7">
        <v>3900585</v>
      </c>
      <c r="AE26" s="7">
        <v>2550</v>
      </c>
      <c r="AF26" s="7">
        <f t="shared" si="6"/>
        <v>968</v>
      </c>
      <c r="AG26" s="7">
        <f t="shared" si="7"/>
        <v>13118830</v>
      </c>
      <c r="AH26" s="7">
        <f t="shared" si="8"/>
        <v>9183185</v>
      </c>
      <c r="AI26" s="7">
        <f t="shared" si="9"/>
        <v>0</v>
      </c>
      <c r="AJ26" s="7">
        <f t="shared" si="10"/>
        <v>3933095</v>
      </c>
      <c r="AK26" s="7">
        <f t="shared" si="11"/>
        <v>2550</v>
      </c>
      <c r="AL26" s="6">
        <f t="shared" si="12"/>
        <v>8395</v>
      </c>
      <c r="AM26" s="7">
        <f t="shared" si="13"/>
        <v>386095450</v>
      </c>
      <c r="AN26" s="7">
        <f t="shared" si="14"/>
        <v>270266800</v>
      </c>
      <c r="AO26" s="7">
        <f t="shared" si="15"/>
        <v>37956178</v>
      </c>
      <c r="AP26" s="7">
        <f t="shared" si="16"/>
        <v>73996445</v>
      </c>
      <c r="AQ26" s="7">
        <f t="shared" si="17"/>
        <v>3876027</v>
      </c>
      <c r="AR26" s="7">
        <v>4915</v>
      </c>
      <c r="AS26" s="7">
        <v>57620440</v>
      </c>
      <c r="AT26" s="7">
        <v>40334311</v>
      </c>
      <c r="AU26" s="7">
        <v>27865</v>
      </c>
      <c r="AV26" s="7">
        <v>16351348</v>
      </c>
      <c r="AW26" s="7">
        <v>906916</v>
      </c>
      <c r="AX26" s="7">
        <f t="shared" si="18"/>
        <v>13310</v>
      </c>
      <c r="AY26" s="7">
        <f t="shared" si="19"/>
        <v>443715890</v>
      </c>
      <c r="AZ26" s="7">
        <f t="shared" si="20"/>
        <v>310601111</v>
      </c>
      <c r="BA26" s="7">
        <f t="shared" si="21"/>
        <v>37984043</v>
      </c>
      <c r="BB26" s="7">
        <f t="shared" si="22"/>
        <v>90347793</v>
      </c>
      <c r="BC26" s="7">
        <f t="shared" si="23"/>
        <v>4782943</v>
      </c>
      <c r="BD26" s="6">
        <v>365</v>
      </c>
      <c r="BE26" s="7">
        <v>11399711</v>
      </c>
      <c r="BF26" s="7">
        <v>3233041</v>
      </c>
      <c r="BG26" s="7">
        <v>0</v>
      </c>
      <c r="BH26" s="7">
        <v>7962010</v>
      </c>
      <c r="BI26" s="7">
        <v>204660</v>
      </c>
      <c r="BJ26" s="7">
        <v>1</v>
      </c>
      <c r="BK26" s="7">
        <v>2020</v>
      </c>
      <c r="BL26" s="7">
        <v>640</v>
      </c>
      <c r="BM26" s="7">
        <v>0</v>
      </c>
      <c r="BN26" s="7">
        <v>1380</v>
      </c>
      <c r="BO26" s="7">
        <v>0</v>
      </c>
      <c r="BP26" s="7">
        <f t="shared" si="24"/>
        <v>366</v>
      </c>
      <c r="BQ26" s="7">
        <f t="shared" si="25"/>
        <v>11401731</v>
      </c>
      <c r="BR26" s="7">
        <f t="shared" si="26"/>
        <v>3233681</v>
      </c>
      <c r="BS26" s="7">
        <f t="shared" si="27"/>
        <v>0</v>
      </c>
      <c r="BT26" s="7">
        <f t="shared" si="28"/>
        <v>7963390</v>
      </c>
      <c r="BU26" s="7">
        <f t="shared" si="29"/>
        <v>204660</v>
      </c>
      <c r="BV26" s="6">
        <v>36</v>
      </c>
      <c r="BW26" s="7">
        <v>7495200</v>
      </c>
      <c r="BX26" s="7">
        <v>5246640</v>
      </c>
      <c r="BY26" s="7">
        <v>176490</v>
      </c>
      <c r="BZ26" s="7">
        <v>585553</v>
      </c>
      <c r="CA26" s="7">
        <v>1486517</v>
      </c>
      <c r="CB26" s="7">
        <f t="shared" si="30"/>
        <v>13346</v>
      </c>
      <c r="CC26" s="7">
        <f t="shared" si="31"/>
        <v>462612821</v>
      </c>
      <c r="CD26" s="7">
        <f t="shared" si="32"/>
        <v>319081432</v>
      </c>
      <c r="CE26" s="7">
        <f t="shared" si="33"/>
        <v>38160533</v>
      </c>
      <c r="CF26" s="7">
        <f t="shared" si="34"/>
        <v>98896736</v>
      </c>
      <c r="CG26" s="7">
        <f t="shared" si="35"/>
        <v>6474120</v>
      </c>
      <c r="CH26" s="128">
        <v>93</v>
      </c>
      <c r="CI26" s="129">
        <v>569445</v>
      </c>
      <c r="CJ26" s="129">
        <v>398607</v>
      </c>
      <c r="CK26" s="129">
        <v>0</v>
      </c>
      <c r="CL26" s="129">
        <v>170838</v>
      </c>
      <c r="CM26" s="129">
        <v>0</v>
      </c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30">
        <f t="shared" si="36"/>
        <v>93</v>
      </c>
      <c r="DA26" s="129">
        <f t="shared" si="37"/>
        <v>569445</v>
      </c>
      <c r="DB26" s="129">
        <f t="shared" si="38"/>
        <v>398607</v>
      </c>
      <c r="DC26" s="129">
        <f t="shared" si="39"/>
        <v>0</v>
      </c>
      <c r="DD26" s="129">
        <f t="shared" si="40"/>
        <v>170838</v>
      </c>
      <c r="DE26" s="129">
        <f t="shared" si="41"/>
        <v>0</v>
      </c>
      <c r="DF26" s="129">
        <f t="shared" si="42"/>
        <v>13439</v>
      </c>
      <c r="DG26" s="129">
        <f t="shared" si="43"/>
        <v>463182266</v>
      </c>
      <c r="DH26" s="129">
        <f t="shared" si="44"/>
        <v>319480039</v>
      </c>
      <c r="DI26" s="129">
        <f t="shared" si="45"/>
        <v>38160533</v>
      </c>
      <c r="DJ26" s="129">
        <f t="shared" si="46"/>
        <v>99067574</v>
      </c>
      <c r="DK26" s="129">
        <f t="shared" si="47"/>
        <v>6474120</v>
      </c>
      <c r="DL26" s="129">
        <v>219</v>
      </c>
      <c r="DM26" s="129">
        <v>47</v>
      </c>
      <c r="DN26" s="129">
        <v>266</v>
      </c>
      <c r="DO26" s="129">
        <v>23</v>
      </c>
      <c r="DP26" s="129">
        <v>52</v>
      </c>
      <c r="DR26" s="16">
        <f>INDEX(現金給付!J:J,MATCH($A26,現金給付!$C:$C,0),1)</f>
        <v>93</v>
      </c>
      <c r="DS26" s="16">
        <f>INDEX(現金給付!K:K,MATCH($A26,現金給付!$C:$C,0),1)</f>
        <v>398607</v>
      </c>
      <c r="DT26" s="16">
        <f>INDEX(現金給付!R:R,MATCH($A26,現金給付!$C:$C,0),1)</f>
        <v>11</v>
      </c>
      <c r="DU26" s="16">
        <f>INDEX(現金給付!S:S,MATCH($A26,現金給付!$C:$C,0),1)</f>
        <v>115269</v>
      </c>
      <c r="DV26" s="16">
        <f>INDEX(現金給付!Z:Z,MATCH($A26,現金給付!$C:$C,0),1)</f>
        <v>37</v>
      </c>
      <c r="DW26" s="16">
        <f>INDEX(現金給付!AA:AA,MATCH($A26,現金給付!$C:$C,0),1)</f>
        <v>720937</v>
      </c>
      <c r="DX26" s="16">
        <f>INDEX(現金給付!AP:AP,MATCH($A26,現金給付!$C:$C,0),1)</f>
        <v>21</v>
      </c>
      <c r="DY26" s="16">
        <f>INDEX(現金給付!AQ:AQ,MATCH($A26,現金給付!$C:$C,0),1)</f>
        <v>532785</v>
      </c>
      <c r="DZ26" s="16">
        <f>INDEX(現金給付!AX:AX,MATCH($A26,現金給付!$C:$C,0),1)</f>
        <v>0</v>
      </c>
      <c r="EA26" s="16">
        <f>INDEX(現金給付!AY:AY,MATCH($A26,現金給付!$C:$C,0),1)</f>
        <v>0</v>
      </c>
      <c r="EB26" s="16">
        <f>INDEX(現金給付!BF:BF,MATCH($A26,現金給付!$C:$C,0),1)</f>
        <v>0</v>
      </c>
      <c r="EC26" s="16">
        <f>INDEX(現金給付!BG:BG,MATCH($A26,現金給付!$C:$C,0),1)</f>
        <v>0</v>
      </c>
      <c r="ED26" s="16">
        <f>INDEX(現金給付!BV:BV,MATCH($A26,現金給付!$C:$C,0),1)</f>
        <v>0</v>
      </c>
      <c r="EE26" s="16">
        <f>INDEX(現金給付!BW:BW,MATCH($A26,現金給付!$C:$C,0),1)</f>
        <v>0</v>
      </c>
      <c r="EF26" s="16">
        <v>0</v>
      </c>
      <c r="EG26" s="16">
        <v>0</v>
      </c>
      <c r="EH26" s="16">
        <f t="shared" si="51"/>
        <v>162</v>
      </c>
      <c r="EI26" s="16">
        <f t="shared" si="52"/>
        <v>1767598</v>
      </c>
      <c r="EK26" s="7">
        <f t="shared" si="53"/>
        <v>13508</v>
      </c>
      <c r="EL26" s="7">
        <f t="shared" si="54"/>
        <v>464380419</v>
      </c>
      <c r="EN26" s="70">
        <f>ROUND(EL26/INDEX(被保険者数!O:O,MATCH(A26,被保険者数!A:A,0),1),0)</f>
        <v>170040</v>
      </c>
      <c r="EO26" s="1">
        <f t="shared" si="55"/>
        <v>2</v>
      </c>
      <c r="EP26" s="70">
        <f t="shared" si="48"/>
        <v>251783180</v>
      </c>
      <c r="EQ26" s="70">
        <f t="shared" si="49"/>
        <v>134312270</v>
      </c>
      <c r="ER26" s="70">
        <f t="shared" si="50"/>
        <v>78284969</v>
      </c>
      <c r="ES26" s="70">
        <f>ROUND(EP26/INDEX(被保険者数!O:O,MATCH(A26,被保険者数!A:A,0),1),0)</f>
        <v>92195</v>
      </c>
      <c r="ET26" s="70">
        <f t="shared" si="56"/>
        <v>2</v>
      </c>
      <c r="EU26" s="70">
        <f>ROUND(EQ26/INDEX(被保険者数!O:O,MATCH(A26,被保険者数!A:A,0),1),0)</f>
        <v>49181</v>
      </c>
      <c r="EV26" s="1">
        <f t="shared" si="57"/>
        <v>4</v>
      </c>
    </row>
    <row r="27" spans="1:152" s="1" customFormat="1" ht="15.95" customHeight="1" x14ac:dyDescent="0.15">
      <c r="A27" s="2" t="s">
        <v>47</v>
      </c>
      <c r="B27" s="6">
        <v>178</v>
      </c>
      <c r="C27" s="7">
        <v>124240090</v>
      </c>
      <c r="D27" s="7">
        <v>86968039</v>
      </c>
      <c r="E27" s="7">
        <v>20375586</v>
      </c>
      <c r="F27" s="7">
        <v>15298719</v>
      </c>
      <c r="G27" s="7">
        <v>1597746</v>
      </c>
      <c r="H27" s="7">
        <v>3890</v>
      </c>
      <c r="I27" s="7">
        <v>89265970</v>
      </c>
      <c r="J27" s="7">
        <v>62486179</v>
      </c>
      <c r="K27" s="7">
        <v>10870995</v>
      </c>
      <c r="L27" s="7">
        <v>15283635</v>
      </c>
      <c r="M27" s="7">
        <v>625161</v>
      </c>
      <c r="N27" s="7">
        <f t="shared" si="0"/>
        <v>4068</v>
      </c>
      <c r="O27" s="7">
        <f t="shared" si="1"/>
        <v>213506060</v>
      </c>
      <c r="P27" s="7">
        <f t="shared" si="2"/>
        <v>149454218</v>
      </c>
      <c r="Q27" s="7">
        <f t="shared" si="3"/>
        <v>31246581</v>
      </c>
      <c r="R27" s="7">
        <f t="shared" si="4"/>
        <v>30582354</v>
      </c>
      <c r="S27" s="7">
        <f t="shared" si="5"/>
        <v>2222907</v>
      </c>
      <c r="T27" s="6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634</v>
      </c>
      <c r="AA27" s="7">
        <v>8682020</v>
      </c>
      <c r="AB27" s="7">
        <v>6077414</v>
      </c>
      <c r="AC27" s="7">
        <v>0</v>
      </c>
      <c r="AD27" s="7">
        <v>2604606</v>
      </c>
      <c r="AE27" s="7">
        <v>0</v>
      </c>
      <c r="AF27" s="7">
        <f t="shared" si="6"/>
        <v>634</v>
      </c>
      <c r="AG27" s="7">
        <f t="shared" si="7"/>
        <v>8682020</v>
      </c>
      <c r="AH27" s="7">
        <f t="shared" si="8"/>
        <v>6077414</v>
      </c>
      <c r="AI27" s="7">
        <f t="shared" si="9"/>
        <v>0</v>
      </c>
      <c r="AJ27" s="7">
        <f t="shared" si="10"/>
        <v>2604606</v>
      </c>
      <c r="AK27" s="7">
        <f t="shared" si="11"/>
        <v>0</v>
      </c>
      <c r="AL27" s="6">
        <f t="shared" si="12"/>
        <v>4702</v>
      </c>
      <c r="AM27" s="7">
        <f t="shared" si="13"/>
        <v>222188080</v>
      </c>
      <c r="AN27" s="7">
        <f t="shared" si="14"/>
        <v>155531632</v>
      </c>
      <c r="AO27" s="7">
        <f t="shared" si="15"/>
        <v>31246581</v>
      </c>
      <c r="AP27" s="7">
        <f t="shared" si="16"/>
        <v>33186960</v>
      </c>
      <c r="AQ27" s="7">
        <f t="shared" si="17"/>
        <v>2222907</v>
      </c>
      <c r="AR27" s="7">
        <v>2779</v>
      </c>
      <c r="AS27" s="7">
        <v>29498870</v>
      </c>
      <c r="AT27" s="7">
        <v>20649209</v>
      </c>
      <c r="AU27" s="7">
        <v>1960</v>
      </c>
      <c r="AV27" s="7">
        <v>8462429</v>
      </c>
      <c r="AW27" s="7">
        <v>385272</v>
      </c>
      <c r="AX27" s="7">
        <f t="shared" si="18"/>
        <v>7481</v>
      </c>
      <c r="AY27" s="7">
        <f t="shared" si="19"/>
        <v>251686950</v>
      </c>
      <c r="AZ27" s="7">
        <f t="shared" si="20"/>
        <v>176180841</v>
      </c>
      <c r="BA27" s="7">
        <f t="shared" si="21"/>
        <v>31248541</v>
      </c>
      <c r="BB27" s="7">
        <f t="shared" si="22"/>
        <v>41649389</v>
      </c>
      <c r="BC27" s="7">
        <f t="shared" si="23"/>
        <v>2608179</v>
      </c>
      <c r="BD27" s="6">
        <v>171</v>
      </c>
      <c r="BE27" s="7">
        <v>5215889</v>
      </c>
      <c r="BF27" s="7">
        <v>1186279</v>
      </c>
      <c r="BG27" s="7">
        <v>0</v>
      </c>
      <c r="BH27" s="7">
        <v>3947730</v>
      </c>
      <c r="BI27" s="7">
        <v>81880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f t="shared" si="24"/>
        <v>171</v>
      </c>
      <c r="BQ27" s="7">
        <f t="shared" si="25"/>
        <v>5215889</v>
      </c>
      <c r="BR27" s="7">
        <f t="shared" si="26"/>
        <v>1186279</v>
      </c>
      <c r="BS27" s="7">
        <f t="shared" si="27"/>
        <v>0</v>
      </c>
      <c r="BT27" s="7">
        <f t="shared" si="28"/>
        <v>3947730</v>
      </c>
      <c r="BU27" s="7">
        <f t="shared" si="29"/>
        <v>81880</v>
      </c>
      <c r="BV27" s="6">
        <v>13</v>
      </c>
      <c r="BW27" s="7">
        <v>2488080</v>
      </c>
      <c r="BX27" s="7">
        <v>1741656</v>
      </c>
      <c r="BY27" s="7">
        <v>17769</v>
      </c>
      <c r="BZ27" s="7">
        <v>226687</v>
      </c>
      <c r="CA27" s="7">
        <v>501968</v>
      </c>
      <c r="CB27" s="7">
        <f t="shared" si="30"/>
        <v>7494</v>
      </c>
      <c r="CC27" s="7">
        <f t="shared" si="31"/>
        <v>259390919</v>
      </c>
      <c r="CD27" s="7">
        <f t="shared" si="32"/>
        <v>179108776</v>
      </c>
      <c r="CE27" s="7">
        <f t="shared" si="33"/>
        <v>31266310</v>
      </c>
      <c r="CF27" s="7">
        <f t="shared" si="34"/>
        <v>45823806</v>
      </c>
      <c r="CG27" s="7">
        <f t="shared" si="35"/>
        <v>3192027</v>
      </c>
      <c r="CH27" s="128">
        <v>60</v>
      </c>
      <c r="CI27" s="129">
        <v>314602</v>
      </c>
      <c r="CJ27" s="129">
        <v>220212</v>
      </c>
      <c r="CK27" s="129">
        <v>0</v>
      </c>
      <c r="CL27" s="129">
        <v>94390</v>
      </c>
      <c r="CM27" s="129">
        <v>0</v>
      </c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30">
        <f t="shared" si="36"/>
        <v>60</v>
      </c>
      <c r="DA27" s="129">
        <f t="shared" si="37"/>
        <v>314602</v>
      </c>
      <c r="DB27" s="129">
        <f t="shared" si="38"/>
        <v>220212</v>
      </c>
      <c r="DC27" s="129">
        <f t="shared" si="39"/>
        <v>0</v>
      </c>
      <c r="DD27" s="129">
        <f t="shared" si="40"/>
        <v>94390</v>
      </c>
      <c r="DE27" s="129">
        <f t="shared" si="41"/>
        <v>0</v>
      </c>
      <c r="DF27" s="129">
        <f t="shared" si="42"/>
        <v>7554</v>
      </c>
      <c r="DG27" s="129">
        <f t="shared" si="43"/>
        <v>259705521</v>
      </c>
      <c r="DH27" s="129">
        <f t="shared" si="44"/>
        <v>179328988</v>
      </c>
      <c r="DI27" s="129">
        <f t="shared" si="45"/>
        <v>31266310</v>
      </c>
      <c r="DJ27" s="129">
        <f t="shared" si="46"/>
        <v>45918196</v>
      </c>
      <c r="DK27" s="129">
        <f t="shared" si="47"/>
        <v>3192027</v>
      </c>
      <c r="DL27" s="129">
        <v>114</v>
      </c>
      <c r="DM27" s="129">
        <v>79</v>
      </c>
      <c r="DN27" s="129">
        <v>193</v>
      </c>
      <c r="DO27" s="129">
        <v>58</v>
      </c>
      <c r="DP27" s="129">
        <v>47</v>
      </c>
      <c r="DR27" s="16">
        <f>INDEX(現金給付!J:J,MATCH($A27,現金給付!$C:$C,0),1)</f>
        <v>60</v>
      </c>
      <c r="DS27" s="16">
        <f>INDEX(現金給付!K:K,MATCH($A27,現金給付!$C:$C,0),1)</f>
        <v>220212</v>
      </c>
      <c r="DT27" s="16">
        <f>INDEX(現金給付!R:R,MATCH($A27,現金給付!$C:$C,0),1)</f>
        <v>8</v>
      </c>
      <c r="DU27" s="16">
        <f>INDEX(現金給付!S:S,MATCH($A27,現金給付!$C:$C,0),1)</f>
        <v>52206</v>
      </c>
      <c r="DV27" s="16">
        <f>INDEX(現金給付!Z:Z,MATCH($A27,現金給付!$C:$C,0),1)</f>
        <v>31</v>
      </c>
      <c r="DW27" s="16">
        <f>INDEX(現金給付!AA:AA,MATCH($A27,現金給付!$C:$C,0),1)</f>
        <v>642099</v>
      </c>
      <c r="DX27" s="16">
        <f>INDEX(現金給付!AP:AP,MATCH($A27,現金給付!$C:$C,0),1)</f>
        <v>11</v>
      </c>
      <c r="DY27" s="16">
        <f>INDEX(現金給付!AQ:AQ,MATCH($A27,現金給付!$C:$C,0),1)</f>
        <v>247884</v>
      </c>
      <c r="DZ27" s="16">
        <f>INDEX(現金給付!AX:AX,MATCH($A27,現金給付!$C:$C,0),1)</f>
        <v>0</v>
      </c>
      <c r="EA27" s="16">
        <f>INDEX(現金給付!AY:AY,MATCH($A27,現金給付!$C:$C,0),1)</f>
        <v>0</v>
      </c>
      <c r="EB27" s="16">
        <f>INDEX(現金給付!BF:BF,MATCH($A27,現金給付!$C:$C,0),1)</f>
        <v>0</v>
      </c>
      <c r="EC27" s="16">
        <f>INDEX(現金給付!BG:BG,MATCH($A27,現金給付!$C:$C,0),1)</f>
        <v>0</v>
      </c>
      <c r="ED27" s="16">
        <f>INDEX(現金給付!BV:BV,MATCH($A27,現金給付!$C:$C,0),1)</f>
        <v>0</v>
      </c>
      <c r="EE27" s="16">
        <f>INDEX(現金給付!BW:BW,MATCH($A27,現金給付!$C:$C,0),1)</f>
        <v>0</v>
      </c>
      <c r="EF27" s="16">
        <v>0</v>
      </c>
      <c r="EG27" s="16">
        <v>0</v>
      </c>
      <c r="EH27" s="16">
        <f t="shared" si="51"/>
        <v>110</v>
      </c>
      <c r="EI27" s="16">
        <f t="shared" si="52"/>
        <v>1162401</v>
      </c>
      <c r="EK27" s="7">
        <f t="shared" si="53"/>
        <v>7604</v>
      </c>
      <c r="EL27" s="7">
        <f t="shared" si="54"/>
        <v>260553320</v>
      </c>
      <c r="EN27" s="70">
        <f>ROUND(EL27/INDEX(被保険者数!O:O,MATCH(A27,被保険者数!A:A,0),1),0)</f>
        <v>134444</v>
      </c>
      <c r="EO27" s="1">
        <f t="shared" si="55"/>
        <v>4</v>
      </c>
      <c r="EP27" s="70">
        <f t="shared" si="48"/>
        <v>124240090</v>
      </c>
      <c r="EQ27" s="70">
        <f t="shared" si="49"/>
        <v>97947990</v>
      </c>
      <c r="ER27" s="70">
        <f t="shared" si="50"/>
        <v>38365240</v>
      </c>
      <c r="ES27" s="70">
        <f>ROUND(EP27/INDEX(被保険者数!O:O,MATCH(A27,被保険者数!A:A,0),1),0)</f>
        <v>64107</v>
      </c>
      <c r="ET27" s="70">
        <f t="shared" si="56"/>
        <v>6</v>
      </c>
      <c r="EU27" s="70">
        <f>ROUND(EQ27/INDEX(被保険者数!O:O,MATCH(A27,被保険者数!A:A,0),1),0)</f>
        <v>50541</v>
      </c>
      <c r="EV27" s="1">
        <f t="shared" si="57"/>
        <v>2</v>
      </c>
    </row>
    <row r="28" spans="1:152" s="1" customFormat="1" ht="15.95" customHeight="1" x14ac:dyDescent="0.15">
      <c r="A28" s="2" t="s">
        <v>48</v>
      </c>
      <c r="B28" s="6">
        <v>74</v>
      </c>
      <c r="C28" s="7">
        <v>50574300</v>
      </c>
      <c r="D28" s="7">
        <v>35402021</v>
      </c>
      <c r="E28" s="7">
        <v>7327275</v>
      </c>
      <c r="F28" s="7">
        <v>7734414</v>
      </c>
      <c r="G28" s="7">
        <v>110590</v>
      </c>
      <c r="H28" s="7">
        <v>1392</v>
      </c>
      <c r="I28" s="7">
        <v>26578740</v>
      </c>
      <c r="J28" s="7">
        <v>18605118</v>
      </c>
      <c r="K28" s="7">
        <v>1435688</v>
      </c>
      <c r="L28" s="7">
        <v>6331836</v>
      </c>
      <c r="M28" s="7">
        <v>206098</v>
      </c>
      <c r="N28" s="7">
        <f t="shared" si="0"/>
        <v>1466</v>
      </c>
      <c r="O28" s="7">
        <f t="shared" si="1"/>
        <v>77153040</v>
      </c>
      <c r="P28" s="7">
        <f t="shared" si="2"/>
        <v>54007139</v>
      </c>
      <c r="Q28" s="7">
        <f t="shared" si="3"/>
        <v>8762963</v>
      </c>
      <c r="R28" s="7">
        <f t="shared" si="4"/>
        <v>14066250</v>
      </c>
      <c r="S28" s="7">
        <f t="shared" si="5"/>
        <v>316688</v>
      </c>
      <c r="T28" s="6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200</v>
      </c>
      <c r="AA28" s="7">
        <v>2628310</v>
      </c>
      <c r="AB28" s="7">
        <v>1839817</v>
      </c>
      <c r="AC28" s="7">
        <v>0</v>
      </c>
      <c r="AD28" s="7">
        <v>788493</v>
      </c>
      <c r="AE28" s="7">
        <v>0</v>
      </c>
      <c r="AF28" s="7">
        <f t="shared" si="6"/>
        <v>200</v>
      </c>
      <c r="AG28" s="7">
        <f t="shared" si="7"/>
        <v>2628310</v>
      </c>
      <c r="AH28" s="7">
        <f t="shared" si="8"/>
        <v>1839817</v>
      </c>
      <c r="AI28" s="7">
        <f t="shared" si="9"/>
        <v>0</v>
      </c>
      <c r="AJ28" s="7">
        <f t="shared" si="10"/>
        <v>788493</v>
      </c>
      <c r="AK28" s="7">
        <f t="shared" si="11"/>
        <v>0</v>
      </c>
      <c r="AL28" s="6">
        <f t="shared" si="12"/>
        <v>1666</v>
      </c>
      <c r="AM28" s="7">
        <f t="shared" si="13"/>
        <v>79781350</v>
      </c>
      <c r="AN28" s="7">
        <f t="shared" si="14"/>
        <v>55846956</v>
      </c>
      <c r="AO28" s="7">
        <f t="shared" si="15"/>
        <v>8762963</v>
      </c>
      <c r="AP28" s="7">
        <f t="shared" si="16"/>
        <v>14854743</v>
      </c>
      <c r="AQ28" s="7">
        <f t="shared" si="17"/>
        <v>316688</v>
      </c>
      <c r="AR28" s="7">
        <v>1042</v>
      </c>
      <c r="AS28" s="7">
        <v>16830620</v>
      </c>
      <c r="AT28" s="7">
        <v>11781434</v>
      </c>
      <c r="AU28" s="7">
        <v>399561</v>
      </c>
      <c r="AV28" s="7">
        <v>4443164</v>
      </c>
      <c r="AW28" s="7">
        <v>206461</v>
      </c>
      <c r="AX28" s="7">
        <f t="shared" si="18"/>
        <v>2708</v>
      </c>
      <c r="AY28" s="7">
        <f t="shared" si="19"/>
        <v>96611970</v>
      </c>
      <c r="AZ28" s="7">
        <f t="shared" si="20"/>
        <v>67628390</v>
      </c>
      <c r="BA28" s="7">
        <f t="shared" si="21"/>
        <v>9162524</v>
      </c>
      <c r="BB28" s="7">
        <f t="shared" si="22"/>
        <v>19297907</v>
      </c>
      <c r="BC28" s="7">
        <f t="shared" si="23"/>
        <v>523149</v>
      </c>
      <c r="BD28" s="6">
        <v>72</v>
      </c>
      <c r="BE28" s="7">
        <v>2269615</v>
      </c>
      <c r="BF28" s="7">
        <v>580445</v>
      </c>
      <c r="BG28" s="7">
        <v>0</v>
      </c>
      <c r="BH28" s="7">
        <v>1689170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f t="shared" si="24"/>
        <v>72</v>
      </c>
      <c r="BQ28" s="7">
        <f t="shared" si="25"/>
        <v>2269615</v>
      </c>
      <c r="BR28" s="7">
        <f t="shared" si="26"/>
        <v>580445</v>
      </c>
      <c r="BS28" s="7">
        <f t="shared" si="27"/>
        <v>0</v>
      </c>
      <c r="BT28" s="7">
        <f t="shared" si="28"/>
        <v>1689170</v>
      </c>
      <c r="BU28" s="7">
        <f t="shared" si="29"/>
        <v>0</v>
      </c>
      <c r="BV28" s="6">
        <v>8</v>
      </c>
      <c r="BW28" s="7">
        <v>712920</v>
      </c>
      <c r="BX28" s="7">
        <v>499044</v>
      </c>
      <c r="BY28" s="7">
        <v>17832</v>
      </c>
      <c r="BZ28" s="7">
        <v>143966</v>
      </c>
      <c r="CA28" s="7">
        <v>61941</v>
      </c>
      <c r="CB28" s="7">
        <f t="shared" si="30"/>
        <v>2716</v>
      </c>
      <c r="CC28" s="7">
        <f t="shared" si="31"/>
        <v>99594505</v>
      </c>
      <c r="CD28" s="7">
        <f t="shared" si="32"/>
        <v>68707879</v>
      </c>
      <c r="CE28" s="7">
        <f t="shared" si="33"/>
        <v>9180356</v>
      </c>
      <c r="CF28" s="7">
        <f t="shared" si="34"/>
        <v>21131043</v>
      </c>
      <c r="CG28" s="7">
        <f t="shared" si="35"/>
        <v>585090</v>
      </c>
      <c r="CH28" s="128">
        <v>12</v>
      </c>
      <c r="CI28" s="129">
        <v>64659</v>
      </c>
      <c r="CJ28" s="129">
        <v>45261</v>
      </c>
      <c r="CK28" s="129">
        <v>0</v>
      </c>
      <c r="CL28" s="129">
        <v>19398</v>
      </c>
      <c r="CM28" s="129">
        <v>0</v>
      </c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30">
        <f t="shared" si="36"/>
        <v>12</v>
      </c>
      <c r="DA28" s="129">
        <f t="shared" si="37"/>
        <v>64659</v>
      </c>
      <c r="DB28" s="129">
        <f t="shared" si="38"/>
        <v>45261</v>
      </c>
      <c r="DC28" s="129">
        <f t="shared" si="39"/>
        <v>0</v>
      </c>
      <c r="DD28" s="129">
        <f t="shared" si="40"/>
        <v>19398</v>
      </c>
      <c r="DE28" s="129">
        <f t="shared" si="41"/>
        <v>0</v>
      </c>
      <c r="DF28" s="129">
        <f t="shared" si="42"/>
        <v>2728</v>
      </c>
      <c r="DG28" s="129">
        <f t="shared" si="43"/>
        <v>99659164</v>
      </c>
      <c r="DH28" s="129">
        <f t="shared" si="44"/>
        <v>68753140</v>
      </c>
      <c r="DI28" s="129">
        <f t="shared" si="45"/>
        <v>9180356</v>
      </c>
      <c r="DJ28" s="129">
        <f t="shared" si="46"/>
        <v>21150441</v>
      </c>
      <c r="DK28" s="129">
        <f t="shared" si="47"/>
        <v>585090</v>
      </c>
      <c r="DL28" s="129">
        <v>47</v>
      </c>
      <c r="DM28" s="129">
        <v>36</v>
      </c>
      <c r="DN28" s="129">
        <v>83</v>
      </c>
      <c r="DO28" s="129">
        <v>13</v>
      </c>
      <c r="DP28" s="129">
        <v>35</v>
      </c>
      <c r="DR28" s="16">
        <f>INDEX(現金給付!J:J,MATCH($A28,現金給付!$C:$C,0),1)</f>
        <v>12</v>
      </c>
      <c r="DS28" s="16">
        <f>INDEX(現金給付!K:K,MATCH($A28,現金給付!$C:$C,0),1)</f>
        <v>45261</v>
      </c>
      <c r="DT28" s="16">
        <f>INDEX(現金給付!R:R,MATCH($A28,現金給付!$C:$C,0),1)</f>
        <v>3</v>
      </c>
      <c r="DU28" s="16">
        <f>INDEX(現金給付!S:S,MATCH($A28,現金給付!$C:$C,0),1)</f>
        <v>27846</v>
      </c>
      <c r="DV28" s="16">
        <f>INDEX(現金給付!Z:Z,MATCH($A28,現金給付!$C:$C,0),1)</f>
        <v>0</v>
      </c>
      <c r="DW28" s="16">
        <f>INDEX(現金給付!AA:AA,MATCH($A28,現金給付!$C:$C,0),1)</f>
        <v>0</v>
      </c>
      <c r="DX28" s="16">
        <f>INDEX(現金給付!AP:AP,MATCH($A28,現金給付!$C:$C,0),1)</f>
        <v>1</v>
      </c>
      <c r="DY28" s="16">
        <f>INDEX(現金給付!AQ:AQ,MATCH($A28,現金給付!$C:$C,0),1)</f>
        <v>10929</v>
      </c>
      <c r="DZ28" s="16">
        <f>INDEX(現金給付!AX:AX,MATCH($A28,現金給付!$C:$C,0),1)</f>
        <v>0</v>
      </c>
      <c r="EA28" s="16">
        <f>INDEX(現金給付!AY:AY,MATCH($A28,現金給付!$C:$C,0),1)</f>
        <v>0</v>
      </c>
      <c r="EB28" s="16">
        <f>INDEX(現金給付!BF:BF,MATCH($A28,現金給付!$C:$C,0),1)</f>
        <v>0</v>
      </c>
      <c r="EC28" s="16">
        <f>INDEX(現金給付!BG:BG,MATCH($A28,現金給付!$C:$C,0),1)</f>
        <v>0</v>
      </c>
      <c r="ED28" s="16">
        <f>INDEX(現金給付!BV:BV,MATCH($A28,現金給付!$C:$C,0),1)</f>
        <v>0</v>
      </c>
      <c r="EE28" s="16">
        <f>INDEX(現金給付!BW:BW,MATCH($A28,現金給付!$C:$C,0),1)</f>
        <v>0</v>
      </c>
      <c r="EF28" s="16">
        <v>0</v>
      </c>
      <c r="EG28" s="16">
        <v>0</v>
      </c>
      <c r="EH28" s="16">
        <f t="shared" si="51"/>
        <v>16</v>
      </c>
      <c r="EI28" s="16">
        <f t="shared" si="52"/>
        <v>84036</v>
      </c>
      <c r="EK28" s="7">
        <f t="shared" si="53"/>
        <v>2732</v>
      </c>
      <c r="EL28" s="7">
        <f t="shared" si="54"/>
        <v>99678541</v>
      </c>
      <c r="EN28" s="70">
        <f>ROUND(EL28/INDEX(被保険者数!O:O,MATCH(A28,被保険者数!A:A,0),1),0)</f>
        <v>51997</v>
      </c>
      <c r="EO28" s="1">
        <f t="shared" si="55"/>
        <v>21</v>
      </c>
      <c r="EP28" s="70">
        <f t="shared" si="48"/>
        <v>50574300</v>
      </c>
      <c r="EQ28" s="70">
        <f t="shared" si="49"/>
        <v>29207050</v>
      </c>
      <c r="ER28" s="70">
        <f t="shared" si="50"/>
        <v>19897191</v>
      </c>
      <c r="ES28" s="70">
        <f>ROUND(EP28/INDEX(被保険者数!O:O,MATCH(A28,被保険者数!A:A,0),1),0)</f>
        <v>26382</v>
      </c>
      <c r="ET28" s="70">
        <f t="shared" si="56"/>
        <v>22</v>
      </c>
      <c r="EU28" s="70">
        <f>ROUND(EQ28/INDEX(被保険者数!O:O,MATCH(A28,被保険者数!A:A,0),1),0)</f>
        <v>15236</v>
      </c>
      <c r="EV28" s="1">
        <f t="shared" si="57"/>
        <v>21</v>
      </c>
    </row>
    <row r="29" spans="1:152" s="1" customFormat="1" ht="15.95" customHeight="1" x14ac:dyDescent="0.15">
      <c r="A29" s="2" t="s">
        <v>49</v>
      </c>
      <c r="B29" s="6">
        <v>148</v>
      </c>
      <c r="C29" s="7">
        <v>83029340</v>
      </c>
      <c r="D29" s="7">
        <v>58120504</v>
      </c>
      <c r="E29" s="7">
        <v>11325510</v>
      </c>
      <c r="F29" s="7">
        <v>13004351</v>
      </c>
      <c r="G29" s="7">
        <v>578975</v>
      </c>
      <c r="H29" s="7">
        <v>3123</v>
      </c>
      <c r="I29" s="7">
        <v>44985130</v>
      </c>
      <c r="J29" s="7">
        <v>31489591</v>
      </c>
      <c r="K29" s="7">
        <v>593012</v>
      </c>
      <c r="L29" s="7">
        <v>12465282</v>
      </c>
      <c r="M29" s="7">
        <v>437245</v>
      </c>
      <c r="N29" s="7">
        <f t="shared" si="0"/>
        <v>3271</v>
      </c>
      <c r="O29" s="7">
        <f t="shared" si="1"/>
        <v>128014470</v>
      </c>
      <c r="P29" s="7">
        <f t="shared" si="2"/>
        <v>89610095</v>
      </c>
      <c r="Q29" s="7">
        <f t="shared" si="3"/>
        <v>11918522</v>
      </c>
      <c r="R29" s="7">
        <f t="shared" si="4"/>
        <v>25469633</v>
      </c>
      <c r="S29" s="7">
        <f t="shared" si="5"/>
        <v>1016220</v>
      </c>
      <c r="T29" s="6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452</v>
      </c>
      <c r="AA29" s="7">
        <v>6424770</v>
      </c>
      <c r="AB29" s="7">
        <v>4497339</v>
      </c>
      <c r="AC29" s="7">
        <v>0</v>
      </c>
      <c r="AD29" s="7">
        <v>1927431</v>
      </c>
      <c r="AE29" s="7">
        <v>0</v>
      </c>
      <c r="AF29" s="7">
        <f t="shared" si="6"/>
        <v>452</v>
      </c>
      <c r="AG29" s="7">
        <f t="shared" si="7"/>
        <v>6424770</v>
      </c>
      <c r="AH29" s="7">
        <f t="shared" si="8"/>
        <v>4497339</v>
      </c>
      <c r="AI29" s="7">
        <f t="shared" si="9"/>
        <v>0</v>
      </c>
      <c r="AJ29" s="7">
        <f t="shared" si="10"/>
        <v>1927431</v>
      </c>
      <c r="AK29" s="7">
        <f t="shared" si="11"/>
        <v>0</v>
      </c>
      <c r="AL29" s="6">
        <f t="shared" si="12"/>
        <v>3723</v>
      </c>
      <c r="AM29" s="7">
        <f t="shared" si="13"/>
        <v>134439240</v>
      </c>
      <c r="AN29" s="7">
        <f t="shared" si="14"/>
        <v>94107434</v>
      </c>
      <c r="AO29" s="7">
        <f t="shared" si="15"/>
        <v>11918522</v>
      </c>
      <c r="AP29" s="7">
        <f t="shared" si="16"/>
        <v>27397064</v>
      </c>
      <c r="AQ29" s="7">
        <f t="shared" si="17"/>
        <v>1016220</v>
      </c>
      <c r="AR29" s="7">
        <v>2386</v>
      </c>
      <c r="AS29" s="7">
        <v>28886860</v>
      </c>
      <c r="AT29" s="7">
        <v>20220802</v>
      </c>
      <c r="AU29" s="7">
        <v>137805</v>
      </c>
      <c r="AV29" s="7">
        <v>8176903</v>
      </c>
      <c r="AW29" s="7">
        <v>351350</v>
      </c>
      <c r="AX29" s="7">
        <f t="shared" si="18"/>
        <v>6109</v>
      </c>
      <c r="AY29" s="7">
        <f t="shared" si="19"/>
        <v>163326100</v>
      </c>
      <c r="AZ29" s="7">
        <f t="shared" si="20"/>
        <v>114328236</v>
      </c>
      <c r="BA29" s="7">
        <f t="shared" si="21"/>
        <v>12056327</v>
      </c>
      <c r="BB29" s="7">
        <f t="shared" si="22"/>
        <v>35573967</v>
      </c>
      <c r="BC29" s="7">
        <f t="shared" si="23"/>
        <v>1367570</v>
      </c>
      <c r="BD29" s="6">
        <v>143</v>
      </c>
      <c r="BE29" s="7">
        <v>3913149</v>
      </c>
      <c r="BF29" s="7">
        <v>831869</v>
      </c>
      <c r="BG29" s="7">
        <v>0</v>
      </c>
      <c r="BH29" s="7">
        <v>3029760</v>
      </c>
      <c r="BI29" s="7">
        <v>51520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f t="shared" si="24"/>
        <v>143</v>
      </c>
      <c r="BQ29" s="7">
        <f t="shared" si="25"/>
        <v>3913149</v>
      </c>
      <c r="BR29" s="7">
        <f t="shared" si="26"/>
        <v>831869</v>
      </c>
      <c r="BS29" s="7">
        <f t="shared" si="27"/>
        <v>0</v>
      </c>
      <c r="BT29" s="7">
        <f t="shared" si="28"/>
        <v>3029760</v>
      </c>
      <c r="BU29" s="7">
        <f t="shared" si="29"/>
        <v>51520</v>
      </c>
      <c r="BV29" s="6">
        <v>13</v>
      </c>
      <c r="BW29" s="7">
        <v>2886620</v>
      </c>
      <c r="BX29" s="7">
        <v>2020634</v>
      </c>
      <c r="BY29" s="7">
        <v>0</v>
      </c>
      <c r="BZ29" s="7">
        <v>145589</v>
      </c>
      <c r="CA29" s="7">
        <v>731511</v>
      </c>
      <c r="CB29" s="7">
        <f t="shared" si="30"/>
        <v>6122</v>
      </c>
      <c r="CC29" s="7">
        <f t="shared" si="31"/>
        <v>170125869</v>
      </c>
      <c r="CD29" s="7">
        <f t="shared" si="32"/>
        <v>117180739</v>
      </c>
      <c r="CE29" s="7">
        <f t="shared" si="33"/>
        <v>12056327</v>
      </c>
      <c r="CF29" s="7">
        <f t="shared" si="34"/>
        <v>38749316</v>
      </c>
      <c r="CG29" s="7">
        <f t="shared" si="35"/>
        <v>2150601</v>
      </c>
      <c r="CH29" s="128">
        <v>26</v>
      </c>
      <c r="CI29" s="129">
        <v>182014</v>
      </c>
      <c r="CJ29" s="129">
        <v>127406</v>
      </c>
      <c r="CK29" s="129">
        <v>0</v>
      </c>
      <c r="CL29" s="129">
        <v>54608</v>
      </c>
      <c r="CM29" s="129">
        <v>0</v>
      </c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30">
        <f t="shared" si="36"/>
        <v>26</v>
      </c>
      <c r="DA29" s="129">
        <f t="shared" si="37"/>
        <v>182014</v>
      </c>
      <c r="DB29" s="129">
        <f t="shared" si="38"/>
        <v>127406</v>
      </c>
      <c r="DC29" s="129">
        <f t="shared" si="39"/>
        <v>0</v>
      </c>
      <c r="DD29" s="129">
        <f t="shared" si="40"/>
        <v>54608</v>
      </c>
      <c r="DE29" s="129">
        <f t="shared" si="41"/>
        <v>0</v>
      </c>
      <c r="DF29" s="129">
        <f t="shared" si="42"/>
        <v>6148</v>
      </c>
      <c r="DG29" s="129">
        <f t="shared" si="43"/>
        <v>170307883</v>
      </c>
      <c r="DH29" s="129">
        <f t="shared" si="44"/>
        <v>117308145</v>
      </c>
      <c r="DI29" s="129">
        <f t="shared" si="45"/>
        <v>12056327</v>
      </c>
      <c r="DJ29" s="129">
        <f t="shared" si="46"/>
        <v>38803924</v>
      </c>
      <c r="DK29" s="129">
        <f t="shared" si="47"/>
        <v>2150601</v>
      </c>
      <c r="DL29" s="129">
        <v>96</v>
      </c>
      <c r="DM29" s="129">
        <v>16</v>
      </c>
      <c r="DN29" s="129">
        <v>112</v>
      </c>
      <c r="DO29" s="129">
        <v>6</v>
      </c>
      <c r="DP29" s="129">
        <v>36</v>
      </c>
      <c r="DR29" s="16">
        <f>INDEX(現金給付!J:J,MATCH($A29,現金給付!$C:$C,0),1)</f>
        <v>26</v>
      </c>
      <c r="DS29" s="16">
        <f>INDEX(現金給付!K:K,MATCH($A29,現金給付!$C:$C,0),1)</f>
        <v>127406</v>
      </c>
      <c r="DT29" s="16">
        <f>INDEX(現金給付!R:R,MATCH($A29,現金給付!$C:$C,0),1)</f>
        <v>0</v>
      </c>
      <c r="DU29" s="16">
        <f>INDEX(現金給付!S:S,MATCH($A29,現金給付!$C:$C,0),1)</f>
        <v>0</v>
      </c>
      <c r="DV29" s="16">
        <f>INDEX(現金給付!Z:Z,MATCH($A29,現金給付!$C:$C,0),1)</f>
        <v>2</v>
      </c>
      <c r="DW29" s="16">
        <f>INDEX(現金給付!AA:AA,MATCH($A29,現金給付!$C:$C,0),1)</f>
        <v>23607</v>
      </c>
      <c r="DX29" s="16">
        <f>INDEX(現金給付!AP:AP,MATCH($A29,現金給付!$C:$C,0),1)</f>
        <v>8</v>
      </c>
      <c r="DY29" s="16">
        <f>INDEX(現金給付!AQ:AQ,MATCH($A29,現金給付!$C:$C,0),1)</f>
        <v>200225</v>
      </c>
      <c r="DZ29" s="16">
        <f>INDEX(現金給付!AX:AX,MATCH($A29,現金給付!$C:$C,0),1)</f>
        <v>1</v>
      </c>
      <c r="EA29" s="16">
        <f>INDEX(現金給付!AY:AY,MATCH($A29,現金給付!$C:$C,0),1)</f>
        <v>10787</v>
      </c>
      <c r="EB29" s="16">
        <f>INDEX(現金給付!BF:BF,MATCH($A29,現金給付!$C:$C,0),1)</f>
        <v>0</v>
      </c>
      <c r="EC29" s="16">
        <f>INDEX(現金給付!BG:BG,MATCH($A29,現金給付!$C:$C,0),1)</f>
        <v>0</v>
      </c>
      <c r="ED29" s="16">
        <f>INDEX(現金給付!BV:BV,MATCH($A29,現金給付!$C:$C,0),1)</f>
        <v>0</v>
      </c>
      <c r="EE29" s="16">
        <f>INDEX(現金給付!BW:BW,MATCH($A29,現金給付!$C:$C,0),1)</f>
        <v>0</v>
      </c>
      <c r="EF29" s="16">
        <v>0</v>
      </c>
      <c r="EG29" s="16">
        <v>0</v>
      </c>
      <c r="EH29" s="16">
        <f t="shared" si="51"/>
        <v>37</v>
      </c>
      <c r="EI29" s="16">
        <f t="shared" si="52"/>
        <v>362025</v>
      </c>
      <c r="EK29" s="7">
        <f t="shared" si="53"/>
        <v>6159</v>
      </c>
      <c r="EL29" s="7">
        <f t="shared" si="54"/>
        <v>170487894</v>
      </c>
      <c r="EN29" s="70">
        <f>ROUND(EL29/INDEX(被保険者数!O:O,MATCH(A29,被保険者数!A:A,0),1),0)</f>
        <v>51616</v>
      </c>
      <c r="EO29" s="1">
        <f t="shared" si="55"/>
        <v>22</v>
      </c>
      <c r="EP29" s="70">
        <f t="shared" si="48"/>
        <v>83029340</v>
      </c>
      <c r="EQ29" s="70">
        <f t="shared" si="49"/>
        <v>51409900</v>
      </c>
      <c r="ER29" s="70">
        <f t="shared" si="50"/>
        <v>36048654</v>
      </c>
      <c r="ES29" s="70">
        <f>ROUND(EP29/INDEX(被保険者数!O:O,MATCH(A29,被保険者数!A:A,0),1),0)</f>
        <v>25138</v>
      </c>
      <c r="ET29" s="70">
        <f t="shared" si="56"/>
        <v>23</v>
      </c>
      <c r="EU29" s="70">
        <f>ROUND(EQ29/INDEX(被保険者数!O:O,MATCH(A29,被保険者数!A:A,0),1),0)</f>
        <v>15565</v>
      </c>
      <c r="EV29" s="1">
        <f t="shared" si="57"/>
        <v>20</v>
      </c>
    </row>
    <row r="30" spans="1:152" s="1" customFormat="1" ht="15.95" customHeight="1" x14ac:dyDescent="0.15">
      <c r="A30" s="2" t="s">
        <v>62</v>
      </c>
      <c r="B30" s="6">
        <v>63</v>
      </c>
      <c r="C30" s="7">
        <v>56282080</v>
      </c>
      <c r="D30" s="7">
        <v>39397462</v>
      </c>
      <c r="E30" s="7">
        <v>10957635</v>
      </c>
      <c r="F30" s="7">
        <v>5224043</v>
      </c>
      <c r="G30" s="7">
        <v>702940</v>
      </c>
      <c r="H30" s="7">
        <v>1526</v>
      </c>
      <c r="I30" s="7">
        <v>25947500</v>
      </c>
      <c r="J30" s="7">
        <v>18163250</v>
      </c>
      <c r="K30" s="7">
        <v>1567491</v>
      </c>
      <c r="L30" s="7">
        <v>5873893</v>
      </c>
      <c r="M30" s="7">
        <v>342866</v>
      </c>
      <c r="N30" s="7">
        <f t="shared" si="0"/>
        <v>1589</v>
      </c>
      <c r="O30" s="7">
        <f t="shared" si="1"/>
        <v>82229580</v>
      </c>
      <c r="P30" s="7">
        <f t="shared" si="2"/>
        <v>57560712</v>
      </c>
      <c r="Q30" s="7">
        <f t="shared" si="3"/>
        <v>12525126</v>
      </c>
      <c r="R30" s="7">
        <f t="shared" si="4"/>
        <v>11097936</v>
      </c>
      <c r="S30" s="7">
        <f t="shared" si="5"/>
        <v>1045806</v>
      </c>
      <c r="T30" s="6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220</v>
      </c>
      <c r="AA30" s="7">
        <v>3402060</v>
      </c>
      <c r="AB30" s="7">
        <v>2381442</v>
      </c>
      <c r="AC30" s="7">
        <v>0</v>
      </c>
      <c r="AD30" s="7">
        <v>1020618</v>
      </c>
      <c r="AE30" s="7">
        <v>0</v>
      </c>
      <c r="AF30" s="7">
        <f t="shared" si="6"/>
        <v>220</v>
      </c>
      <c r="AG30" s="7">
        <f t="shared" si="7"/>
        <v>3402060</v>
      </c>
      <c r="AH30" s="7">
        <f t="shared" si="8"/>
        <v>2381442</v>
      </c>
      <c r="AI30" s="7">
        <f t="shared" si="9"/>
        <v>0</v>
      </c>
      <c r="AJ30" s="7">
        <f t="shared" si="10"/>
        <v>1020618</v>
      </c>
      <c r="AK30" s="7">
        <f t="shared" si="11"/>
        <v>0</v>
      </c>
      <c r="AL30" s="6">
        <f t="shared" si="12"/>
        <v>1809</v>
      </c>
      <c r="AM30" s="7">
        <f t="shared" si="13"/>
        <v>85631640</v>
      </c>
      <c r="AN30" s="7">
        <f t="shared" si="14"/>
        <v>59942154</v>
      </c>
      <c r="AO30" s="7">
        <f t="shared" si="15"/>
        <v>12525126</v>
      </c>
      <c r="AP30" s="7">
        <f t="shared" si="16"/>
        <v>12118554</v>
      </c>
      <c r="AQ30" s="7">
        <f t="shared" si="17"/>
        <v>1045806</v>
      </c>
      <c r="AR30" s="7">
        <v>1028</v>
      </c>
      <c r="AS30" s="7">
        <v>10989040</v>
      </c>
      <c r="AT30" s="7">
        <v>7692328</v>
      </c>
      <c r="AU30" s="7">
        <v>0</v>
      </c>
      <c r="AV30" s="7">
        <v>3246472</v>
      </c>
      <c r="AW30" s="7">
        <v>50240</v>
      </c>
      <c r="AX30" s="7">
        <f t="shared" si="18"/>
        <v>2837</v>
      </c>
      <c r="AY30" s="7">
        <f t="shared" si="19"/>
        <v>96620680</v>
      </c>
      <c r="AZ30" s="7">
        <f t="shared" si="20"/>
        <v>67634482</v>
      </c>
      <c r="BA30" s="7">
        <f t="shared" si="21"/>
        <v>12525126</v>
      </c>
      <c r="BB30" s="7">
        <f t="shared" si="22"/>
        <v>15365026</v>
      </c>
      <c r="BC30" s="7">
        <f t="shared" si="23"/>
        <v>1096046</v>
      </c>
      <c r="BD30" s="6">
        <v>63</v>
      </c>
      <c r="BE30" s="7">
        <v>1931100</v>
      </c>
      <c r="BF30" s="7">
        <v>674660</v>
      </c>
      <c r="BG30" s="7">
        <v>0</v>
      </c>
      <c r="BH30" s="7">
        <v>1256440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f t="shared" si="24"/>
        <v>63</v>
      </c>
      <c r="BQ30" s="7">
        <f t="shared" si="25"/>
        <v>1931100</v>
      </c>
      <c r="BR30" s="7">
        <f t="shared" si="26"/>
        <v>674660</v>
      </c>
      <c r="BS30" s="7">
        <f t="shared" si="27"/>
        <v>0</v>
      </c>
      <c r="BT30" s="7">
        <f t="shared" si="28"/>
        <v>1256440</v>
      </c>
      <c r="BU30" s="7">
        <f t="shared" si="29"/>
        <v>0</v>
      </c>
      <c r="BV30" s="6">
        <v>1</v>
      </c>
      <c r="BW30" s="7">
        <v>191590</v>
      </c>
      <c r="BX30" s="7">
        <v>134113</v>
      </c>
      <c r="BY30" s="7">
        <v>13077</v>
      </c>
      <c r="BZ30" s="7">
        <v>44400</v>
      </c>
      <c r="CA30" s="7">
        <v>0</v>
      </c>
      <c r="CB30" s="7">
        <f t="shared" si="30"/>
        <v>2838</v>
      </c>
      <c r="CC30" s="7">
        <f t="shared" si="31"/>
        <v>98743370</v>
      </c>
      <c r="CD30" s="7">
        <f t="shared" si="32"/>
        <v>68443255</v>
      </c>
      <c r="CE30" s="7">
        <f t="shared" si="33"/>
        <v>12538203</v>
      </c>
      <c r="CF30" s="7">
        <f t="shared" si="34"/>
        <v>16665866</v>
      </c>
      <c r="CG30" s="7">
        <f t="shared" si="35"/>
        <v>1096046</v>
      </c>
      <c r="CH30" s="128">
        <v>27</v>
      </c>
      <c r="CI30" s="129">
        <v>178070</v>
      </c>
      <c r="CJ30" s="129">
        <v>124648</v>
      </c>
      <c r="CK30" s="129">
        <v>0</v>
      </c>
      <c r="CL30" s="129">
        <v>53422</v>
      </c>
      <c r="CM30" s="129">
        <v>0</v>
      </c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30">
        <f t="shared" si="36"/>
        <v>27</v>
      </c>
      <c r="DA30" s="129">
        <f t="shared" si="37"/>
        <v>178070</v>
      </c>
      <c r="DB30" s="129">
        <f t="shared" si="38"/>
        <v>124648</v>
      </c>
      <c r="DC30" s="129">
        <f t="shared" si="39"/>
        <v>0</v>
      </c>
      <c r="DD30" s="129">
        <f t="shared" si="40"/>
        <v>53422</v>
      </c>
      <c r="DE30" s="129">
        <f t="shared" si="41"/>
        <v>0</v>
      </c>
      <c r="DF30" s="129">
        <f t="shared" si="42"/>
        <v>2865</v>
      </c>
      <c r="DG30" s="129">
        <f t="shared" si="43"/>
        <v>98921440</v>
      </c>
      <c r="DH30" s="129">
        <f t="shared" si="44"/>
        <v>68567903</v>
      </c>
      <c r="DI30" s="129">
        <f t="shared" si="45"/>
        <v>12538203</v>
      </c>
      <c r="DJ30" s="129">
        <f t="shared" si="46"/>
        <v>16719288</v>
      </c>
      <c r="DK30" s="129">
        <f t="shared" si="47"/>
        <v>1096046</v>
      </c>
      <c r="DL30" s="129">
        <v>46</v>
      </c>
      <c r="DM30" s="129">
        <v>24</v>
      </c>
      <c r="DN30" s="129">
        <v>70</v>
      </c>
      <c r="DO30" s="129">
        <v>13</v>
      </c>
      <c r="DP30" s="129">
        <v>9</v>
      </c>
      <c r="DR30" s="16">
        <f>INDEX(現金給付!J:J,MATCH($A30,現金給付!$C:$C,0),1)</f>
        <v>27</v>
      </c>
      <c r="DS30" s="16">
        <f>INDEX(現金給付!K:K,MATCH($A30,現金給付!$C:$C,0),1)</f>
        <v>124648</v>
      </c>
      <c r="DT30" s="16">
        <f>INDEX(現金給付!R:R,MATCH($A30,現金給付!$C:$C,0),1)</f>
        <v>0</v>
      </c>
      <c r="DU30" s="16">
        <f>INDEX(現金給付!S:S,MATCH($A30,現金給付!$C:$C,0),1)</f>
        <v>0</v>
      </c>
      <c r="DV30" s="16">
        <f>INDEX(現金給付!Z:Z,MATCH($A30,現金給付!$C:$C,0),1)</f>
        <v>2</v>
      </c>
      <c r="DW30" s="16">
        <f>INDEX(現金給付!AA:AA,MATCH($A30,現金給付!$C:$C,0),1)</f>
        <v>23257</v>
      </c>
      <c r="DX30" s="16">
        <f>INDEX(現金給付!AP:AP,MATCH($A30,現金給付!$C:$C,0),1)</f>
        <v>8</v>
      </c>
      <c r="DY30" s="16">
        <f>INDEX(現金給付!AQ:AQ,MATCH($A30,現金給付!$C:$C,0),1)</f>
        <v>129365</v>
      </c>
      <c r="DZ30" s="16">
        <f>INDEX(現金給付!AX:AX,MATCH($A30,現金給付!$C:$C,0),1)</f>
        <v>0</v>
      </c>
      <c r="EA30" s="16">
        <f>INDEX(現金給付!AY:AY,MATCH($A30,現金給付!$C:$C,0),1)</f>
        <v>0</v>
      </c>
      <c r="EB30" s="16">
        <f>INDEX(現金給付!BF:BF,MATCH($A30,現金給付!$C:$C,0),1)</f>
        <v>0</v>
      </c>
      <c r="EC30" s="16">
        <f>INDEX(現金給付!BG:BG,MATCH($A30,現金給付!$C:$C,0),1)</f>
        <v>0</v>
      </c>
      <c r="ED30" s="16">
        <f>INDEX(現金給付!BV:BV,MATCH($A30,現金給付!$C:$C,0),1)</f>
        <v>0</v>
      </c>
      <c r="EE30" s="16">
        <f>INDEX(現金給付!BW:BW,MATCH($A30,現金給付!$C:$C,0),1)</f>
        <v>0</v>
      </c>
      <c r="EF30" s="16">
        <v>0</v>
      </c>
      <c r="EG30" s="16">
        <v>0</v>
      </c>
      <c r="EH30" s="16">
        <f t="shared" si="51"/>
        <v>37</v>
      </c>
      <c r="EI30" s="16">
        <f t="shared" si="52"/>
        <v>277270</v>
      </c>
      <c r="EK30" s="7">
        <f t="shared" si="53"/>
        <v>2875</v>
      </c>
      <c r="EL30" s="7">
        <f t="shared" si="54"/>
        <v>99020640</v>
      </c>
      <c r="EN30" s="70">
        <f>ROUND(EL30/INDEX(被保険者数!O:O,MATCH(A30,被保険者数!A:A,0),1),0)</f>
        <v>56262</v>
      </c>
      <c r="EO30" s="1">
        <f t="shared" si="55"/>
        <v>18</v>
      </c>
      <c r="EP30" s="70">
        <f t="shared" si="48"/>
        <v>56282080</v>
      </c>
      <c r="EQ30" s="70">
        <f t="shared" si="49"/>
        <v>29349560</v>
      </c>
      <c r="ER30" s="70">
        <f t="shared" si="50"/>
        <v>13389000</v>
      </c>
      <c r="ES30" s="70">
        <f>ROUND(EP30/INDEX(被保険者数!O:O,MATCH(A30,被保険者数!A:A,0),1),0)</f>
        <v>31978</v>
      </c>
      <c r="ET30" s="70">
        <f t="shared" si="56"/>
        <v>18</v>
      </c>
      <c r="EU30" s="70">
        <f>ROUND(EQ30/INDEX(被保険者数!O:O,MATCH(A30,被保険者数!A:A,0),1),0)</f>
        <v>16676</v>
      </c>
      <c r="EV30" s="1">
        <f t="shared" si="57"/>
        <v>19</v>
      </c>
    </row>
    <row r="31" spans="1:152" s="1" customFormat="1" ht="15.95" customHeight="1" x14ac:dyDescent="0.15">
      <c r="A31" s="2" t="s">
        <v>50</v>
      </c>
      <c r="B31" s="6">
        <v>232</v>
      </c>
      <c r="C31" s="7">
        <v>161172130</v>
      </c>
      <c r="D31" s="7">
        <v>112820483</v>
      </c>
      <c r="E31" s="7">
        <v>24140293</v>
      </c>
      <c r="F31" s="7">
        <v>22050466</v>
      </c>
      <c r="G31" s="7">
        <v>2160888</v>
      </c>
      <c r="H31" s="7">
        <v>4478</v>
      </c>
      <c r="I31" s="7">
        <v>81687720</v>
      </c>
      <c r="J31" s="7">
        <v>57181415</v>
      </c>
      <c r="K31" s="7">
        <v>6237219</v>
      </c>
      <c r="L31" s="7">
        <v>17200780</v>
      </c>
      <c r="M31" s="7">
        <v>1068306</v>
      </c>
      <c r="N31" s="7">
        <f t="shared" si="0"/>
        <v>4710</v>
      </c>
      <c r="O31" s="7">
        <f t="shared" si="1"/>
        <v>242859850</v>
      </c>
      <c r="P31" s="7">
        <f t="shared" si="2"/>
        <v>170001898</v>
      </c>
      <c r="Q31" s="7">
        <f t="shared" si="3"/>
        <v>30377512</v>
      </c>
      <c r="R31" s="7">
        <f t="shared" si="4"/>
        <v>39251246</v>
      </c>
      <c r="S31" s="7">
        <f t="shared" si="5"/>
        <v>3229194</v>
      </c>
      <c r="T31" s="6">
        <v>2</v>
      </c>
      <c r="U31" s="7">
        <v>490270</v>
      </c>
      <c r="V31" s="7">
        <v>343190</v>
      </c>
      <c r="W31" s="7">
        <v>0</v>
      </c>
      <c r="X31" s="7">
        <v>147080</v>
      </c>
      <c r="Y31" s="7">
        <v>0</v>
      </c>
      <c r="Z31" s="7">
        <v>639</v>
      </c>
      <c r="AA31" s="7">
        <v>8421140</v>
      </c>
      <c r="AB31" s="7">
        <v>5894798</v>
      </c>
      <c r="AC31" s="7">
        <v>0</v>
      </c>
      <c r="AD31" s="7">
        <v>2526342</v>
      </c>
      <c r="AE31" s="7">
        <v>0</v>
      </c>
      <c r="AF31" s="7">
        <f t="shared" si="6"/>
        <v>641</v>
      </c>
      <c r="AG31" s="7">
        <f t="shared" si="7"/>
        <v>8911410</v>
      </c>
      <c r="AH31" s="7">
        <f t="shared" si="8"/>
        <v>6237988</v>
      </c>
      <c r="AI31" s="7">
        <f t="shared" si="9"/>
        <v>0</v>
      </c>
      <c r="AJ31" s="7">
        <f t="shared" si="10"/>
        <v>2673422</v>
      </c>
      <c r="AK31" s="7">
        <f t="shared" si="11"/>
        <v>0</v>
      </c>
      <c r="AL31" s="6">
        <f t="shared" si="12"/>
        <v>5351</v>
      </c>
      <c r="AM31" s="7">
        <f t="shared" si="13"/>
        <v>251771260</v>
      </c>
      <c r="AN31" s="7">
        <f t="shared" si="14"/>
        <v>176239886</v>
      </c>
      <c r="AO31" s="7">
        <f t="shared" si="15"/>
        <v>30377512</v>
      </c>
      <c r="AP31" s="7">
        <f t="shared" si="16"/>
        <v>41924668</v>
      </c>
      <c r="AQ31" s="7">
        <f t="shared" si="17"/>
        <v>3229194</v>
      </c>
      <c r="AR31" s="7">
        <v>3118</v>
      </c>
      <c r="AS31" s="7">
        <v>36823400</v>
      </c>
      <c r="AT31" s="7">
        <v>25776380</v>
      </c>
      <c r="AU31" s="7">
        <v>142604</v>
      </c>
      <c r="AV31" s="7">
        <v>10422893</v>
      </c>
      <c r="AW31" s="7">
        <v>481523</v>
      </c>
      <c r="AX31" s="7">
        <f t="shared" si="18"/>
        <v>8469</v>
      </c>
      <c r="AY31" s="7">
        <f t="shared" si="19"/>
        <v>288594660</v>
      </c>
      <c r="AZ31" s="7">
        <f t="shared" si="20"/>
        <v>202016266</v>
      </c>
      <c r="BA31" s="7">
        <f t="shared" si="21"/>
        <v>30520116</v>
      </c>
      <c r="BB31" s="7">
        <f t="shared" si="22"/>
        <v>52347561</v>
      </c>
      <c r="BC31" s="7">
        <f t="shared" si="23"/>
        <v>3710717</v>
      </c>
      <c r="BD31" s="6">
        <v>222</v>
      </c>
      <c r="BE31" s="7">
        <v>7109964</v>
      </c>
      <c r="BF31" s="7">
        <v>2174184</v>
      </c>
      <c r="BG31" s="7">
        <v>0</v>
      </c>
      <c r="BH31" s="7">
        <v>4757300</v>
      </c>
      <c r="BI31" s="7">
        <v>178480</v>
      </c>
      <c r="BJ31" s="7">
        <v>2</v>
      </c>
      <c r="BK31" s="7">
        <v>18420</v>
      </c>
      <c r="BL31" s="7">
        <v>5540</v>
      </c>
      <c r="BM31" s="7">
        <v>0</v>
      </c>
      <c r="BN31" s="7">
        <v>12880</v>
      </c>
      <c r="BO31" s="7">
        <v>0</v>
      </c>
      <c r="BP31" s="7">
        <f t="shared" si="24"/>
        <v>224</v>
      </c>
      <c r="BQ31" s="7">
        <f t="shared" si="25"/>
        <v>7128384</v>
      </c>
      <c r="BR31" s="7">
        <f t="shared" si="26"/>
        <v>2179724</v>
      </c>
      <c r="BS31" s="7">
        <f t="shared" si="27"/>
        <v>0</v>
      </c>
      <c r="BT31" s="7">
        <f t="shared" si="28"/>
        <v>4770180</v>
      </c>
      <c r="BU31" s="7">
        <f t="shared" si="29"/>
        <v>178480</v>
      </c>
      <c r="BV31" s="6">
        <v>43</v>
      </c>
      <c r="BW31" s="7">
        <v>4929090</v>
      </c>
      <c r="BX31" s="7">
        <v>3450363</v>
      </c>
      <c r="BY31" s="7">
        <v>385929</v>
      </c>
      <c r="BZ31" s="7">
        <v>851350</v>
      </c>
      <c r="CA31" s="7">
        <v>307425</v>
      </c>
      <c r="CB31" s="7">
        <f t="shared" si="30"/>
        <v>8512</v>
      </c>
      <c r="CC31" s="7">
        <f t="shared" si="31"/>
        <v>300652134</v>
      </c>
      <c r="CD31" s="7">
        <f t="shared" si="32"/>
        <v>207646353</v>
      </c>
      <c r="CE31" s="7">
        <f t="shared" si="33"/>
        <v>30906045</v>
      </c>
      <c r="CF31" s="7">
        <f t="shared" si="34"/>
        <v>57969091</v>
      </c>
      <c r="CG31" s="7">
        <f t="shared" si="35"/>
        <v>4196622</v>
      </c>
      <c r="CH31" s="128">
        <v>42</v>
      </c>
      <c r="CI31" s="129">
        <v>258485</v>
      </c>
      <c r="CJ31" s="129">
        <v>180938</v>
      </c>
      <c r="CK31" s="129">
        <v>0</v>
      </c>
      <c r="CL31" s="129">
        <v>77547</v>
      </c>
      <c r="CM31" s="129">
        <v>0</v>
      </c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30">
        <f t="shared" si="36"/>
        <v>42</v>
      </c>
      <c r="DA31" s="129">
        <f t="shared" si="37"/>
        <v>258485</v>
      </c>
      <c r="DB31" s="129">
        <f t="shared" si="38"/>
        <v>180938</v>
      </c>
      <c r="DC31" s="129">
        <f t="shared" si="39"/>
        <v>0</v>
      </c>
      <c r="DD31" s="129">
        <f t="shared" si="40"/>
        <v>77547</v>
      </c>
      <c r="DE31" s="129">
        <f t="shared" si="41"/>
        <v>0</v>
      </c>
      <c r="DF31" s="129">
        <f t="shared" si="42"/>
        <v>8554</v>
      </c>
      <c r="DG31" s="129">
        <f t="shared" si="43"/>
        <v>300910619</v>
      </c>
      <c r="DH31" s="129">
        <f t="shared" si="44"/>
        <v>207827291</v>
      </c>
      <c r="DI31" s="129">
        <f t="shared" si="45"/>
        <v>30906045</v>
      </c>
      <c r="DJ31" s="129">
        <f t="shared" si="46"/>
        <v>58046638</v>
      </c>
      <c r="DK31" s="129">
        <f t="shared" si="47"/>
        <v>4196622</v>
      </c>
      <c r="DL31" s="129">
        <v>131</v>
      </c>
      <c r="DM31" s="129">
        <v>97</v>
      </c>
      <c r="DN31" s="129">
        <v>228</v>
      </c>
      <c r="DO31" s="129">
        <v>71</v>
      </c>
      <c r="DP31" s="129">
        <v>34</v>
      </c>
      <c r="DR31" s="16">
        <f>INDEX(現金給付!J:J,MATCH($A31,現金給付!$C:$C,0),1)</f>
        <v>42</v>
      </c>
      <c r="DS31" s="16">
        <f>INDEX(現金給付!K:K,MATCH($A31,現金給付!$C:$C,0),1)</f>
        <v>180938</v>
      </c>
      <c r="DT31" s="16">
        <f>INDEX(現金給付!R:R,MATCH($A31,現金給付!$C:$C,0),1)</f>
        <v>13</v>
      </c>
      <c r="DU31" s="16">
        <f>INDEX(現金給付!S:S,MATCH($A31,現金給付!$C:$C,0),1)</f>
        <v>41566</v>
      </c>
      <c r="DV31" s="16">
        <f>INDEX(現金給付!Z:Z,MATCH($A31,現金給付!$C:$C,0),1)</f>
        <v>0</v>
      </c>
      <c r="DW31" s="16">
        <f>INDEX(現金給付!AA:AA,MATCH($A31,現金給付!$C:$C,0),1)</f>
        <v>0</v>
      </c>
      <c r="DX31" s="16">
        <f>INDEX(現金給付!AP:AP,MATCH($A31,現金給付!$C:$C,0),1)</f>
        <v>14</v>
      </c>
      <c r="DY31" s="16">
        <f>INDEX(現金給付!AQ:AQ,MATCH($A31,現金給付!$C:$C,0),1)</f>
        <v>286480</v>
      </c>
      <c r="DZ31" s="16">
        <f>INDEX(現金給付!AX:AX,MATCH($A31,現金給付!$C:$C,0),1)</f>
        <v>1</v>
      </c>
      <c r="EA31" s="16">
        <f>INDEX(現金給付!AY:AY,MATCH($A31,現金給付!$C:$C,0),1)</f>
        <v>18095</v>
      </c>
      <c r="EB31" s="16">
        <f>INDEX(現金給付!BF:BF,MATCH($A31,現金給付!$C:$C,0),1)</f>
        <v>0</v>
      </c>
      <c r="EC31" s="16">
        <f>INDEX(現金給付!BG:BG,MATCH($A31,現金給付!$C:$C,0),1)</f>
        <v>0</v>
      </c>
      <c r="ED31" s="16">
        <f>INDEX(現金給付!BV:BV,MATCH($A31,現金給付!$C:$C,0),1)</f>
        <v>0</v>
      </c>
      <c r="EE31" s="16">
        <f>INDEX(現金給付!BW:BW,MATCH($A31,現金給付!$C:$C,0),1)</f>
        <v>0</v>
      </c>
      <c r="EF31" s="16">
        <v>0</v>
      </c>
      <c r="EG31" s="16">
        <v>0</v>
      </c>
      <c r="EH31" s="16">
        <f t="shared" si="51"/>
        <v>70</v>
      </c>
      <c r="EI31" s="16">
        <f t="shared" si="52"/>
        <v>527079</v>
      </c>
      <c r="EK31" s="7">
        <f t="shared" si="53"/>
        <v>8582</v>
      </c>
      <c r="EL31" s="7">
        <f t="shared" si="54"/>
        <v>301179213</v>
      </c>
      <c r="EN31" s="70">
        <f>ROUND(EL31/INDEX(被保険者数!O:O,MATCH(A31,被保険者数!A:A,0),1),0)</f>
        <v>89637</v>
      </c>
      <c r="EO31" s="1">
        <f t="shared" si="55"/>
        <v>10</v>
      </c>
      <c r="EP31" s="70">
        <f t="shared" si="48"/>
        <v>161662400</v>
      </c>
      <c r="EQ31" s="70">
        <f t="shared" si="49"/>
        <v>90108860</v>
      </c>
      <c r="ER31" s="70">
        <f t="shared" si="50"/>
        <v>49407953</v>
      </c>
      <c r="ES31" s="70">
        <f>ROUND(EP31/INDEX(被保険者数!O:O,MATCH(A31,被保険者数!A:A,0),1),0)</f>
        <v>48114</v>
      </c>
      <c r="ET31" s="70">
        <f t="shared" si="56"/>
        <v>10</v>
      </c>
      <c r="EU31" s="70">
        <f>ROUND(EQ31/INDEX(被保険者数!O:O,MATCH(A31,被保険者数!A:A,0),1),0)</f>
        <v>26818</v>
      </c>
      <c r="EV31" s="1">
        <f t="shared" si="57"/>
        <v>11</v>
      </c>
    </row>
    <row r="32" spans="1:152" s="1" customFormat="1" ht="15.95" customHeight="1" x14ac:dyDescent="0.15">
      <c r="A32" s="2" t="s">
        <v>51</v>
      </c>
      <c r="B32" s="6">
        <v>4</v>
      </c>
      <c r="C32" s="7">
        <v>2633980</v>
      </c>
      <c r="D32" s="7">
        <v>1843792</v>
      </c>
      <c r="E32" s="7">
        <v>511142</v>
      </c>
      <c r="F32" s="7">
        <v>270156</v>
      </c>
      <c r="G32" s="7">
        <v>8890</v>
      </c>
      <c r="H32" s="7">
        <v>48</v>
      </c>
      <c r="I32" s="7">
        <v>503000</v>
      </c>
      <c r="J32" s="7">
        <v>352100</v>
      </c>
      <c r="K32" s="7">
        <v>0</v>
      </c>
      <c r="L32" s="7">
        <v>147876</v>
      </c>
      <c r="M32" s="7">
        <v>3024</v>
      </c>
      <c r="N32" s="7">
        <f t="shared" si="0"/>
        <v>52</v>
      </c>
      <c r="O32" s="7">
        <f t="shared" si="1"/>
        <v>3136980</v>
      </c>
      <c r="P32" s="7">
        <f t="shared" si="2"/>
        <v>2195892</v>
      </c>
      <c r="Q32" s="7">
        <f t="shared" si="3"/>
        <v>511142</v>
      </c>
      <c r="R32" s="7">
        <f t="shared" si="4"/>
        <v>418032</v>
      </c>
      <c r="S32" s="7">
        <f t="shared" si="5"/>
        <v>11914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8</v>
      </c>
      <c r="AA32" s="7">
        <v>71340</v>
      </c>
      <c r="AB32" s="7">
        <v>49938</v>
      </c>
      <c r="AC32" s="7">
        <v>0</v>
      </c>
      <c r="AD32" s="7">
        <v>21402</v>
      </c>
      <c r="AE32" s="7">
        <v>0</v>
      </c>
      <c r="AF32" s="7">
        <f t="shared" si="6"/>
        <v>8</v>
      </c>
      <c r="AG32" s="7">
        <f t="shared" si="7"/>
        <v>71340</v>
      </c>
      <c r="AH32" s="7">
        <f t="shared" si="8"/>
        <v>49938</v>
      </c>
      <c r="AI32" s="7">
        <f t="shared" si="9"/>
        <v>0</v>
      </c>
      <c r="AJ32" s="7">
        <f t="shared" si="10"/>
        <v>21402</v>
      </c>
      <c r="AK32" s="7">
        <f t="shared" si="11"/>
        <v>0</v>
      </c>
      <c r="AL32" s="6">
        <f t="shared" si="12"/>
        <v>60</v>
      </c>
      <c r="AM32" s="7">
        <f t="shared" si="13"/>
        <v>3208320</v>
      </c>
      <c r="AN32" s="7">
        <f t="shared" si="14"/>
        <v>2245830</v>
      </c>
      <c r="AO32" s="7">
        <f t="shared" si="15"/>
        <v>511142</v>
      </c>
      <c r="AP32" s="7">
        <f t="shared" si="16"/>
        <v>439434</v>
      </c>
      <c r="AQ32" s="7">
        <f t="shared" si="17"/>
        <v>11914</v>
      </c>
      <c r="AR32" s="7">
        <v>15</v>
      </c>
      <c r="AS32" s="7">
        <v>83540</v>
      </c>
      <c r="AT32" s="7">
        <v>58478</v>
      </c>
      <c r="AU32" s="7">
        <v>0</v>
      </c>
      <c r="AV32" s="7">
        <v>25062</v>
      </c>
      <c r="AW32" s="7">
        <v>0</v>
      </c>
      <c r="AX32" s="7">
        <f t="shared" si="18"/>
        <v>75</v>
      </c>
      <c r="AY32" s="7">
        <f t="shared" si="19"/>
        <v>3291860</v>
      </c>
      <c r="AZ32" s="7">
        <f t="shared" si="20"/>
        <v>2304308</v>
      </c>
      <c r="BA32" s="7">
        <f t="shared" si="21"/>
        <v>511142</v>
      </c>
      <c r="BB32" s="7">
        <f t="shared" si="22"/>
        <v>464496</v>
      </c>
      <c r="BC32" s="7">
        <f t="shared" si="23"/>
        <v>11914</v>
      </c>
      <c r="BD32" s="6">
        <v>4</v>
      </c>
      <c r="BE32" s="7">
        <v>76560</v>
      </c>
      <c r="BF32" s="7">
        <v>27340</v>
      </c>
      <c r="BG32" s="7">
        <v>0</v>
      </c>
      <c r="BH32" s="7">
        <v>49220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24"/>
        <v>4</v>
      </c>
      <c r="BQ32" s="7">
        <f t="shared" si="25"/>
        <v>76560</v>
      </c>
      <c r="BR32" s="7">
        <f t="shared" si="26"/>
        <v>27340</v>
      </c>
      <c r="BS32" s="7">
        <f t="shared" si="27"/>
        <v>0</v>
      </c>
      <c r="BT32" s="7">
        <f t="shared" si="28"/>
        <v>49220</v>
      </c>
      <c r="BU32" s="7">
        <f t="shared" si="29"/>
        <v>0</v>
      </c>
      <c r="BV32" s="6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f t="shared" si="30"/>
        <v>75</v>
      </c>
      <c r="CC32" s="7">
        <f t="shared" si="31"/>
        <v>3368420</v>
      </c>
      <c r="CD32" s="7">
        <f t="shared" si="32"/>
        <v>2331648</v>
      </c>
      <c r="CE32" s="7">
        <f t="shared" si="33"/>
        <v>511142</v>
      </c>
      <c r="CF32" s="7">
        <f t="shared" si="34"/>
        <v>513716</v>
      </c>
      <c r="CG32" s="7">
        <f t="shared" si="35"/>
        <v>11914</v>
      </c>
      <c r="CH32" s="128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30">
        <f t="shared" si="36"/>
        <v>0</v>
      </c>
      <c r="DA32" s="129">
        <f t="shared" si="37"/>
        <v>0</v>
      </c>
      <c r="DB32" s="129">
        <f t="shared" si="38"/>
        <v>0</v>
      </c>
      <c r="DC32" s="129">
        <f t="shared" si="39"/>
        <v>0</v>
      </c>
      <c r="DD32" s="129">
        <f t="shared" si="40"/>
        <v>0</v>
      </c>
      <c r="DE32" s="129">
        <f t="shared" si="41"/>
        <v>0</v>
      </c>
      <c r="DF32" s="129">
        <f t="shared" si="42"/>
        <v>75</v>
      </c>
      <c r="DG32" s="129">
        <f t="shared" si="43"/>
        <v>3368420</v>
      </c>
      <c r="DH32" s="129">
        <f t="shared" si="44"/>
        <v>2331648</v>
      </c>
      <c r="DI32" s="129">
        <f t="shared" si="45"/>
        <v>511142</v>
      </c>
      <c r="DJ32" s="129">
        <f t="shared" si="46"/>
        <v>513716</v>
      </c>
      <c r="DK32" s="129">
        <f t="shared" si="47"/>
        <v>11914</v>
      </c>
      <c r="DL32" s="129">
        <v>3</v>
      </c>
      <c r="DM32" s="129">
        <v>0</v>
      </c>
      <c r="DN32" s="129">
        <v>3</v>
      </c>
      <c r="DO32" s="129">
        <v>0</v>
      </c>
      <c r="DP32" s="129">
        <v>0</v>
      </c>
      <c r="DR32" s="16">
        <f>INDEX(現金給付!J:J,MATCH($A32,現金給付!$C:$C,0),1)</f>
        <v>0</v>
      </c>
      <c r="DS32" s="16">
        <f>INDEX(現金給付!K:K,MATCH($A32,現金給付!$C:$C,0),1)</f>
        <v>0</v>
      </c>
      <c r="DT32" s="16">
        <f>INDEX(現金給付!R:R,MATCH($A32,現金給付!$C:$C,0),1)</f>
        <v>0</v>
      </c>
      <c r="DU32" s="16">
        <f>INDEX(現金給付!S:S,MATCH($A32,現金給付!$C:$C,0),1)</f>
        <v>0</v>
      </c>
      <c r="DV32" s="16">
        <f>INDEX(現金給付!Z:Z,MATCH($A32,現金給付!$C:$C,0),1)</f>
        <v>0</v>
      </c>
      <c r="DW32" s="16">
        <f>INDEX(現金給付!AA:AA,MATCH($A32,現金給付!$C:$C,0),1)</f>
        <v>0</v>
      </c>
      <c r="DX32" s="16">
        <f>INDEX(現金給付!AP:AP,MATCH($A32,現金給付!$C:$C,0),1)</f>
        <v>0</v>
      </c>
      <c r="DY32" s="16">
        <f>INDEX(現金給付!AQ:AQ,MATCH($A32,現金給付!$C:$C,0),1)</f>
        <v>0</v>
      </c>
      <c r="DZ32" s="16">
        <f>INDEX(現金給付!AX:AX,MATCH($A32,現金給付!$C:$C,0),1)</f>
        <v>0</v>
      </c>
      <c r="EA32" s="16">
        <f>INDEX(現金給付!AY:AY,MATCH($A32,現金給付!$C:$C,0),1)</f>
        <v>0</v>
      </c>
      <c r="EB32" s="16">
        <f>INDEX(現金給付!BF:BF,MATCH($A32,現金給付!$C:$C,0),1)</f>
        <v>0</v>
      </c>
      <c r="EC32" s="16">
        <f>INDEX(現金給付!BG:BG,MATCH($A32,現金給付!$C:$C,0),1)</f>
        <v>0</v>
      </c>
      <c r="ED32" s="16">
        <f>INDEX(現金給付!BV:BV,MATCH($A32,現金給付!$C:$C,0),1)</f>
        <v>0</v>
      </c>
      <c r="EE32" s="16">
        <f>INDEX(現金給付!BW:BW,MATCH($A32,現金給付!$C:$C,0),1)</f>
        <v>0</v>
      </c>
      <c r="EF32" s="16">
        <v>0</v>
      </c>
      <c r="EG32" s="16">
        <v>0</v>
      </c>
      <c r="EH32" s="16">
        <f t="shared" si="51"/>
        <v>0</v>
      </c>
      <c r="EI32" s="16">
        <f t="shared" si="52"/>
        <v>0</v>
      </c>
      <c r="EK32" s="7">
        <f t="shared" si="53"/>
        <v>75</v>
      </c>
      <c r="EL32" s="7">
        <f t="shared" si="54"/>
        <v>3368420</v>
      </c>
      <c r="EN32" s="70">
        <f>ROUND(EL32/INDEX(被保険者数!O:O,MATCH(A32,被保険者数!A:A,0),1),0)</f>
        <v>43746</v>
      </c>
      <c r="EO32" s="1">
        <f t="shared" si="55"/>
        <v>25</v>
      </c>
      <c r="EP32" s="70">
        <f t="shared" si="48"/>
        <v>2633980</v>
      </c>
      <c r="EQ32" s="70">
        <f t="shared" si="49"/>
        <v>574340</v>
      </c>
      <c r="ER32" s="70">
        <f t="shared" si="50"/>
        <v>160100</v>
      </c>
      <c r="ES32" s="70">
        <f>ROUND(EP32/INDEX(被保険者数!O:O,MATCH(A32,被保険者数!A:A,0),1),0)</f>
        <v>34208</v>
      </c>
      <c r="ET32" s="70">
        <f t="shared" si="56"/>
        <v>17</v>
      </c>
      <c r="EU32" s="70">
        <f>ROUND(EQ32/INDEX(被保険者数!O:O,MATCH(A32,被保険者数!A:A,0),1),0)</f>
        <v>7459</v>
      </c>
      <c r="EV32" s="1">
        <f t="shared" si="57"/>
        <v>29</v>
      </c>
    </row>
    <row r="33" spans="1:152" s="1" customFormat="1" ht="15.95" customHeight="1" x14ac:dyDescent="0.15">
      <c r="A33" s="2" t="s">
        <v>52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13</v>
      </c>
      <c r="I33" s="7">
        <v>167990</v>
      </c>
      <c r="J33" s="7">
        <v>117593</v>
      </c>
      <c r="K33" s="7">
        <v>0</v>
      </c>
      <c r="L33" s="7">
        <v>47847</v>
      </c>
      <c r="M33" s="7">
        <v>2550</v>
      </c>
      <c r="N33" s="7">
        <f t="shared" si="0"/>
        <v>13</v>
      </c>
      <c r="O33" s="7">
        <f t="shared" si="1"/>
        <v>167990</v>
      </c>
      <c r="P33" s="7">
        <f t="shared" si="2"/>
        <v>117593</v>
      </c>
      <c r="Q33" s="7">
        <f t="shared" si="3"/>
        <v>0</v>
      </c>
      <c r="R33" s="7">
        <f t="shared" si="4"/>
        <v>47847</v>
      </c>
      <c r="S33" s="7">
        <f t="shared" si="5"/>
        <v>2550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</v>
      </c>
      <c r="AA33" s="7">
        <v>8430</v>
      </c>
      <c r="AB33" s="7">
        <v>5901</v>
      </c>
      <c r="AC33" s="7">
        <v>0</v>
      </c>
      <c r="AD33" s="7">
        <v>2529</v>
      </c>
      <c r="AE33" s="7">
        <v>0</v>
      </c>
      <c r="AF33" s="7">
        <f t="shared" si="6"/>
        <v>1</v>
      </c>
      <c r="AG33" s="7">
        <f t="shared" si="7"/>
        <v>8430</v>
      </c>
      <c r="AH33" s="7">
        <f t="shared" si="8"/>
        <v>5901</v>
      </c>
      <c r="AI33" s="7">
        <f t="shared" si="9"/>
        <v>0</v>
      </c>
      <c r="AJ33" s="7">
        <f t="shared" si="10"/>
        <v>2529</v>
      </c>
      <c r="AK33" s="7">
        <f t="shared" si="11"/>
        <v>0</v>
      </c>
      <c r="AL33" s="6">
        <f t="shared" si="12"/>
        <v>14</v>
      </c>
      <c r="AM33" s="7">
        <f t="shared" si="13"/>
        <v>176420</v>
      </c>
      <c r="AN33" s="7">
        <f t="shared" si="14"/>
        <v>123494</v>
      </c>
      <c r="AO33" s="7">
        <f t="shared" si="15"/>
        <v>0</v>
      </c>
      <c r="AP33" s="7">
        <f t="shared" si="16"/>
        <v>50376</v>
      </c>
      <c r="AQ33" s="7">
        <f t="shared" si="17"/>
        <v>2550</v>
      </c>
      <c r="AR33" s="7">
        <v>6</v>
      </c>
      <c r="AS33" s="7">
        <v>32330</v>
      </c>
      <c r="AT33" s="7">
        <v>22631</v>
      </c>
      <c r="AU33" s="7">
        <v>0</v>
      </c>
      <c r="AV33" s="7">
        <v>9699</v>
      </c>
      <c r="AW33" s="7">
        <v>0</v>
      </c>
      <c r="AX33" s="7">
        <f t="shared" si="18"/>
        <v>20</v>
      </c>
      <c r="AY33" s="7">
        <f t="shared" si="19"/>
        <v>208750</v>
      </c>
      <c r="AZ33" s="7">
        <f t="shared" si="20"/>
        <v>146125</v>
      </c>
      <c r="BA33" s="7">
        <f t="shared" si="21"/>
        <v>0</v>
      </c>
      <c r="BB33" s="7">
        <f t="shared" si="22"/>
        <v>60075</v>
      </c>
      <c r="BC33" s="7">
        <f t="shared" si="23"/>
        <v>2550</v>
      </c>
      <c r="BD33" s="6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24"/>
        <v>0</v>
      </c>
      <c r="BQ33" s="7">
        <f t="shared" si="25"/>
        <v>0</v>
      </c>
      <c r="BR33" s="7">
        <f t="shared" si="26"/>
        <v>0</v>
      </c>
      <c r="BS33" s="7">
        <f t="shared" si="27"/>
        <v>0</v>
      </c>
      <c r="BT33" s="7">
        <f t="shared" si="28"/>
        <v>0</v>
      </c>
      <c r="BU33" s="7">
        <f t="shared" si="29"/>
        <v>0</v>
      </c>
      <c r="BV33" s="6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f t="shared" si="30"/>
        <v>20</v>
      </c>
      <c r="CC33" s="7">
        <f t="shared" si="31"/>
        <v>208750</v>
      </c>
      <c r="CD33" s="7">
        <f t="shared" si="32"/>
        <v>146125</v>
      </c>
      <c r="CE33" s="7">
        <f t="shared" si="33"/>
        <v>0</v>
      </c>
      <c r="CF33" s="7">
        <f t="shared" si="34"/>
        <v>60075</v>
      </c>
      <c r="CG33" s="7">
        <f t="shared" si="35"/>
        <v>2550</v>
      </c>
      <c r="CH33" s="128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30">
        <f t="shared" si="36"/>
        <v>0</v>
      </c>
      <c r="DA33" s="129">
        <f t="shared" si="37"/>
        <v>0</v>
      </c>
      <c r="DB33" s="129">
        <f t="shared" si="38"/>
        <v>0</v>
      </c>
      <c r="DC33" s="129">
        <f t="shared" si="39"/>
        <v>0</v>
      </c>
      <c r="DD33" s="129">
        <f t="shared" si="40"/>
        <v>0</v>
      </c>
      <c r="DE33" s="129">
        <f t="shared" si="41"/>
        <v>0</v>
      </c>
      <c r="DF33" s="129">
        <f t="shared" si="42"/>
        <v>20</v>
      </c>
      <c r="DG33" s="129">
        <f t="shared" si="43"/>
        <v>208750</v>
      </c>
      <c r="DH33" s="129">
        <f t="shared" si="44"/>
        <v>146125</v>
      </c>
      <c r="DI33" s="129">
        <f t="shared" si="45"/>
        <v>0</v>
      </c>
      <c r="DJ33" s="129">
        <f t="shared" si="46"/>
        <v>60075</v>
      </c>
      <c r="DK33" s="129">
        <f t="shared" si="47"/>
        <v>2550</v>
      </c>
      <c r="DL33" s="129">
        <v>0</v>
      </c>
      <c r="DM33" s="129">
        <v>0</v>
      </c>
      <c r="DN33" s="129">
        <v>0</v>
      </c>
      <c r="DO33" s="129">
        <v>0</v>
      </c>
      <c r="DP33" s="129">
        <v>0</v>
      </c>
      <c r="DR33" s="16">
        <f>INDEX(現金給付!J:J,MATCH($A33,現金給付!$C:$C,0),1)</f>
        <v>0</v>
      </c>
      <c r="DS33" s="16">
        <f>INDEX(現金給付!K:K,MATCH($A33,現金給付!$C:$C,0),1)</f>
        <v>0</v>
      </c>
      <c r="DT33" s="16">
        <f>INDEX(現金給付!R:R,MATCH($A33,現金給付!$C:$C,0),1)</f>
        <v>0</v>
      </c>
      <c r="DU33" s="16">
        <f>INDEX(現金給付!S:S,MATCH($A33,現金給付!$C:$C,0),1)</f>
        <v>0</v>
      </c>
      <c r="DV33" s="16">
        <f>INDEX(現金給付!Z:Z,MATCH($A33,現金給付!$C:$C,0),1)</f>
        <v>0</v>
      </c>
      <c r="DW33" s="16">
        <f>INDEX(現金給付!AA:AA,MATCH($A33,現金給付!$C:$C,0),1)</f>
        <v>0</v>
      </c>
      <c r="DX33" s="16">
        <f>INDEX(現金給付!AP:AP,MATCH($A33,現金給付!$C:$C,0),1)</f>
        <v>0</v>
      </c>
      <c r="DY33" s="16">
        <f>INDEX(現金給付!AQ:AQ,MATCH($A33,現金給付!$C:$C,0),1)</f>
        <v>0</v>
      </c>
      <c r="DZ33" s="16">
        <f>INDEX(現金給付!AX:AX,MATCH($A33,現金給付!$C:$C,0),1)</f>
        <v>0</v>
      </c>
      <c r="EA33" s="16">
        <f>INDEX(現金給付!AY:AY,MATCH($A33,現金給付!$C:$C,0),1)</f>
        <v>0</v>
      </c>
      <c r="EB33" s="16">
        <f>INDEX(現金給付!BF:BF,MATCH($A33,現金給付!$C:$C,0),1)</f>
        <v>0</v>
      </c>
      <c r="EC33" s="16">
        <f>INDEX(現金給付!BG:BG,MATCH($A33,現金給付!$C:$C,0),1)</f>
        <v>0</v>
      </c>
      <c r="ED33" s="16">
        <f>INDEX(現金給付!BV:BV,MATCH($A33,現金給付!$C:$C,0),1)</f>
        <v>0</v>
      </c>
      <c r="EE33" s="16">
        <f>INDEX(現金給付!BW:BW,MATCH($A33,現金給付!$C:$C,0),1)</f>
        <v>0</v>
      </c>
      <c r="EF33" s="16">
        <v>0</v>
      </c>
      <c r="EG33" s="16">
        <v>0</v>
      </c>
      <c r="EH33" s="16">
        <f t="shared" si="51"/>
        <v>0</v>
      </c>
      <c r="EI33" s="16">
        <f t="shared" si="52"/>
        <v>0</v>
      </c>
      <c r="EK33" s="7">
        <f t="shared" si="53"/>
        <v>20</v>
      </c>
      <c r="EL33" s="7">
        <f t="shared" si="54"/>
        <v>208750</v>
      </c>
      <c r="EN33" s="70">
        <f>ROUND(EL33/INDEX(被保険者数!O:O,MATCH(A33,被保険者数!A:A,0),1),0)</f>
        <v>2372</v>
      </c>
      <c r="EO33" s="1">
        <f t="shared" si="55"/>
        <v>40</v>
      </c>
      <c r="EP33" s="70">
        <f t="shared" si="48"/>
        <v>0</v>
      </c>
      <c r="EQ33" s="70">
        <f t="shared" si="49"/>
        <v>176420</v>
      </c>
      <c r="ER33" s="70">
        <f t="shared" si="50"/>
        <v>32330</v>
      </c>
      <c r="ES33" s="70">
        <f>ROUND(EP33/INDEX(被保険者数!O:O,MATCH(A33,被保険者数!A:A,0),1),0)</f>
        <v>0</v>
      </c>
      <c r="ET33" s="70">
        <f t="shared" si="56"/>
        <v>38</v>
      </c>
      <c r="EU33" s="70">
        <f>ROUND(EQ33/INDEX(被保険者数!O:O,MATCH(A33,被保険者数!A:A,0),1),0)</f>
        <v>2005</v>
      </c>
      <c r="EV33" s="1">
        <f t="shared" si="57"/>
        <v>40</v>
      </c>
    </row>
    <row r="34" spans="1:152" s="1" customFormat="1" ht="15.95" customHeight="1" x14ac:dyDescent="0.15">
      <c r="A34" s="2" t="s">
        <v>53</v>
      </c>
      <c r="B34" s="6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24</v>
      </c>
      <c r="I34" s="7">
        <v>343250</v>
      </c>
      <c r="J34" s="7">
        <v>240275</v>
      </c>
      <c r="K34" s="7">
        <v>0</v>
      </c>
      <c r="L34" s="7">
        <v>100920</v>
      </c>
      <c r="M34" s="7">
        <v>2055</v>
      </c>
      <c r="N34" s="7">
        <f t="shared" si="0"/>
        <v>24</v>
      </c>
      <c r="O34" s="7">
        <f t="shared" si="1"/>
        <v>343250</v>
      </c>
      <c r="P34" s="7">
        <f t="shared" si="2"/>
        <v>240275</v>
      </c>
      <c r="Q34" s="7">
        <f t="shared" si="3"/>
        <v>0</v>
      </c>
      <c r="R34" s="7">
        <f t="shared" si="4"/>
        <v>100920</v>
      </c>
      <c r="S34" s="7">
        <f t="shared" si="5"/>
        <v>2055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5</v>
      </c>
      <c r="AA34" s="7">
        <v>109540</v>
      </c>
      <c r="AB34" s="7">
        <v>76678</v>
      </c>
      <c r="AC34" s="7">
        <v>0</v>
      </c>
      <c r="AD34" s="7">
        <v>32862</v>
      </c>
      <c r="AE34" s="7">
        <v>0</v>
      </c>
      <c r="AF34" s="7">
        <f t="shared" si="6"/>
        <v>5</v>
      </c>
      <c r="AG34" s="7">
        <f t="shared" si="7"/>
        <v>109540</v>
      </c>
      <c r="AH34" s="7">
        <f t="shared" si="8"/>
        <v>76678</v>
      </c>
      <c r="AI34" s="7">
        <f t="shared" si="9"/>
        <v>0</v>
      </c>
      <c r="AJ34" s="7">
        <f t="shared" si="10"/>
        <v>32862</v>
      </c>
      <c r="AK34" s="7">
        <f t="shared" si="11"/>
        <v>0</v>
      </c>
      <c r="AL34" s="6">
        <f t="shared" si="12"/>
        <v>29</v>
      </c>
      <c r="AM34" s="7">
        <f t="shared" si="13"/>
        <v>452790</v>
      </c>
      <c r="AN34" s="7">
        <f t="shared" si="14"/>
        <v>316953</v>
      </c>
      <c r="AO34" s="7">
        <f t="shared" si="15"/>
        <v>0</v>
      </c>
      <c r="AP34" s="7">
        <f t="shared" si="16"/>
        <v>133782</v>
      </c>
      <c r="AQ34" s="7">
        <f t="shared" si="17"/>
        <v>2055</v>
      </c>
      <c r="AR34" s="7">
        <v>16</v>
      </c>
      <c r="AS34" s="7">
        <v>400880</v>
      </c>
      <c r="AT34" s="7">
        <v>280616</v>
      </c>
      <c r="AU34" s="7">
        <v>0</v>
      </c>
      <c r="AV34" s="7">
        <v>120264</v>
      </c>
      <c r="AW34" s="7">
        <v>0</v>
      </c>
      <c r="AX34" s="7">
        <f t="shared" si="18"/>
        <v>45</v>
      </c>
      <c r="AY34" s="7">
        <f t="shared" si="19"/>
        <v>853670</v>
      </c>
      <c r="AZ34" s="7">
        <f t="shared" si="20"/>
        <v>597569</v>
      </c>
      <c r="BA34" s="7">
        <f t="shared" si="21"/>
        <v>0</v>
      </c>
      <c r="BB34" s="7">
        <f t="shared" si="22"/>
        <v>254046</v>
      </c>
      <c r="BC34" s="7">
        <f t="shared" si="23"/>
        <v>2055</v>
      </c>
      <c r="BD34" s="6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24"/>
        <v>0</v>
      </c>
      <c r="BQ34" s="7">
        <f t="shared" si="25"/>
        <v>0</v>
      </c>
      <c r="BR34" s="7">
        <f t="shared" si="26"/>
        <v>0</v>
      </c>
      <c r="BS34" s="7">
        <f t="shared" si="27"/>
        <v>0</v>
      </c>
      <c r="BT34" s="7">
        <f t="shared" si="28"/>
        <v>0</v>
      </c>
      <c r="BU34" s="7">
        <f t="shared" si="29"/>
        <v>0</v>
      </c>
      <c r="BV34" s="6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f t="shared" si="30"/>
        <v>45</v>
      </c>
      <c r="CC34" s="7">
        <f t="shared" si="31"/>
        <v>853670</v>
      </c>
      <c r="CD34" s="7">
        <f t="shared" si="32"/>
        <v>597569</v>
      </c>
      <c r="CE34" s="7">
        <f t="shared" si="33"/>
        <v>0</v>
      </c>
      <c r="CF34" s="7">
        <f t="shared" si="34"/>
        <v>254046</v>
      </c>
      <c r="CG34" s="7">
        <f t="shared" si="35"/>
        <v>2055</v>
      </c>
      <c r="CH34" s="128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30">
        <f t="shared" si="36"/>
        <v>0</v>
      </c>
      <c r="DA34" s="129">
        <f t="shared" si="37"/>
        <v>0</v>
      </c>
      <c r="DB34" s="129">
        <f t="shared" si="38"/>
        <v>0</v>
      </c>
      <c r="DC34" s="129">
        <f t="shared" si="39"/>
        <v>0</v>
      </c>
      <c r="DD34" s="129">
        <f t="shared" si="40"/>
        <v>0</v>
      </c>
      <c r="DE34" s="129">
        <f t="shared" si="41"/>
        <v>0</v>
      </c>
      <c r="DF34" s="129">
        <f t="shared" si="42"/>
        <v>45</v>
      </c>
      <c r="DG34" s="129">
        <f t="shared" si="43"/>
        <v>853670</v>
      </c>
      <c r="DH34" s="129">
        <f t="shared" si="44"/>
        <v>597569</v>
      </c>
      <c r="DI34" s="129">
        <f t="shared" si="45"/>
        <v>0</v>
      </c>
      <c r="DJ34" s="129">
        <f t="shared" si="46"/>
        <v>254046</v>
      </c>
      <c r="DK34" s="129">
        <f t="shared" si="47"/>
        <v>2055</v>
      </c>
      <c r="DL34" s="129">
        <v>0</v>
      </c>
      <c r="DM34" s="129">
        <v>0</v>
      </c>
      <c r="DN34" s="129">
        <v>0</v>
      </c>
      <c r="DO34" s="129">
        <v>0</v>
      </c>
      <c r="DP34" s="129">
        <v>0</v>
      </c>
      <c r="DR34" s="16">
        <f>INDEX(現金給付!J:J,MATCH($A34,現金給付!$C:$C,0),1)</f>
        <v>0</v>
      </c>
      <c r="DS34" s="16">
        <f>INDEX(現金給付!K:K,MATCH($A34,現金給付!$C:$C,0),1)</f>
        <v>0</v>
      </c>
      <c r="DT34" s="16">
        <f>INDEX(現金給付!R:R,MATCH($A34,現金給付!$C:$C,0),1)</f>
        <v>0</v>
      </c>
      <c r="DU34" s="16">
        <f>INDEX(現金給付!S:S,MATCH($A34,現金給付!$C:$C,0),1)</f>
        <v>0</v>
      </c>
      <c r="DV34" s="16">
        <f>INDEX(現金給付!Z:Z,MATCH($A34,現金給付!$C:$C,0),1)</f>
        <v>0</v>
      </c>
      <c r="DW34" s="16">
        <f>INDEX(現金給付!AA:AA,MATCH($A34,現金給付!$C:$C,0),1)</f>
        <v>0</v>
      </c>
      <c r="DX34" s="16">
        <f>INDEX(現金給付!AP:AP,MATCH($A34,現金給付!$C:$C,0),1)</f>
        <v>0</v>
      </c>
      <c r="DY34" s="16">
        <f>INDEX(現金給付!AQ:AQ,MATCH($A34,現金給付!$C:$C,0),1)</f>
        <v>0</v>
      </c>
      <c r="DZ34" s="16">
        <f>INDEX(現金給付!AX:AX,MATCH($A34,現金給付!$C:$C,0),1)</f>
        <v>0</v>
      </c>
      <c r="EA34" s="16">
        <f>INDEX(現金給付!AY:AY,MATCH($A34,現金給付!$C:$C,0),1)</f>
        <v>0</v>
      </c>
      <c r="EB34" s="16">
        <f>INDEX(現金給付!BF:BF,MATCH($A34,現金給付!$C:$C,0),1)</f>
        <v>0</v>
      </c>
      <c r="EC34" s="16">
        <f>INDEX(現金給付!BG:BG,MATCH($A34,現金給付!$C:$C,0),1)</f>
        <v>0</v>
      </c>
      <c r="ED34" s="16">
        <f>INDEX(現金給付!BV:BV,MATCH($A34,現金給付!$C:$C,0),1)</f>
        <v>0</v>
      </c>
      <c r="EE34" s="16">
        <f>INDEX(現金給付!BW:BW,MATCH($A34,現金給付!$C:$C,0),1)</f>
        <v>0</v>
      </c>
      <c r="EF34" s="16">
        <v>0</v>
      </c>
      <c r="EG34" s="16">
        <v>0</v>
      </c>
      <c r="EH34" s="16">
        <f t="shared" si="51"/>
        <v>0</v>
      </c>
      <c r="EI34" s="16">
        <f t="shared" si="52"/>
        <v>0</v>
      </c>
      <c r="EK34" s="7">
        <f t="shared" si="53"/>
        <v>45</v>
      </c>
      <c r="EL34" s="7">
        <f t="shared" si="54"/>
        <v>853670</v>
      </c>
      <c r="EN34" s="70">
        <f>ROUND(EL34/INDEX(被保険者数!O:O,MATCH(A34,被保険者数!A:A,0),1),0)</f>
        <v>6940</v>
      </c>
      <c r="EO34" s="1">
        <f t="shared" si="55"/>
        <v>39</v>
      </c>
      <c r="EP34" s="70">
        <f t="shared" si="48"/>
        <v>0</v>
      </c>
      <c r="EQ34" s="70">
        <f t="shared" si="49"/>
        <v>452790</v>
      </c>
      <c r="ER34" s="70">
        <f t="shared" si="50"/>
        <v>400880</v>
      </c>
      <c r="ES34" s="70">
        <f>ROUND(EP34/INDEX(被保険者数!O:O,MATCH(A34,被保険者数!A:A,0),1),0)</f>
        <v>0</v>
      </c>
      <c r="ET34" s="70">
        <f t="shared" si="56"/>
        <v>38</v>
      </c>
      <c r="EU34" s="70">
        <f>ROUND(EQ34/INDEX(被保険者数!O:O,MATCH(A34,被保険者数!A:A,0),1),0)</f>
        <v>3681</v>
      </c>
      <c r="EV34" s="1">
        <f t="shared" si="57"/>
        <v>38</v>
      </c>
    </row>
    <row r="35" spans="1:152" s="1" customFormat="1" ht="15.95" customHeight="1" x14ac:dyDescent="0.15">
      <c r="A35" s="2" t="s">
        <v>54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f t="shared" si="0"/>
        <v>0</v>
      </c>
      <c r="O35" s="7">
        <f t="shared" si="1"/>
        <v>0</v>
      </c>
      <c r="P35" s="7">
        <f t="shared" si="2"/>
        <v>0</v>
      </c>
      <c r="Q35" s="7">
        <f t="shared" si="3"/>
        <v>0</v>
      </c>
      <c r="R35" s="7">
        <f t="shared" si="4"/>
        <v>0</v>
      </c>
      <c r="S35" s="7">
        <f t="shared" si="5"/>
        <v>0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f t="shared" si="6"/>
        <v>0</v>
      </c>
      <c r="AG35" s="7">
        <f t="shared" si="7"/>
        <v>0</v>
      </c>
      <c r="AH35" s="7">
        <f t="shared" si="8"/>
        <v>0</v>
      </c>
      <c r="AI35" s="7">
        <f t="shared" si="9"/>
        <v>0</v>
      </c>
      <c r="AJ35" s="7">
        <f t="shared" si="10"/>
        <v>0</v>
      </c>
      <c r="AK35" s="7">
        <f t="shared" si="11"/>
        <v>0</v>
      </c>
      <c r="AL35" s="6">
        <f t="shared" ref="AL35" si="58">Z35+AF35</f>
        <v>0</v>
      </c>
      <c r="AM35" s="7">
        <f t="shared" ref="AM35" si="59">AA35+AG35</f>
        <v>0</v>
      </c>
      <c r="AN35" s="7">
        <f t="shared" ref="AN35" si="60">AB35+AH35</f>
        <v>0</v>
      </c>
      <c r="AO35" s="7">
        <f t="shared" ref="AO35" si="61">AC35+AI35</f>
        <v>0</v>
      </c>
      <c r="AP35" s="7">
        <f t="shared" ref="AP35" si="62">AD35+AJ35</f>
        <v>0</v>
      </c>
      <c r="AQ35" s="7">
        <f t="shared" ref="AQ35" si="63">AE35+AK35</f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f t="shared" si="18"/>
        <v>0</v>
      </c>
      <c r="AY35" s="7">
        <f t="shared" si="19"/>
        <v>0</v>
      </c>
      <c r="AZ35" s="7">
        <f t="shared" si="20"/>
        <v>0</v>
      </c>
      <c r="BA35" s="7">
        <f t="shared" si="21"/>
        <v>0</v>
      </c>
      <c r="BB35" s="7">
        <f t="shared" si="22"/>
        <v>0</v>
      </c>
      <c r="BC35" s="7">
        <f t="shared" si="23"/>
        <v>0</v>
      </c>
      <c r="BD35" s="6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24"/>
        <v>0</v>
      </c>
      <c r="BQ35" s="7">
        <f t="shared" si="25"/>
        <v>0</v>
      </c>
      <c r="BR35" s="7">
        <f t="shared" si="26"/>
        <v>0</v>
      </c>
      <c r="BS35" s="7">
        <f t="shared" si="27"/>
        <v>0</v>
      </c>
      <c r="BT35" s="7">
        <f t="shared" si="28"/>
        <v>0</v>
      </c>
      <c r="BU35" s="7">
        <f t="shared" si="29"/>
        <v>0</v>
      </c>
      <c r="BV35" s="6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f t="shared" si="30"/>
        <v>0</v>
      </c>
      <c r="CC35" s="7">
        <f t="shared" si="31"/>
        <v>0</v>
      </c>
      <c r="CD35" s="7">
        <f t="shared" si="32"/>
        <v>0</v>
      </c>
      <c r="CE35" s="7">
        <f t="shared" si="33"/>
        <v>0</v>
      </c>
      <c r="CF35" s="7">
        <f t="shared" si="34"/>
        <v>0</v>
      </c>
      <c r="CG35" s="7">
        <f t="shared" si="35"/>
        <v>0</v>
      </c>
      <c r="CH35" s="128">
        <v>0</v>
      </c>
      <c r="CI35" s="129">
        <v>0</v>
      </c>
      <c r="CJ35" s="129">
        <v>0</v>
      </c>
      <c r="CK35" s="129">
        <v>0</v>
      </c>
      <c r="CL35" s="129">
        <v>0</v>
      </c>
      <c r="CM35" s="129">
        <v>0</v>
      </c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30">
        <f t="shared" si="36"/>
        <v>0</v>
      </c>
      <c r="DA35" s="129">
        <f t="shared" si="37"/>
        <v>0</v>
      </c>
      <c r="DB35" s="129">
        <f t="shared" si="38"/>
        <v>0</v>
      </c>
      <c r="DC35" s="129">
        <f t="shared" si="39"/>
        <v>0</v>
      </c>
      <c r="DD35" s="129">
        <f t="shared" si="40"/>
        <v>0</v>
      </c>
      <c r="DE35" s="129">
        <f t="shared" si="41"/>
        <v>0</v>
      </c>
      <c r="DF35" s="129">
        <f t="shared" si="42"/>
        <v>0</v>
      </c>
      <c r="DG35" s="129">
        <f t="shared" si="43"/>
        <v>0</v>
      </c>
      <c r="DH35" s="129">
        <f t="shared" si="44"/>
        <v>0</v>
      </c>
      <c r="DI35" s="129">
        <f t="shared" si="45"/>
        <v>0</v>
      </c>
      <c r="DJ35" s="129">
        <f t="shared" si="46"/>
        <v>0</v>
      </c>
      <c r="DK35" s="129">
        <f t="shared" si="47"/>
        <v>0</v>
      </c>
      <c r="DL35" s="129">
        <v>0</v>
      </c>
      <c r="DM35" s="129">
        <v>0</v>
      </c>
      <c r="DN35" s="129">
        <v>0</v>
      </c>
      <c r="DO35" s="129">
        <v>0</v>
      </c>
      <c r="DP35" s="129">
        <v>0</v>
      </c>
      <c r="DR35" s="16">
        <f>INDEX(現金給付!J:J,MATCH($A35,現金給付!$C:$C,0),1)</f>
        <v>0</v>
      </c>
      <c r="DS35" s="16">
        <f>INDEX(現金給付!K:K,MATCH($A35,現金給付!$C:$C,0),1)</f>
        <v>0</v>
      </c>
      <c r="DT35" s="16">
        <f>INDEX(現金給付!R:R,MATCH($A35,現金給付!$C:$C,0),1)</f>
        <v>0</v>
      </c>
      <c r="DU35" s="16">
        <f>INDEX(現金給付!S:S,MATCH($A35,現金給付!$C:$C,0),1)</f>
        <v>0</v>
      </c>
      <c r="DV35" s="16">
        <f>INDEX(現金給付!Z:Z,MATCH($A35,現金給付!$C:$C,0),1)</f>
        <v>0</v>
      </c>
      <c r="DW35" s="16">
        <f>INDEX(現金給付!AA:AA,MATCH($A35,現金給付!$C:$C,0),1)</f>
        <v>0</v>
      </c>
      <c r="DX35" s="16">
        <f>INDEX(現金給付!AP:AP,MATCH($A35,現金給付!$C:$C,0),1)</f>
        <v>0</v>
      </c>
      <c r="DY35" s="16">
        <f>INDEX(現金給付!AQ:AQ,MATCH($A35,現金給付!$C:$C,0),1)</f>
        <v>0</v>
      </c>
      <c r="DZ35" s="16">
        <f>INDEX(現金給付!AX:AX,MATCH($A35,現金給付!$C:$C,0),1)</f>
        <v>0</v>
      </c>
      <c r="EA35" s="16">
        <f>INDEX(現金給付!AY:AY,MATCH($A35,現金給付!$C:$C,0),1)</f>
        <v>0</v>
      </c>
      <c r="EB35" s="16">
        <f>INDEX(現金給付!BF:BF,MATCH($A35,現金給付!$C:$C,0),1)</f>
        <v>0</v>
      </c>
      <c r="EC35" s="16">
        <f>INDEX(現金給付!BG:BG,MATCH($A35,現金給付!$C:$C,0),1)</f>
        <v>0</v>
      </c>
      <c r="ED35" s="16">
        <f>INDEX(現金給付!BV:BV,MATCH($A35,現金給付!$C:$C,0),1)</f>
        <v>0</v>
      </c>
      <c r="EE35" s="16">
        <f>INDEX(現金給付!BW:BW,MATCH($A35,現金給付!$C:$C,0),1)</f>
        <v>0</v>
      </c>
      <c r="EF35" s="16">
        <v>0</v>
      </c>
      <c r="EG35" s="16">
        <v>0</v>
      </c>
      <c r="EH35" s="16">
        <f t="shared" si="51"/>
        <v>0</v>
      </c>
      <c r="EI35" s="16">
        <f t="shared" si="52"/>
        <v>0</v>
      </c>
      <c r="EK35" s="7">
        <f t="shared" si="53"/>
        <v>0</v>
      </c>
      <c r="EL35" s="7">
        <f t="shared" si="54"/>
        <v>0</v>
      </c>
      <c r="EN35" s="70">
        <f>ROUND(EL35/INDEX(被保険者数!O:O,MATCH(A35,被保険者数!A:A,0),1),0)</f>
        <v>0</v>
      </c>
      <c r="EO35" s="1">
        <f t="shared" si="55"/>
        <v>42</v>
      </c>
      <c r="EP35" s="70">
        <f t="shared" si="48"/>
        <v>0</v>
      </c>
      <c r="EQ35" s="70">
        <f t="shared" si="49"/>
        <v>0</v>
      </c>
      <c r="ER35" s="70">
        <f t="shared" si="50"/>
        <v>0</v>
      </c>
      <c r="ES35" s="70">
        <f>ROUND(EP35/INDEX(被保険者数!O:O,MATCH(A35,被保険者数!A:A,0),1),0)</f>
        <v>0</v>
      </c>
      <c r="ET35" s="70">
        <f t="shared" si="56"/>
        <v>38</v>
      </c>
      <c r="EU35" s="70">
        <f>ROUND(EQ35/INDEX(被保険者数!O:O,MATCH(A35,被保険者数!A:A,0),1),0)</f>
        <v>0</v>
      </c>
      <c r="EV35" s="1">
        <f t="shared" si="57"/>
        <v>42</v>
      </c>
    </row>
    <row r="36" spans="1:152" s="1" customFormat="1" ht="15.95" customHeight="1" x14ac:dyDescent="0.15">
      <c r="A36" s="2" t="s">
        <v>55</v>
      </c>
      <c r="B36" s="6">
        <v>14</v>
      </c>
      <c r="C36" s="7">
        <v>10379980</v>
      </c>
      <c r="D36" s="7">
        <v>7265982</v>
      </c>
      <c r="E36" s="7">
        <v>1674157</v>
      </c>
      <c r="F36" s="7">
        <v>1417321</v>
      </c>
      <c r="G36" s="7">
        <v>22520</v>
      </c>
      <c r="H36" s="7">
        <v>359</v>
      </c>
      <c r="I36" s="7">
        <v>6432560</v>
      </c>
      <c r="J36" s="7">
        <v>4502792</v>
      </c>
      <c r="K36" s="7">
        <v>0</v>
      </c>
      <c r="L36" s="7">
        <v>1886013</v>
      </c>
      <c r="M36" s="7">
        <v>43755</v>
      </c>
      <c r="N36" s="7">
        <f t="shared" si="0"/>
        <v>373</v>
      </c>
      <c r="O36" s="7">
        <f t="shared" si="1"/>
        <v>16812540</v>
      </c>
      <c r="P36" s="7">
        <f t="shared" si="2"/>
        <v>11768774</v>
      </c>
      <c r="Q36" s="7">
        <f t="shared" si="3"/>
        <v>1674157</v>
      </c>
      <c r="R36" s="7">
        <f t="shared" si="4"/>
        <v>3303334</v>
      </c>
      <c r="S36" s="7">
        <f t="shared" si="5"/>
        <v>66275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36</v>
      </c>
      <c r="AA36" s="7">
        <v>750610</v>
      </c>
      <c r="AB36" s="7">
        <v>525427</v>
      </c>
      <c r="AC36" s="7">
        <v>0</v>
      </c>
      <c r="AD36" s="7">
        <v>225183</v>
      </c>
      <c r="AE36" s="7">
        <v>0</v>
      </c>
      <c r="AF36" s="7">
        <f t="shared" si="6"/>
        <v>36</v>
      </c>
      <c r="AG36" s="7">
        <f t="shared" si="7"/>
        <v>750610</v>
      </c>
      <c r="AH36" s="7">
        <f t="shared" si="8"/>
        <v>525427</v>
      </c>
      <c r="AI36" s="7">
        <f t="shared" si="9"/>
        <v>0</v>
      </c>
      <c r="AJ36" s="7">
        <f t="shared" si="10"/>
        <v>225183</v>
      </c>
      <c r="AK36" s="7">
        <f t="shared" si="11"/>
        <v>0</v>
      </c>
      <c r="AL36" s="6">
        <f t="shared" si="12"/>
        <v>409</v>
      </c>
      <c r="AM36" s="7">
        <f t="shared" si="13"/>
        <v>17563150</v>
      </c>
      <c r="AN36" s="7">
        <f t="shared" si="14"/>
        <v>12294201</v>
      </c>
      <c r="AO36" s="7">
        <f t="shared" si="15"/>
        <v>1674157</v>
      </c>
      <c r="AP36" s="7">
        <f t="shared" si="16"/>
        <v>3528517</v>
      </c>
      <c r="AQ36" s="7">
        <f t="shared" si="17"/>
        <v>66275</v>
      </c>
      <c r="AR36" s="7">
        <v>307</v>
      </c>
      <c r="AS36" s="7">
        <v>3787200</v>
      </c>
      <c r="AT36" s="7">
        <v>2651040</v>
      </c>
      <c r="AU36" s="7">
        <v>0</v>
      </c>
      <c r="AV36" s="7">
        <v>1127790</v>
      </c>
      <c r="AW36" s="7">
        <v>8370</v>
      </c>
      <c r="AX36" s="7">
        <f t="shared" si="18"/>
        <v>716</v>
      </c>
      <c r="AY36" s="7">
        <f t="shared" si="19"/>
        <v>21350350</v>
      </c>
      <c r="AZ36" s="7">
        <f t="shared" si="20"/>
        <v>14945241</v>
      </c>
      <c r="BA36" s="7">
        <f t="shared" si="21"/>
        <v>1674157</v>
      </c>
      <c r="BB36" s="7">
        <f t="shared" si="22"/>
        <v>4656307</v>
      </c>
      <c r="BC36" s="7">
        <f t="shared" si="23"/>
        <v>74645</v>
      </c>
      <c r="BD36" s="6">
        <v>14</v>
      </c>
      <c r="BE36" s="7">
        <v>265384</v>
      </c>
      <c r="BF36" s="7">
        <v>88284</v>
      </c>
      <c r="BG36" s="7">
        <v>0</v>
      </c>
      <c r="BH36" s="7">
        <v>177100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24"/>
        <v>14</v>
      </c>
      <c r="BQ36" s="7">
        <f t="shared" si="25"/>
        <v>265384</v>
      </c>
      <c r="BR36" s="7">
        <f t="shared" si="26"/>
        <v>88284</v>
      </c>
      <c r="BS36" s="7">
        <f t="shared" si="27"/>
        <v>0</v>
      </c>
      <c r="BT36" s="7">
        <f t="shared" si="28"/>
        <v>177100</v>
      </c>
      <c r="BU36" s="7">
        <f t="shared" si="29"/>
        <v>0</v>
      </c>
      <c r="BV36" s="6">
        <v>4</v>
      </c>
      <c r="BW36" s="7">
        <v>866140</v>
      </c>
      <c r="BX36" s="7">
        <v>606298</v>
      </c>
      <c r="BY36" s="7">
        <v>0</v>
      </c>
      <c r="BZ36" s="7">
        <v>259842</v>
      </c>
      <c r="CA36" s="7">
        <v>0</v>
      </c>
      <c r="CB36" s="7">
        <f t="shared" si="30"/>
        <v>720</v>
      </c>
      <c r="CC36" s="7">
        <f t="shared" si="31"/>
        <v>22481874</v>
      </c>
      <c r="CD36" s="7">
        <f t="shared" si="32"/>
        <v>15639823</v>
      </c>
      <c r="CE36" s="7">
        <f t="shared" si="33"/>
        <v>1674157</v>
      </c>
      <c r="CF36" s="7">
        <f t="shared" si="34"/>
        <v>5093249</v>
      </c>
      <c r="CG36" s="7">
        <f t="shared" si="35"/>
        <v>74645</v>
      </c>
      <c r="CH36" s="128">
        <v>2</v>
      </c>
      <c r="CI36" s="129">
        <v>7798</v>
      </c>
      <c r="CJ36" s="129">
        <v>5458</v>
      </c>
      <c r="CK36" s="129">
        <v>0</v>
      </c>
      <c r="CL36" s="129">
        <v>2340</v>
      </c>
      <c r="CM36" s="129">
        <v>0</v>
      </c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30">
        <f t="shared" si="36"/>
        <v>2</v>
      </c>
      <c r="DA36" s="129">
        <f t="shared" si="37"/>
        <v>7798</v>
      </c>
      <c r="DB36" s="129">
        <f t="shared" si="38"/>
        <v>5458</v>
      </c>
      <c r="DC36" s="129">
        <f t="shared" si="39"/>
        <v>0</v>
      </c>
      <c r="DD36" s="129">
        <f t="shared" si="40"/>
        <v>2340</v>
      </c>
      <c r="DE36" s="129">
        <f t="shared" si="41"/>
        <v>0</v>
      </c>
      <c r="DF36" s="129">
        <f t="shared" si="42"/>
        <v>722</v>
      </c>
      <c r="DG36" s="129">
        <f t="shared" si="43"/>
        <v>22489672</v>
      </c>
      <c r="DH36" s="129">
        <f t="shared" si="44"/>
        <v>15645281</v>
      </c>
      <c r="DI36" s="129">
        <f t="shared" si="45"/>
        <v>1674157</v>
      </c>
      <c r="DJ36" s="129">
        <f t="shared" si="46"/>
        <v>5095589</v>
      </c>
      <c r="DK36" s="129">
        <f t="shared" si="47"/>
        <v>74645</v>
      </c>
      <c r="DL36" s="129">
        <v>8</v>
      </c>
      <c r="DM36" s="129">
        <v>0</v>
      </c>
      <c r="DN36" s="129">
        <v>8</v>
      </c>
      <c r="DO36" s="129">
        <v>0</v>
      </c>
      <c r="DP36" s="129">
        <v>0</v>
      </c>
      <c r="DR36" s="16">
        <f>INDEX(現金給付!J:J,MATCH($A36,現金給付!$C:$C,0),1)</f>
        <v>2</v>
      </c>
      <c r="DS36" s="16">
        <f>INDEX(現金給付!K:K,MATCH($A36,現金給付!$C:$C,0),1)</f>
        <v>5458</v>
      </c>
      <c r="DT36" s="16">
        <f>INDEX(現金給付!R:R,MATCH($A36,現金給付!$C:$C,0),1)</f>
        <v>0</v>
      </c>
      <c r="DU36" s="16">
        <f>INDEX(現金給付!S:S,MATCH($A36,現金給付!$C:$C,0),1)</f>
        <v>0</v>
      </c>
      <c r="DV36" s="16">
        <f>INDEX(現金給付!Z:Z,MATCH($A36,現金給付!$C:$C,0),1)</f>
        <v>0</v>
      </c>
      <c r="DW36" s="16">
        <f>INDEX(現金給付!AA:AA,MATCH($A36,現金給付!$C:$C,0),1)</f>
        <v>0</v>
      </c>
      <c r="DX36" s="16">
        <f>INDEX(現金給付!AP:AP,MATCH($A36,現金給付!$C:$C,0),1)</f>
        <v>0</v>
      </c>
      <c r="DY36" s="16">
        <f>INDEX(現金給付!AQ:AQ,MATCH($A36,現金給付!$C:$C,0),1)</f>
        <v>0</v>
      </c>
      <c r="DZ36" s="16">
        <f>INDEX(現金給付!AX:AX,MATCH($A36,現金給付!$C:$C,0),1)</f>
        <v>0</v>
      </c>
      <c r="EA36" s="16">
        <f>INDEX(現金給付!AY:AY,MATCH($A36,現金給付!$C:$C,0),1)</f>
        <v>0</v>
      </c>
      <c r="EB36" s="16">
        <f>INDEX(現金給付!BF:BF,MATCH($A36,現金給付!$C:$C,0),1)</f>
        <v>0</v>
      </c>
      <c r="EC36" s="16">
        <f>INDEX(現金給付!BG:BG,MATCH($A36,現金給付!$C:$C,0),1)</f>
        <v>0</v>
      </c>
      <c r="ED36" s="16">
        <f>INDEX(現金給付!BV:BV,MATCH($A36,現金給付!$C:$C,0),1)</f>
        <v>0</v>
      </c>
      <c r="EE36" s="16">
        <f>INDEX(現金給付!BW:BW,MATCH($A36,現金給付!$C:$C,0),1)</f>
        <v>0</v>
      </c>
      <c r="EF36" s="16">
        <v>0</v>
      </c>
      <c r="EG36" s="16">
        <v>0</v>
      </c>
      <c r="EH36" s="16">
        <f t="shared" si="51"/>
        <v>2</v>
      </c>
      <c r="EI36" s="16">
        <f t="shared" si="52"/>
        <v>5458</v>
      </c>
      <c r="EK36" s="7">
        <f t="shared" si="53"/>
        <v>722</v>
      </c>
      <c r="EL36" s="7">
        <f t="shared" si="54"/>
        <v>22487332</v>
      </c>
      <c r="EN36" s="70">
        <f>ROUND(EL36/INDEX(被保険者数!O:O,MATCH(A36,被保険者数!A:A,0),1),0)</f>
        <v>154023</v>
      </c>
      <c r="EO36" s="1">
        <f t="shared" si="55"/>
        <v>3</v>
      </c>
      <c r="EP36" s="70">
        <f t="shared" si="48"/>
        <v>10379980</v>
      </c>
      <c r="EQ36" s="70">
        <f t="shared" si="49"/>
        <v>7183170</v>
      </c>
      <c r="ER36" s="70">
        <f t="shared" si="50"/>
        <v>4924182</v>
      </c>
      <c r="ES36" s="70">
        <f>ROUND(EP36/INDEX(被保険者数!O:O,MATCH(A36,被保険者数!A:A,0),1),0)</f>
        <v>71096</v>
      </c>
      <c r="ET36" s="70">
        <f t="shared" si="56"/>
        <v>3</v>
      </c>
      <c r="EU36" s="70">
        <f>ROUND(EQ36/INDEX(被保険者数!O:O,MATCH(A36,被保険者数!A:A,0),1),0)</f>
        <v>49200</v>
      </c>
      <c r="EV36" s="1">
        <f t="shared" si="57"/>
        <v>3</v>
      </c>
    </row>
    <row r="37" spans="1:152" s="1" customFormat="1" ht="15.95" customHeight="1" x14ac:dyDescent="0.15">
      <c r="A37" s="2" t="s">
        <v>56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111</v>
      </c>
      <c r="I37" s="7">
        <v>1445830</v>
      </c>
      <c r="J37" s="7">
        <v>1012081</v>
      </c>
      <c r="K37" s="7">
        <v>0</v>
      </c>
      <c r="L37" s="7">
        <v>420549</v>
      </c>
      <c r="M37" s="7">
        <v>13200</v>
      </c>
      <c r="N37" s="7">
        <f t="shared" si="0"/>
        <v>111</v>
      </c>
      <c r="O37" s="7">
        <f t="shared" si="1"/>
        <v>1445830</v>
      </c>
      <c r="P37" s="7">
        <f t="shared" si="2"/>
        <v>1012081</v>
      </c>
      <c r="Q37" s="7">
        <f t="shared" si="3"/>
        <v>0</v>
      </c>
      <c r="R37" s="7">
        <f t="shared" si="4"/>
        <v>420549</v>
      </c>
      <c r="S37" s="7">
        <f t="shared" si="5"/>
        <v>13200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9</v>
      </c>
      <c r="AA37" s="7">
        <v>75340</v>
      </c>
      <c r="AB37" s="7">
        <v>52738</v>
      </c>
      <c r="AC37" s="7">
        <v>0</v>
      </c>
      <c r="AD37" s="7">
        <v>22602</v>
      </c>
      <c r="AE37" s="7">
        <v>0</v>
      </c>
      <c r="AF37" s="7">
        <f t="shared" si="6"/>
        <v>9</v>
      </c>
      <c r="AG37" s="7">
        <f t="shared" si="7"/>
        <v>75340</v>
      </c>
      <c r="AH37" s="7">
        <f t="shared" si="8"/>
        <v>52738</v>
      </c>
      <c r="AI37" s="7">
        <f t="shared" si="9"/>
        <v>0</v>
      </c>
      <c r="AJ37" s="7">
        <f t="shared" si="10"/>
        <v>22602</v>
      </c>
      <c r="AK37" s="7">
        <f t="shared" si="11"/>
        <v>0</v>
      </c>
      <c r="AL37" s="6">
        <f t="shared" si="12"/>
        <v>120</v>
      </c>
      <c r="AM37" s="7">
        <f t="shared" si="13"/>
        <v>1521170</v>
      </c>
      <c r="AN37" s="7">
        <f t="shared" si="14"/>
        <v>1064819</v>
      </c>
      <c r="AO37" s="7">
        <f t="shared" si="15"/>
        <v>0</v>
      </c>
      <c r="AP37" s="7">
        <f t="shared" si="16"/>
        <v>443151</v>
      </c>
      <c r="AQ37" s="7">
        <f t="shared" si="17"/>
        <v>13200</v>
      </c>
      <c r="AR37" s="7">
        <v>38</v>
      </c>
      <c r="AS37" s="7">
        <v>328570</v>
      </c>
      <c r="AT37" s="7">
        <v>229999</v>
      </c>
      <c r="AU37" s="7">
        <v>0</v>
      </c>
      <c r="AV37" s="7">
        <v>98571</v>
      </c>
      <c r="AW37" s="7">
        <v>0</v>
      </c>
      <c r="AX37" s="7">
        <f t="shared" si="18"/>
        <v>158</v>
      </c>
      <c r="AY37" s="7">
        <f t="shared" si="19"/>
        <v>1849740</v>
      </c>
      <c r="AZ37" s="7">
        <f t="shared" si="20"/>
        <v>1294818</v>
      </c>
      <c r="BA37" s="7">
        <f t="shared" si="21"/>
        <v>0</v>
      </c>
      <c r="BB37" s="7">
        <f t="shared" si="22"/>
        <v>541722</v>
      </c>
      <c r="BC37" s="7">
        <f t="shared" si="23"/>
        <v>13200</v>
      </c>
      <c r="BD37" s="6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24"/>
        <v>0</v>
      </c>
      <c r="BQ37" s="7">
        <f t="shared" si="25"/>
        <v>0</v>
      </c>
      <c r="BR37" s="7">
        <f t="shared" si="26"/>
        <v>0</v>
      </c>
      <c r="BS37" s="7">
        <f t="shared" si="27"/>
        <v>0</v>
      </c>
      <c r="BT37" s="7">
        <f t="shared" si="28"/>
        <v>0</v>
      </c>
      <c r="BU37" s="7">
        <f t="shared" si="29"/>
        <v>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30"/>
        <v>158</v>
      </c>
      <c r="CC37" s="7">
        <f t="shared" si="31"/>
        <v>1849740</v>
      </c>
      <c r="CD37" s="7">
        <f t="shared" si="32"/>
        <v>1294818</v>
      </c>
      <c r="CE37" s="7">
        <f t="shared" si="33"/>
        <v>0</v>
      </c>
      <c r="CF37" s="7">
        <f t="shared" si="34"/>
        <v>541722</v>
      </c>
      <c r="CG37" s="7">
        <f t="shared" si="35"/>
        <v>13200</v>
      </c>
      <c r="CH37" s="128">
        <v>0</v>
      </c>
      <c r="CI37" s="129">
        <v>0</v>
      </c>
      <c r="CJ37" s="129">
        <v>0</v>
      </c>
      <c r="CK37" s="129">
        <v>0</v>
      </c>
      <c r="CL37" s="129">
        <v>0</v>
      </c>
      <c r="CM37" s="129">
        <v>0</v>
      </c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30">
        <f t="shared" si="36"/>
        <v>0</v>
      </c>
      <c r="DA37" s="129">
        <f t="shared" si="37"/>
        <v>0</v>
      </c>
      <c r="DB37" s="129">
        <f t="shared" si="38"/>
        <v>0</v>
      </c>
      <c r="DC37" s="129">
        <f t="shared" si="39"/>
        <v>0</v>
      </c>
      <c r="DD37" s="129">
        <f t="shared" si="40"/>
        <v>0</v>
      </c>
      <c r="DE37" s="129">
        <f t="shared" si="41"/>
        <v>0</v>
      </c>
      <c r="DF37" s="129">
        <f t="shared" si="42"/>
        <v>158</v>
      </c>
      <c r="DG37" s="129">
        <f t="shared" si="43"/>
        <v>1849740</v>
      </c>
      <c r="DH37" s="129">
        <f t="shared" si="44"/>
        <v>1294818</v>
      </c>
      <c r="DI37" s="129">
        <f t="shared" si="45"/>
        <v>0</v>
      </c>
      <c r="DJ37" s="129">
        <f t="shared" si="46"/>
        <v>541722</v>
      </c>
      <c r="DK37" s="129">
        <f t="shared" si="47"/>
        <v>13200</v>
      </c>
      <c r="DL37" s="129">
        <v>0</v>
      </c>
      <c r="DM37" s="129">
        <v>0</v>
      </c>
      <c r="DN37" s="129">
        <v>0</v>
      </c>
      <c r="DO37" s="129">
        <v>0</v>
      </c>
      <c r="DP37" s="129">
        <v>0</v>
      </c>
      <c r="DR37" s="16">
        <f>INDEX(現金給付!J:J,MATCH($A37,現金給付!$C:$C,0),1)</f>
        <v>0</v>
      </c>
      <c r="DS37" s="16">
        <f>INDEX(現金給付!K:K,MATCH($A37,現金給付!$C:$C,0),1)</f>
        <v>0</v>
      </c>
      <c r="DT37" s="16">
        <f>INDEX(現金給付!R:R,MATCH($A37,現金給付!$C:$C,0),1)</f>
        <v>0</v>
      </c>
      <c r="DU37" s="16">
        <f>INDEX(現金給付!S:S,MATCH($A37,現金給付!$C:$C,0),1)</f>
        <v>0</v>
      </c>
      <c r="DV37" s="16">
        <f>INDEX(現金給付!Z:Z,MATCH($A37,現金給付!$C:$C,0),1)</f>
        <v>0</v>
      </c>
      <c r="DW37" s="16">
        <f>INDEX(現金給付!AA:AA,MATCH($A37,現金給付!$C:$C,0),1)</f>
        <v>0</v>
      </c>
      <c r="DX37" s="16">
        <f>INDEX(現金給付!AP:AP,MATCH($A37,現金給付!$C:$C,0),1)</f>
        <v>0</v>
      </c>
      <c r="DY37" s="16">
        <f>INDEX(現金給付!AQ:AQ,MATCH($A37,現金給付!$C:$C,0),1)</f>
        <v>0</v>
      </c>
      <c r="DZ37" s="16">
        <f>INDEX(現金給付!AX:AX,MATCH($A37,現金給付!$C:$C,0),1)</f>
        <v>0</v>
      </c>
      <c r="EA37" s="16">
        <f>INDEX(現金給付!AY:AY,MATCH($A37,現金給付!$C:$C,0),1)</f>
        <v>0</v>
      </c>
      <c r="EB37" s="16">
        <f>INDEX(現金給付!BF:BF,MATCH($A37,現金給付!$C:$C,0),1)</f>
        <v>0</v>
      </c>
      <c r="EC37" s="16">
        <f>INDEX(現金給付!BG:BG,MATCH($A37,現金給付!$C:$C,0),1)</f>
        <v>0</v>
      </c>
      <c r="ED37" s="16">
        <f>INDEX(現金給付!BV:BV,MATCH($A37,現金給付!$C:$C,0),1)</f>
        <v>0</v>
      </c>
      <c r="EE37" s="16">
        <f>INDEX(現金給付!BW:BW,MATCH($A37,現金給付!$C:$C,0),1)</f>
        <v>0</v>
      </c>
      <c r="EF37" s="16">
        <v>0</v>
      </c>
      <c r="EG37" s="16">
        <v>0</v>
      </c>
      <c r="EH37" s="16">
        <f t="shared" si="51"/>
        <v>0</v>
      </c>
      <c r="EI37" s="16">
        <f t="shared" si="52"/>
        <v>0</v>
      </c>
      <c r="EK37" s="7">
        <f t="shared" si="53"/>
        <v>158</v>
      </c>
      <c r="EL37" s="7">
        <f t="shared" si="54"/>
        <v>1849740</v>
      </c>
      <c r="EN37" s="70">
        <f>ROUND(EL37/INDEX(被保険者数!O:O,MATCH(A37,被保険者数!A:A,0),1),0)</f>
        <v>33031</v>
      </c>
      <c r="EO37" s="1">
        <f t="shared" si="55"/>
        <v>29</v>
      </c>
      <c r="EP37" s="70">
        <f t="shared" si="48"/>
        <v>0</v>
      </c>
      <c r="EQ37" s="70">
        <f t="shared" si="49"/>
        <v>1521170</v>
      </c>
      <c r="ER37" s="70">
        <f t="shared" si="50"/>
        <v>328570</v>
      </c>
      <c r="ES37" s="70">
        <f>ROUND(EP37/INDEX(被保険者数!O:O,MATCH(A37,被保険者数!A:A,0),1),0)</f>
        <v>0</v>
      </c>
      <c r="ET37" s="70">
        <f t="shared" si="56"/>
        <v>38</v>
      </c>
      <c r="EU37" s="70">
        <f>ROUND(EQ37/INDEX(被保険者数!O:O,MATCH(A37,被保険者数!A:A,0),1),0)</f>
        <v>27164</v>
      </c>
      <c r="EV37" s="1">
        <f t="shared" si="57"/>
        <v>10</v>
      </c>
    </row>
    <row r="38" spans="1:152" s="1" customFormat="1" ht="15.95" customHeight="1" x14ac:dyDescent="0.15">
      <c r="A38" s="2" t="s">
        <v>63</v>
      </c>
      <c r="B38" s="6">
        <v>8</v>
      </c>
      <c r="C38" s="7">
        <v>6304540</v>
      </c>
      <c r="D38" s="7">
        <v>4413176</v>
      </c>
      <c r="E38" s="7">
        <v>868449</v>
      </c>
      <c r="F38" s="7">
        <v>952205</v>
      </c>
      <c r="G38" s="7">
        <v>70710</v>
      </c>
      <c r="H38" s="7">
        <v>78</v>
      </c>
      <c r="I38" s="7">
        <v>1610140</v>
      </c>
      <c r="J38" s="7">
        <v>1127098</v>
      </c>
      <c r="K38" s="7">
        <v>0</v>
      </c>
      <c r="L38" s="7">
        <v>480492</v>
      </c>
      <c r="M38" s="7">
        <v>2550</v>
      </c>
      <c r="N38" s="7">
        <f t="shared" si="0"/>
        <v>86</v>
      </c>
      <c r="O38" s="7">
        <f t="shared" si="1"/>
        <v>7914680</v>
      </c>
      <c r="P38" s="7">
        <f t="shared" si="2"/>
        <v>5540274</v>
      </c>
      <c r="Q38" s="7">
        <f t="shared" si="3"/>
        <v>868449</v>
      </c>
      <c r="R38" s="7">
        <f t="shared" si="4"/>
        <v>1432697</v>
      </c>
      <c r="S38" s="7">
        <f t="shared" si="5"/>
        <v>73260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9</v>
      </c>
      <c r="AA38" s="7">
        <v>84250</v>
      </c>
      <c r="AB38" s="7">
        <v>58975</v>
      </c>
      <c r="AC38" s="7">
        <v>0</v>
      </c>
      <c r="AD38" s="7">
        <v>25275</v>
      </c>
      <c r="AE38" s="7">
        <v>0</v>
      </c>
      <c r="AF38" s="7">
        <f t="shared" si="6"/>
        <v>9</v>
      </c>
      <c r="AG38" s="7">
        <f t="shared" si="7"/>
        <v>84250</v>
      </c>
      <c r="AH38" s="7">
        <f t="shared" si="8"/>
        <v>58975</v>
      </c>
      <c r="AI38" s="7">
        <f t="shared" si="9"/>
        <v>0</v>
      </c>
      <c r="AJ38" s="7">
        <f t="shared" si="10"/>
        <v>25275</v>
      </c>
      <c r="AK38" s="7">
        <f t="shared" si="11"/>
        <v>0</v>
      </c>
      <c r="AL38" s="6">
        <f t="shared" si="12"/>
        <v>95</v>
      </c>
      <c r="AM38" s="7">
        <f t="shared" si="13"/>
        <v>7998930</v>
      </c>
      <c r="AN38" s="7">
        <f t="shared" si="14"/>
        <v>5599249</v>
      </c>
      <c r="AO38" s="7">
        <f t="shared" si="15"/>
        <v>868449</v>
      </c>
      <c r="AP38" s="7">
        <f t="shared" si="16"/>
        <v>1457972</v>
      </c>
      <c r="AQ38" s="7">
        <f t="shared" si="17"/>
        <v>73260</v>
      </c>
      <c r="AR38" s="7">
        <v>27</v>
      </c>
      <c r="AS38" s="7">
        <v>318490</v>
      </c>
      <c r="AT38" s="7">
        <v>222943</v>
      </c>
      <c r="AU38" s="7">
        <v>0</v>
      </c>
      <c r="AV38" s="7">
        <v>95547</v>
      </c>
      <c r="AW38" s="7">
        <v>0</v>
      </c>
      <c r="AX38" s="7">
        <f t="shared" si="18"/>
        <v>122</v>
      </c>
      <c r="AY38" s="7">
        <f t="shared" si="19"/>
        <v>8317420</v>
      </c>
      <c r="AZ38" s="7">
        <f t="shared" si="20"/>
        <v>5822192</v>
      </c>
      <c r="BA38" s="7">
        <f t="shared" si="21"/>
        <v>868449</v>
      </c>
      <c r="BB38" s="7">
        <f t="shared" si="22"/>
        <v>1553519</v>
      </c>
      <c r="BC38" s="7">
        <f t="shared" si="23"/>
        <v>73260</v>
      </c>
      <c r="BD38" s="6">
        <v>8</v>
      </c>
      <c r="BE38" s="7">
        <v>210350</v>
      </c>
      <c r="BF38" s="7">
        <v>63150</v>
      </c>
      <c r="BG38" s="7">
        <v>0</v>
      </c>
      <c r="BH38" s="7">
        <v>126500</v>
      </c>
      <c r="BI38" s="7">
        <v>20700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24"/>
        <v>8</v>
      </c>
      <c r="BQ38" s="7">
        <f t="shared" si="25"/>
        <v>210350</v>
      </c>
      <c r="BR38" s="7">
        <f t="shared" si="26"/>
        <v>63150</v>
      </c>
      <c r="BS38" s="7">
        <f t="shared" si="27"/>
        <v>0</v>
      </c>
      <c r="BT38" s="7">
        <f t="shared" si="28"/>
        <v>126500</v>
      </c>
      <c r="BU38" s="7">
        <f t="shared" si="29"/>
        <v>20700</v>
      </c>
      <c r="BV38" s="6">
        <v>1</v>
      </c>
      <c r="BW38" s="7">
        <v>91890</v>
      </c>
      <c r="BX38" s="7">
        <v>64323</v>
      </c>
      <c r="BY38" s="7">
        <v>0</v>
      </c>
      <c r="BZ38" s="7">
        <v>27567</v>
      </c>
      <c r="CA38" s="7">
        <v>0</v>
      </c>
      <c r="CB38" s="7">
        <f t="shared" si="30"/>
        <v>123</v>
      </c>
      <c r="CC38" s="7">
        <f t="shared" si="31"/>
        <v>8619660</v>
      </c>
      <c r="CD38" s="7">
        <f t="shared" si="32"/>
        <v>5949665</v>
      </c>
      <c r="CE38" s="7">
        <f t="shared" si="33"/>
        <v>868449</v>
      </c>
      <c r="CF38" s="7">
        <f t="shared" si="34"/>
        <v>1707586</v>
      </c>
      <c r="CG38" s="7">
        <f t="shared" si="35"/>
        <v>93960</v>
      </c>
      <c r="CH38" s="128">
        <v>0</v>
      </c>
      <c r="CI38" s="129">
        <v>0</v>
      </c>
      <c r="CJ38" s="129">
        <v>0</v>
      </c>
      <c r="CK38" s="129">
        <v>0</v>
      </c>
      <c r="CL38" s="129">
        <v>0</v>
      </c>
      <c r="CM38" s="129">
        <v>0</v>
      </c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30">
        <f t="shared" si="36"/>
        <v>0</v>
      </c>
      <c r="DA38" s="129">
        <f t="shared" si="37"/>
        <v>0</v>
      </c>
      <c r="DB38" s="129">
        <f t="shared" si="38"/>
        <v>0</v>
      </c>
      <c r="DC38" s="129">
        <f t="shared" si="39"/>
        <v>0</v>
      </c>
      <c r="DD38" s="129">
        <f t="shared" si="40"/>
        <v>0</v>
      </c>
      <c r="DE38" s="129">
        <f t="shared" si="41"/>
        <v>0</v>
      </c>
      <c r="DF38" s="129">
        <f t="shared" si="42"/>
        <v>123</v>
      </c>
      <c r="DG38" s="129">
        <f t="shared" si="43"/>
        <v>8619660</v>
      </c>
      <c r="DH38" s="129">
        <f t="shared" si="44"/>
        <v>5949665</v>
      </c>
      <c r="DI38" s="129">
        <f t="shared" si="45"/>
        <v>868449</v>
      </c>
      <c r="DJ38" s="129">
        <f t="shared" si="46"/>
        <v>1707586</v>
      </c>
      <c r="DK38" s="129">
        <f t="shared" si="47"/>
        <v>93960</v>
      </c>
      <c r="DL38" s="129">
        <v>5</v>
      </c>
      <c r="DM38" s="129">
        <v>0</v>
      </c>
      <c r="DN38" s="129">
        <v>5</v>
      </c>
      <c r="DO38" s="129">
        <v>0</v>
      </c>
      <c r="DP38" s="129">
        <v>1</v>
      </c>
      <c r="DR38" s="16">
        <f>INDEX(現金給付!J:J,MATCH($A38,現金給付!$C:$C,0),1)</f>
        <v>0</v>
      </c>
      <c r="DS38" s="16">
        <f>INDEX(現金給付!K:K,MATCH($A38,現金給付!$C:$C,0),1)</f>
        <v>0</v>
      </c>
      <c r="DT38" s="16">
        <f>INDEX(現金給付!R:R,MATCH($A38,現金給付!$C:$C,0),1)</f>
        <v>0</v>
      </c>
      <c r="DU38" s="16">
        <f>INDEX(現金給付!S:S,MATCH($A38,現金給付!$C:$C,0),1)</f>
        <v>0</v>
      </c>
      <c r="DV38" s="16">
        <f>INDEX(現金給付!Z:Z,MATCH($A38,現金給付!$C:$C,0),1)</f>
        <v>0</v>
      </c>
      <c r="DW38" s="16">
        <f>INDEX(現金給付!AA:AA,MATCH($A38,現金給付!$C:$C,0),1)</f>
        <v>0</v>
      </c>
      <c r="DX38" s="16">
        <f>INDEX(現金給付!AP:AP,MATCH($A38,現金給付!$C:$C,0),1)</f>
        <v>0</v>
      </c>
      <c r="DY38" s="16">
        <f>INDEX(現金給付!AQ:AQ,MATCH($A38,現金給付!$C:$C,0),1)</f>
        <v>0</v>
      </c>
      <c r="DZ38" s="16">
        <f>INDEX(現金給付!AX:AX,MATCH($A38,現金給付!$C:$C,0),1)</f>
        <v>1</v>
      </c>
      <c r="EA38" s="16">
        <f>INDEX(現金給付!AY:AY,MATCH($A38,現金給付!$C:$C,0),1)</f>
        <v>11200</v>
      </c>
      <c r="EB38" s="16">
        <f>INDEX(現金給付!BF:BF,MATCH($A38,現金給付!$C:$C,0),1)</f>
        <v>0</v>
      </c>
      <c r="EC38" s="16">
        <f>INDEX(現金給付!BG:BG,MATCH($A38,現金給付!$C:$C,0),1)</f>
        <v>0</v>
      </c>
      <c r="ED38" s="16">
        <f>INDEX(現金給付!BV:BV,MATCH($A38,現金給付!$C:$C,0),1)</f>
        <v>0</v>
      </c>
      <c r="EE38" s="16">
        <f>INDEX(現金給付!BW:BW,MATCH($A38,現金給付!$C:$C,0),1)</f>
        <v>0</v>
      </c>
      <c r="EF38" s="16">
        <v>0</v>
      </c>
      <c r="EG38" s="16">
        <v>0</v>
      </c>
      <c r="EH38" s="16">
        <f t="shared" si="51"/>
        <v>1</v>
      </c>
      <c r="EI38" s="16">
        <f t="shared" si="52"/>
        <v>11200</v>
      </c>
      <c r="EK38" s="7">
        <f t="shared" si="53"/>
        <v>124</v>
      </c>
      <c r="EL38" s="7">
        <f t="shared" si="54"/>
        <v>8630860</v>
      </c>
      <c r="EN38" s="70">
        <f>ROUND(EL38/INDEX(被保険者数!O:O,MATCH(A38,被保険者数!A:A,0),1),0)</f>
        <v>49889</v>
      </c>
      <c r="EO38" s="1">
        <f t="shared" si="55"/>
        <v>24</v>
      </c>
      <c r="EP38" s="70">
        <f t="shared" si="48"/>
        <v>6304540</v>
      </c>
      <c r="EQ38" s="70">
        <f t="shared" si="49"/>
        <v>1694390</v>
      </c>
      <c r="ER38" s="70">
        <f t="shared" si="50"/>
        <v>631930</v>
      </c>
      <c r="ES38" s="70">
        <f>ROUND(EP38/INDEX(被保険者数!O:O,MATCH(A38,被保険者数!A:A,0),1),0)</f>
        <v>36442</v>
      </c>
      <c r="ET38" s="70">
        <f t="shared" si="56"/>
        <v>15</v>
      </c>
      <c r="EU38" s="70">
        <f>ROUND(EQ38/INDEX(被保険者数!O:O,MATCH(A38,被保険者数!A:A,0),1),0)</f>
        <v>9794</v>
      </c>
      <c r="EV38" s="1">
        <f t="shared" si="57"/>
        <v>28</v>
      </c>
    </row>
    <row r="39" spans="1:152" s="1" customFormat="1" ht="15.95" customHeight="1" x14ac:dyDescent="0.15">
      <c r="A39" s="2" t="s">
        <v>64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23</v>
      </c>
      <c r="I39" s="7">
        <v>274570</v>
      </c>
      <c r="J39" s="7">
        <v>192199</v>
      </c>
      <c r="K39" s="7">
        <v>0</v>
      </c>
      <c r="L39" s="7">
        <v>82371</v>
      </c>
      <c r="M39" s="7">
        <v>0</v>
      </c>
      <c r="N39" s="7">
        <f t="shared" si="0"/>
        <v>23</v>
      </c>
      <c r="O39" s="7">
        <f t="shared" si="1"/>
        <v>274570</v>
      </c>
      <c r="P39" s="7">
        <f t="shared" si="2"/>
        <v>192199</v>
      </c>
      <c r="Q39" s="7">
        <f t="shared" si="3"/>
        <v>0</v>
      </c>
      <c r="R39" s="7">
        <f t="shared" si="4"/>
        <v>82371</v>
      </c>
      <c r="S39" s="7">
        <f t="shared" si="5"/>
        <v>0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3</v>
      </c>
      <c r="AA39" s="7">
        <v>41020</v>
      </c>
      <c r="AB39" s="7">
        <v>28714</v>
      </c>
      <c r="AC39" s="7">
        <v>0</v>
      </c>
      <c r="AD39" s="7">
        <v>12306</v>
      </c>
      <c r="AE39" s="7">
        <v>0</v>
      </c>
      <c r="AF39" s="7">
        <f t="shared" si="6"/>
        <v>3</v>
      </c>
      <c r="AG39" s="7">
        <f t="shared" si="7"/>
        <v>41020</v>
      </c>
      <c r="AH39" s="7">
        <f t="shared" si="8"/>
        <v>28714</v>
      </c>
      <c r="AI39" s="7">
        <f t="shared" si="9"/>
        <v>0</v>
      </c>
      <c r="AJ39" s="7">
        <f t="shared" si="10"/>
        <v>12306</v>
      </c>
      <c r="AK39" s="7">
        <f t="shared" si="11"/>
        <v>0</v>
      </c>
      <c r="AL39" s="6">
        <f t="shared" si="12"/>
        <v>26</v>
      </c>
      <c r="AM39" s="7">
        <f t="shared" si="13"/>
        <v>315590</v>
      </c>
      <c r="AN39" s="7">
        <f t="shared" si="14"/>
        <v>220913</v>
      </c>
      <c r="AO39" s="7">
        <f t="shared" si="15"/>
        <v>0</v>
      </c>
      <c r="AP39" s="7">
        <f t="shared" si="16"/>
        <v>94677</v>
      </c>
      <c r="AQ39" s="7">
        <f t="shared" si="17"/>
        <v>0</v>
      </c>
      <c r="AR39" s="7">
        <v>8</v>
      </c>
      <c r="AS39" s="7">
        <v>98660</v>
      </c>
      <c r="AT39" s="7">
        <v>69062</v>
      </c>
      <c r="AU39" s="7">
        <v>0</v>
      </c>
      <c r="AV39" s="7">
        <v>29598</v>
      </c>
      <c r="AW39" s="7">
        <v>0</v>
      </c>
      <c r="AX39" s="7">
        <f t="shared" si="18"/>
        <v>34</v>
      </c>
      <c r="AY39" s="7">
        <f t="shared" si="19"/>
        <v>414250</v>
      </c>
      <c r="AZ39" s="7">
        <f t="shared" si="20"/>
        <v>289975</v>
      </c>
      <c r="BA39" s="7">
        <f t="shared" si="21"/>
        <v>0</v>
      </c>
      <c r="BB39" s="7">
        <f t="shared" si="22"/>
        <v>124275</v>
      </c>
      <c r="BC39" s="7">
        <f t="shared" si="23"/>
        <v>0</v>
      </c>
      <c r="BD39" s="6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24"/>
        <v>0</v>
      </c>
      <c r="BQ39" s="7">
        <f t="shared" si="25"/>
        <v>0</v>
      </c>
      <c r="BR39" s="7">
        <f t="shared" si="26"/>
        <v>0</v>
      </c>
      <c r="BS39" s="7">
        <f t="shared" si="27"/>
        <v>0</v>
      </c>
      <c r="BT39" s="7">
        <f t="shared" si="28"/>
        <v>0</v>
      </c>
      <c r="BU39" s="7">
        <f t="shared" si="29"/>
        <v>0</v>
      </c>
      <c r="BV39" s="6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f t="shared" si="30"/>
        <v>34</v>
      </c>
      <c r="CC39" s="7">
        <f t="shared" si="31"/>
        <v>414250</v>
      </c>
      <c r="CD39" s="7">
        <f t="shared" si="32"/>
        <v>289975</v>
      </c>
      <c r="CE39" s="7">
        <f t="shared" si="33"/>
        <v>0</v>
      </c>
      <c r="CF39" s="7">
        <f t="shared" si="34"/>
        <v>124275</v>
      </c>
      <c r="CG39" s="7">
        <f t="shared" si="35"/>
        <v>0</v>
      </c>
      <c r="CH39" s="128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30">
        <f t="shared" si="36"/>
        <v>0</v>
      </c>
      <c r="DA39" s="129">
        <f t="shared" si="37"/>
        <v>0</v>
      </c>
      <c r="DB39" s="129">
        <f t="shared" si="38"/>
        <v>0</v>
      </c>
      <c r="DC39" s="129">
        <f t="shared" si="39"/>
        <v>0</v>
      </c>
      <c r="DD39" s="129">
        <f t="shared" si="40"/>
        <v>0</v>
      </c>
      <c r="DE39" s="129">
        <f t="shared" si="41"/>
        <v>0</v>
      </c>
      <c r="DF39" s="129">
        <f t="shared" si="42"/>
        <v>34</v>
      </c>
      <c r="DG39" s="129">
        <f t="shared" si="43"/>
        <v>414250</v>
      </c>
      <c r="DH39" s="129">
        <f t="shared" si="44"/>
        <v>289975</v>
      </c>
      <c r="DI39" s="129">
        <f t="shared" si="45"/>
        <v>0</v>
      </c>
      <c r="DJ39" s="129">
        <f t="shared" si="46"/>
        <v>124275</v>
      </c>
      <c r="DK39" s="129">
        <f t="shared" si="47"/>
        <v>0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R39" s="16">
        <f>INDEX(現金給付!J:J,MATCH($A39,現金給付!$C:$C,0),1)</f>
        <v>0</v>
      </c>
      <c r="DS39" s="16">
        <f>INDEX(現金給付!K:K,MATCH($A39,現金給付!$C:$C,0),1)</f>
        <v>0</v>
      </c>
      <c r="DT39" s="16">
        <f>INDEX(現金給付!R:R,MATCH($A39,現金給付!$C:$C,0),1)</f>
        <v>0</v>
      </c>
      <c r="DU39" s="16">
        <f>INDEX(現金給付!S:S,MATCH($A39,現金給付!$C:$C,0),1)</f>
        <v>0</v>
      </c>
      <c r="DV39" s="16">
        <f>INDEX(現金給付!Z:Z,MATCH($A39,現金給付!$C:$C,0),1)</f>
        <v>0</v>
      </c>
      <c r="DW39" s="16">
        <f>INDEX(現金給付!AA:AA,MATCH($A39,現金給付!$C:$C,0),1)</f>
        <v>0</v>
      </c>
      <c r="DX39" s="16">
        <f>INDEX(現金給付!AP:AP,MATCH($A39,現金給付!$C:$C,0),1)</f>
        <v>0</v>
      </c>
      <c r="DY39" s="16">
        <f>INDEX(現金給付!AQ:AQ,MATCH($A39,現金給付!$C:$C,0),1)</f>
        <v>0</v>
      </c>
      <c r="DZ39" s="16">
        <f>INDEX(現金給付!AX:AX,MATCH($A39,現金給付!$C:$C,0),1)</f>
        <v>0</v>
      </c>
      <c r="EA39" s="16">
        <f>INDEX(現金給付!AY:AY,MATCH($A39,現金給付!$C:$C,0),1)</f>
        <v>0</v>
      </c>
      <c r="EB39" s="16">
        <f>INDEX(現金給付!BF:BF,MATCH($A39,現金給付!$C:$C,0),1)</f>
        <v>0</v>
      </c>
      <c r="EC39" s="16">
        <f>INDEX(現金給付!BG:BG,MATCH($A39,現金給付!$C:$C,0),1)</f>
        <v>0</v>
      </c>
      <c r="ED39" s="16">
        <f>INDEX(現金給付!BV:BV,MATCH($A39,現金給付!$C:$C,0),1)</f>
        <v>0</v>
      </c>
      <c r="EE39" s="16">
        <f>INDEX(現金給付!BW:BW,MATCH($A39,現金給付!$C:$C,0),1)</f>
        <v>0</v>
      </c>
      <c r="EF39" s="16">
        <v>0</v>
      </c>
      <c r="EG39" s="16">
        <v>0</v>
      </c>
      <c r="EH39" s="16">
        <f t="shared" si="51"/>
        <v>0</v>
      </c>
      <c r="EI39" s="16">
        <f t="shared" si="52"/>
        <v>0</v>
      </c>
      <c r="EK39" s="7">
        <f t="shared" si="53"/>
        <v>34</v>
      </c>
      <c r="EL39" s="7">
        <f t="shared" si="54"/>
        <v>414250</v>
      </c>
      <c r="EN39" s="70">
        <f>ROUND(EL39/INDEX(被保険者数!O:O,MATCH(A39,被保険者数!A:A,0),1),0)</f>
        <v>2041</v>
      </c>
      <c r="EO39" s="1">
        <f t="shared" si="55"/>
        <v>41</v>
      </c>
      <c r="EP39" s="70">
        <f t="shared" si="48"/>
        <v>0</v>
      </c>
      <c r="EQ39" s="70">
        <f t="shared" si="49"/>
        <v>315590</v>
      </c>
      <c r="ER39" s="70">
        <f t="shared" si="50"/>
        <v>98660</v>
      </c>
      <c r="ES39" s="70">
        <f>ROUND(EP39/INDEX(被保険者数!O:O,MATCH(A39,被保険者数!A:A,0),1),0)</f>
        <v>0</v>
      </c>
      <c r="ET39" s="70">
        <f t="shared" si="56"/>
        <v>38</v>
      </c>
      <c r="EU39" s="70">
        <f>ROUND(EQ39/INDEX(被保険者数!O:O,MATCH(A39,被保険者数!A:A,0),1),0)</f>
        <v>1555</v>
      </c>
      <c r="EV39" s="1">
        <f t="shared" si="57"/>
        <v>41</v>
      </c>
    </row>
    <row r="40" spans="1:152" s="1" customFormat="1" ht="15.95" customHeight="1" x14ac:dyDescent="0.15">
      <c r="A40" s="2" t="s">
        <v>57</v>
      </c>
      <c r="B40" s="6">
        <v>11</v>
      </c>
      <c r="C40" s="7">
        <v>6829430</v>
      </c>
      <c r="D40" s="7">
        <v>4780612</v>
      </c>
      <c r="E40" s="7">
        <v>767180</v>
      </c>
      <c r="F40" s="7">
        <v>1250548</v>
      </c>
      <c r="G40" s="7">
        <v>31090</v>
      </c>
      <c r="H40" s="7">
        <v>304</v>
      </c>
      <c r="I40" s="7">
        <v>3877410</v>
      </c>
      <c r="J40" s="7">
        <v>2714187</v>
      </c>
      <c r="K40" s="7">
        <v>30108</v>
      </c>
      <c r="L40" s="7">
        <v>1113657</v>
      </c>
      <c r="M40" s="7">
        <v>19458</v>
      </c>
      <c r="N40" s="7">
        <f t="shared" si="0"/>
        <v>315</v>
      </c>
      <c r="O40" s="7">
        <f t="shared" si="1"/>
        <v>10706840</v>
      </c>
      <c r="P40" s="7">
        <f t="shared" si="2"/>
        <v>7494799</v>
      </c>
      <c r="Q40" s="7">
        <f t="shared" si="3"/>
        <v>797288</v>
      </c>
      <c r="R40" s="7">
        <f t="shared" si="4"/>
        <v>2364205</v>
      </c>
      <c r="S40" s="7">
        <f t="shared" si="5"/>
        <v>50548</v>
      </c>
      <c r="T40" s="6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48</v>
      </c>
      <c r="AA40" s="7">
        <v>731640</v>
      </c>
      <c r="AB40" s="7">
        <v>512148</v>
      </c>
      <c r="AC40" s="7">
        <v>0</v>
      </c>
      <c r="AD40" s="7">
        <v>219492</v>
      </c>
      <c r="AE40" s="7">
        <v>0</v>
      </c>
      <c r="AF40" s="7">
        <f t="shared" si="6"/>
        <v>48</v>
      </c>
      <c r="AG40" s="7">
        <f t="shared" si="7"/>
        <v>731640</v>
      </c>
      <c r="AH40" s="7">
        <f t="shared" si="8"/>
        <v>512148</v>
      </c>
      <c r="AI40" s="7">
        <f t="shared" si="9"/>
        <v>0</v>
      </c>
      <c r="AJ40" s="7">
        <f t="shared" si="10"/>
        <v>219492</v>
      </c>
      <c r="AK40" s="7">
        <f t="shared" si="11"/>
        <v>0</v>
      </c>
      <c r="AL40" s="6">
        <f t="shared" si="12"/>
        <v>363</v>
      </c>
      <c r="AM40" s="7">
        <f t="shared" si="13"/>
        <v>11438480</v>
      </c>
      <c r="AN40" s="7">
        <f t="shared" si="14"/>
        <v>8006947</v>
      </c>
      <c r="AO40" s="7">
        <f t="shared" si="15"/>
        <v>797288</v>
      </c>
      <c r="AP40" s="7">
        <f t="shared" si="16"/>
        <v>2583697</v>
      </c>
      <c r="AQ40" s="7">
        <f t="shared" si="17"/>
        <v>50548</v>
      </c>
      <c r="AR40" s="7">
        <v>264</v>
      </c>
      <c r="AS40" s="7">
        <v>3122040</v>
      </c>
      <c r="AT40" s="7">
        <v>2185428</v>
      </c>
      <c r="AU40" s="7">
        <v>0</v>
      </c>
      <c r="AV40" s="7">
        <v>933714</v>
      </c>
      <c r="AW40" s="7">
        <v>2898</v>
      </c>
      <c r="AX40" s="7">
        <f t="shared" si="18"/>
        <v>627</v>
      </c>
      <c r="AY40" s="7">
        <f t="shared" si="19"/>
        <v>14560520</v>
      </c>
      <c r="AZ40" s="7">
        <f t="shared" si="20"/>
        <v>10192375</v>
      </c>
      <c r="BA40" s="7">
        <f t="shared" si="21"/>
        <v>797288</v>
      </c>
      <c r="BB40" s="7">
        <f t="shared" si="22"/>
        <v>3517411</v>
      </c>
      <c r="BC40" s="7">
        <f t="shared" si="23"/>
        <v>53446</v>
      </c>
      <c r="BD40" s="6">
        <v>11</v>
      </c>
      <c r="BE40" s="7">
        <v>186924</v>
      </c>
      <c r="BF40" s="7">
        <v>67784</v>
      </c>
      <c r="BG40" s="7">
        <v>0</v>
      </c>
      <c r="BH40" s="7">
        <v>119140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f t="shared" si="24"/>
        <v>11</v>
      </c>
      <c r="BQ40" s="7">
        <f t="shared" si="25"/>
        <v>186924</v>
      </c>
      <c r="BR40" s="7">
        <f t="shared" si="26"/>
        <v>67784</v>
      </c>
      <c r="BS40" s="7">
        <f t="shared" si="27"/>
        <v>0</v>
      </c>
      <c r="BT40" s="7">
        <f t="shared" si="28"/>
        <v>119140</v>
      </c>
      <c r="BU40" s="7">
        <f t="shared" si="29"/>
        <v>0</v>
      </c>
      <c r="BV40" s="6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f t="shared" si="30"/>
        <v>627</v>
      </c>
      <c r="CC40" s="7">
        <f t="shared" si="31"/>
        <v>14747444</v>
      </c>
      <c r="CD40" s="7">
        <f t="shared" si="32"/>
        <v>10260159</v>
      </c>
      <c r="CE40" s="7">
        <f t="shared" si="33"/>
        <v>797288</v>
      </c>
      <c r="CF40" s="7">
        <f t="shared" si="34"/>
        <v>3636551</v>
      </c>
      <c r="CG40" s="7">
        <f t="shared" si="35"/>
        <v>53446</v>
      </c>
      <c r="CH40" s="128">
        <v>7</v>
      </c>
      <c r="CI40" s="129">
        <v>23850</v>
      </c>
      <c r="CJ40" s="129">
        <v>16694</v>
      </c>
      <c r="CK40" s="129">
        <v>0</v>
      </c>
      <c r="CL40" s="129">
        <v>7156</v>
      </c>
      <c r="CM40" s="129">
        <v>0</v>
      </c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30">
        <f t="shared" si="36"/>
        <v>7</v>
      </c>
      <c r="DA40" s="129">
        <f t="shared" si="37"/>
        <v>23850</v>
      </c>
      <c r="DB40" s="129">
        <f t="shared" si="38"/>
        <v>16694</v>
      </c>
      <c r="DC40" s="129">
        <f t="shared" si="39"/>
        <v>0</v>
      </c>
      <c r="DD40" s="129">
        <f t="shared" si="40"/>
        <v>7156</v>
      </c>
      <c r="DE40" s="129">
        <f t="shared" si="41"/>
        <v>0</v>
      </c>
      <c r="DF40" s="129">
        <f t="shared" si="42"/>
        <v>634</v>
      </c>
      <c r="DG40" s="129">
        <f t="shared" si="43"/>
        <v>14771294</v>
      </c>
      <c r="DH40" s="129">
        <f t="shared" si="44"/>
        <v>10276853</v>
      </c>
      <c r="DI40" s="129">
        <f t="shared" si="45"/>
        <v>797288</v>
      </c>
      <c r="DJ40" s="129">
        <f t="shared" si="46"/>
        <v>3643707</v>
      </c>
      <c r="DK40" s="129">
        <f t="shared" si="47"/>
        <v>53446</v>
      </c>
      <c r="DL40" s="129">
        <v>5</v>
      </c>
      <c r="DM40" s="129">
        <v>1</v>
      </c>
      <c r="DN40" s="129">
        <v>6</v>
      </c>
      <c r="DO40" s="129">
        <v>0</v>
      </c>
      <c r="DP40" s="129">
        <v>0</v>
      </c>
      <c r="DR40" s="16">
        <f>INDEX(現金給付!J:J,MATCH($A40,現金給付!$C:$C,0),1)</f>
        <v>7</v>
      </c>
      <c r="DS40" s="16">
        <f>INDEX(現金給付!K:K,MATCH($A40,現金給付!$C:$C,0),1)</f>
        <v>16694</v>
      </c>
      <c r="DT40" s="16">
        <f>INDEX(現金給付!R:R,MATCH($A40,現金給付!$C:$C,0),1)</f>
        <v>0</v>
      </c>
      <c r="DU40" s="16">
        <f>INDEX(現金給付!S:S,MATCH($A40,現金給付!$C:$C,0),1)</f>
        <v>0</v>
      </c>
      <c r="DV40" s="16">
        <f>INDEX(現金給付!Z:Z,MATCH($A40,現金給付!$C:$C,0),1)</f>
        <v>0</v>
      </c>
      <c r="DW40" s="16">
        <f>INDEX(現金給付!AA:AA,MATCH($A40,現金給付!$C:$C,0),1)</f>
        <v>0</v>
      </c>
      <c r="DX40" s="16">
        <f>INDEX(現金給付!AP:AP,MATCH($A40,現金給付!$C:$C,0),1)</f>
        <v>1</v>
      </c>
      <c r="DY40" s="16">
        <f>INDEX(現金給付!AQ:AQ,MATCH($A40,現金給付!$C:$C,0),1)</f>
        <v>14394</v>
      </c>
      <c r="DZ40" s="16">
        <f>INDEX(現金給付!AX:AX,MATCH($A40,現金給付!$C:$C,0),1)</f>
        <v>0</v>
      </c>
      <c r="EA40" s="16">
        <f>INDEX(現金給付!AY:AY,MATCH($A40,現金給付!$C:$C,0),1)</f>
        <v>0</v>
      </c>
      <c r="EB40" s="16">
        <f>INDEX(現金給付!BF:BF,MATCH($A40,現金給付!$C:$C,0),1)</f>
        <v>0</v>
      </c>
      <c r="EC40" s="16">
        <f>INDEX(現金給付!BG:BG,MATCH($A40,現金給付!$C:$C,0),1)</f>
        <v>0</v>
      </c>
      <c r="ED40" s="16">
        <f>INDEX(現金給付!BV:BV,MATCH($A40,現金給付!$C:$C,0),1)</f>
        <v>0</v>
      </c>
      <c r="EE40" s="16">
        <f>INDEX(現金給付!BW:BW,MATCH($A40,現金給付!$C:$C,0),1)</f>
        <v>0</v>
      </c>
      <c r="EF40" s="16">
        <v>0</v>
      </c>
      <c r="EG40" s="16">
        <v>0</v>
      </c>
      <c r="EH40" s="16">
        <f t="shared" si="51"/>
        <v>8</v>
      </c>
      <c r="EI40" s="16">
        <f t="shared" si="52"/>
        <v>31088</v>
      </c>
      <c r="EK40" s="7">
        <f t="shared" si="53"/>
        <v>635</v>
      </c>
      <c r="EL40" s="7">
        <f t="shared" si="54"/>
        <v>14778532</v>
      </c>
      <c r="EN40" s="70">
        <f>ROUND(EL40/INDEX(被保険者数!O:O,MATCH(A40,被保険者数!A:A,0),1),0)</f>
        <v>13496</v>
      </c>
      <c r="EO40" s="1">
        <f t="shared" si="55"/>
        <v>35</v>
      </c>
      <c r="EP40" s="70">
        <f t="shared" si="48"/>
        <v>6829430</v>
      </c>
      <c r="EQ40" s="70">
        <f t="shared" si="49"/>
        <v>4609050</v>
      </c>
      <c r="ER40" s="70">
        <f t="shared" si="50"/>
        <v>3340052</v>
      </c>
      <c r="ES40" s="70">
        <f>ROUND(EP40/INDEX(被保険者数!O:O,MATCH(A40,被保険者数!A:A,0),1),0)</f>
        <v>6237</v>
      </c>
      <c r="ET40" s="70">
        <f t="shared" si="56"/>
        <v>34</v>
      </c>
      <c r="EU40" s="70">
        <f>ROUND(EQ40/INDEX(被保険者数!O:O,MATCH(A40,被保険者数!A:A,0),1),0)</f>
        <v>4209</v>
      </c>
      <c r="EV40" s="1">
        <f t="shared" si="57"/>
        <v>35</v>
      </c>
    </row>
    <row r="41" spans="1:152" s="1" customFormat="1" ht="15.95" customHeight="1" x14ac:dyDescent="0.15">
      <c r="A41" s="2" t="s">
        <v>58</v>
      </c>
      <c r="B41" s="6">
        <v>74</v>
      </c>
      <c r="C41" s="7">
        <v>67686780</v>
      </c>
      <c r="D41" s="7">
        <v>47380730</v>
      </c>
      <c r="E41" s="7">
        <v>11909052</v>
      </c>
      <c r="F41" s="7">
        <v>8043978</v>
      </c>
      <c r="G41" s="7">
        <v>353020</v>
      </c>
      <c r="H41" s="7">
        <v>1785</v>
      </c>
      <c r="I41" s="7">
        <v>36583470</v>
      </c>
      <c r="J41" s="7">
        <v>25608427</v>
      </c>
      <c r="K41" s="7">
        <v>3921791</v>
      </c>
      <c r="L41" s="7">
        <v>6861739</v>
      </c>
      <c r="M41" s="7">
        <v>174003</v>
      </c>
      <c r="N41" s="7">
        <f t="shared" si="0"/>
        <v>1859</v>
      </c>
      <c r="O41" s="7">
        <f t="shared" si="1"/>
        <v>104270250</v>
      </c>
      <c r="P41" s="7">
        <f t="shared" si="2"/>
        <v>72989157</v>
      </c>
      <c r="Q41" s="7">
        <f t="shared" si="3"/>
        <v>15830843</v>
      </c>
      <c r="R41" s="7">
        <f t="shared" si="4"/>
        <v>14905717</v>
      </c>
      <c r="S41" s="7">
        <f t="shared" si="5"/>
        <v>527023</v>
      </c>
      <c r="T41" s="6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274</v>
      </c>
      <c r="AA41" s="7">
        <v>3247240</v>
      </c>
      <c r="AB41" s="7">
        <v>2273068</v>
      </c>
      <c r="AC41" s="7">
        <v>0</v>
      </c>
      <c r="AD41" s="7">
        <v>974172</v>
      </c>
      <c r="AE41" s="7">
        <v>0</v>
      </c>
      <c r="AF41" s="7">
        <f t="shared" si="6"/>
        <v>274</v>
      </c>
      <c r="AG41" s="7">
        <f t="shared" si="7"/>
        <v>3247240</v>
      </c>
      <c r="AH41" s="7">
        <f t="shared" si="8"/>
        <v>2273068</v>
      </c>
      <c r="AI41" s="7">
        <f t="shared" si="9"/>
        <v>0</v>
      </c>
      <c r="AJ41" s="7">
        <f t="shared" si="10"/>
        <v>974172</v>
      </c>
      <c r="AK41" s="7">
        <f t="shared" si="11"/>
        <v>0</v>
      </c>
      <c r="AL41" s="6">
        <f t="shared" si="12"/>
        <v>2133</v>
      </c>
      <c r="AM41" s="7">
        <f t="shared" si="13"/>
        <v>107517490</v>
      </c>
      <c r="AN41" s="7">
        <f t="shared" si="14"/>
        <v>75262225</v>
      </c>
      <c r="AO41" s="7">
        <f t="shared" si="15"/>
        <v>15830843</v>
      </c>
      <c r="AP41" s="7">
        <f t="shared" si="16"/>
        <v>15879889</v>
      </c>
      <c r="AQ41" s="7">
        <f t="shared" si="17"/>
        <v>527023</v>
      </c>
      <c r="AR41" s="7">
        <v>1256</v>
      </c>
      <c r="AS41" s="7">
        <v>13350100</v>
      </c>
      <c r="AT41" s="7">
        <v>9345070</v>
      </c>
      <c r="AU41" s="7">
        <v>557</v>
      </c>
      <c r="AV41" s="7">
        <v>3909438</v>
      </c>
      <c r="AW41" s="7">
        <v>95035</v>
      </c>
      <c r="AX41" s="7">
        <f t="shared" si="18"/>
        <v>3389</v>
      </c>
      <c r="AY41" s="7">
        <f t="shared" si="19"/>
        <v>120867590</v>
      </c>
      <c r="AZ41" s="7">
        <f t="shared" si="20"/>
        <v>84607295</v>
      </c>
      <c r="BA41" s="7">
        <f t="shared" si="21"/>
        <v>15831400</v>
      </c>
      <c r="BB41" s="7">
        <f t="shared" si="22"/>
        <v>19789327</v>
      </c>
      <c r="BC41" s="7">
        <f t="shared" si="23"/>
        <v>622058</v>
      </c>
      <c r="BD41" s="6">
        <v>70</v>
      </c>
      <c r="BE41" s="7">
        <v>1998557</v>
      </c>
      <c r="BF41" s="7">
        <v>613597</v>
      </c>
      <c r="BG41" s="7">
        <v>0</v>
      </c>
      <c r="BH41" s="7">
        <v>1349080</v>
      </c>
      <c r="BI41" s="7">
        <v>35880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f t="shared" si="24"/>
        <v>70</v>
      </c>
      <c r="BQ41" s="7">
        <f t="shared" si="25"/>
        <v>1998557</v>
      </c>
      <c r="BR41" s="7">
        <f t="shared" si="26"/>
        <v>613597</v>
      </c>
      <c r="BS41" s="7">
        <f t="shared" si="27"/>
        <v>0</v>
      </c>
      <c r="BT41" s="7">
        <f t="shared" si="28"/>
        <v>1349080</v>
      </c>
      <c r="BU41" s="7">
        <f t="shared" si="29"/>
        <v>35880</v>
      </c>
      <c r="BV41" s="6">
        <v>3</v>
      </c>
      <c r="BW41" s="7">
        <v>370190</v>
      </c>
      <c r="BX41" s="7">
        <v>259133</v>
      </c>
      <c r="BY41" s="7">
        <v>26469</v>
      </c>
      <c r="BZ41" s="7">
        <v>66588</v>
      </c>
      <c r="CA41" s="7">
        <v>18000</v>
      </c>
      <c r="CB41" s="7">
        <f t="shared" si="30"/>
        <v>3392</v>
      </c>
      <c r="CC41" s="7">
        <f t="shared" si="31"/>
        <v>123236337</v>
      </c>
      <c r="CD41" s="7">
        <f t="shared" si="32"/>
        <v>85480025</v>
      </c>
      <c r="CE41" s="7">
        <f t="shared" si="33"/>
        <v>15857869</v>
      </c>
      <c r="CF41" s="7">
        <f t="shared" si="34"/>
        <v>21204995</v>
      </c>
      <c r="CG41" s="7">
        <f t="shared" si="35"/>
        <v>675938</v>
      </c>
      <c r="CH41" s="128">
        <v>18</v>
      </c>
      <c r="CI41" s="129">
        <v>91836</v>
      </c>
      <c r="CJ41" s="129">
        <v>64285</v>
      </c>
      <c r="CK41" s="129">
        <v>0</v>
      </c>
      <c r="CL41" s="129">
        <v>27551</v>
      </c>
      <c r="CM41" s="129">
        <v>0</v>
      </c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30">
        <f t="shared" si="36"/>
        <v>18</v>
      </c>
      <c r="DA41" s="129">
        <f t="shared" si="37"/>
        <v>91836</v>
      </c>
      <c r="DB41" s="129">
        <f t="shared" si="38"/>
        <v>64285</v>
      </c>
      <c r="DC41" s="129">
        <f t="shared" si="39"/>
        <v>0</v>
      </c>
      <c r="DD41" s="129">
        <f t="shared" si="40"/>
        <v>27551</v>
      </c>
      <c r="DE41" s="129">
        <f t="shared" si="41"/>
        <v>0</v>
      </c>
      <c r="DF41" s="129">
        <f t="shared" si="42"/>
        <v>3410</v>
      </c>
      <c r="DG41" s="129">
        <f t="shared" si="43"/>
        <v>123328173</v>
      </c>
      <c r="DH41" s="129">
        <f t="shared" si="44"/>
        <v>85544310</v>
      </c>
      <c r="DI41" s="129">
        <f t="shared" si="45"/>
        <v>15857869</v>
      </c>
      <c r="DJ41" s="129">
        <f t="shared" si="46"/>
        <v>21232546</v>
      </c>
      <c r="DK41" s="129">
        <f t="shared" si="47"/>
        <v>675938</v>
      </c>
      <c r="DL41" s="129">
        <v>55</v>
      </c>
      <c r="DM41" s="129">
        <v>42</v>
      </c>
      <c r="DN41" s="129">
        <v>97</v>
      </c>
      <c r="DO41" s="129">
        <v>43</v>
      </c>
      <c r="DP41" s="129">
        <v>12</v>
      </c>
      <c r="DR41" s="16">
        <f>INDEX(現金給付!J:J,MATCH($A41,現金給付!$C:$C,0),1)</f>
        <v>18</v>
      </c>
      <c r="DS41" s="16">
        <f>INDEX(現金給付!K:K,MATCH($A41,現金給付!$C:$C,0),1)</f>
        <v>64285</v>
      </c>
      <c r="DT41" s="16">
        <f>INDEX(現金給付!R:R,MATCH($A41,現金給付!$C:$C,0),1)</f>
        <v>0</v>
      </c>
      <c r="DU41" s="16">
        <f>INDEX(現金給付!S:S,MATCH($A41,現金給付!$C:$C,0),1)</f>
        <v>0</v>
      </c>
      <c r="DV41" s="16">
        <f>INDEX(現金給付!Z:Z,MATCH($A41,現金給付!$C:$C,0),1)</f>
        <v>0</v>
      </c>
      <c r="DW41" s="16">
        <f>INDEX(現金給付!AA:AA,MATCH($A41,現金給付!$C:$C,0),1)</f>
        <v>0</v>
      </c>
      <c r="DX41" s="16">
        <f>INDEX(現金給付!AP:AP,MATCH($A41,現金給付!$C:$C,0),1)</f>
        <v>1</v>
      </c>
      <c r="DY41" s="16">
        <f>INDEX(現金給付!AQ:AQ,MATCH($A41,現金給付!$C:$C,0),1)</f>
        <v>26563</v>
      </c>
      <c r="DZ41" s="16">
        <f>INDEX(現金給付!AX:AX,MATCH($A41,現金給付!$C:$C,0),1)</f>
        <v>0</v>
      </c>
      <c r="EA41" s="16">
        <f>INDEX(現金給付!AY:AY,MATCH($A41,現金給付!$C:$C,0),1)</f>
        <v>0</v>
      </c>
      <c r="EB41" s="16">
        <f>INDEX(現金給付!BF:BF,MATCH($A41,現金給付!$C:$C,0),1)</f>
        <v>0</v>
      </c>
      <c r="EC41" s="16">
        <f>INDEX(現金給付!BG:BG,MATCH($A41,現金給付!$C:$C,0),1)</f>
        <v>0</v>
      </c>
      <c r="ED41" s="16">
        <f>INDEX(現金給付!BV:BV,MATCH($A41,現金給付!$C:$C,0),1)</f>
        <v>0</v>
      </c>
      <c r="EE41" s="16">
        <f>INDEX(現金給付!BW:BW,MATCH($A41,現金給付!$C:$C,0),1)</f>
        <v>0</v>
      </c>
      <c r="EF41" s="16">
        <v>0</v>
      </c>
      <c r="EG41" s="16">
        <v>0</v>
      </c>
      <c r="EH41" s="16">
        <f t="shared" si="51"/>
        <v>19</v>
      </c>
      <c r="EI41" s="16">
        <f t="shared" si="52"/>
        <v>90848</v>
      </c>
      <c r="EK41" s="7">
        <f t="shared" si="53"/>
        <v>3411</v>
      </c>
      <c r="EL41" s="7">
        <f t="shared" si="54"/>
        <v>123327185</v>
      </c>
      <c r="EN41" s="70">
        <f>ROUND(EL41/INDEX(被保険者数!O:O,MATCH(A41,被保険者数!A:A,0),1),0)</f>
        <v>40080</v>
      </c>
      <c r="EO41" s="1">
        <f t="shared" si="55"/>
        <v>26</v>
      </c>
      <c r="EP41" s="70">
        <f t="shared" si="48"/>
        <v>67686780</v>
      </c>
      <c r="EQ41" s="70">
        <f t="shared" si="49"/>
        <v>39830710</v>
      </c>
      <c r="ER41" s="70">
        <f t="shared" si="50"/>
        <v>15809695</v>
      </c>
      <c r="ES41" s="70">
        <f>ROUND(EP41/INDEX(被保険者数!O:O,MATCH(A41,被保険者数!A:A,0),1),0)</f>
        <v>21998</v>
      </c>
      <c r="ET41" s="70">
        <f t="shared" si="56"/>
        <v>26</v>
      </c>
      <c r="EU41" s="70">
        <f>ROUND(EQ41/INDEX(被保険者数!O:O,MATCH(A41,被保険者数!A:A,0),1),0)</f>
        <v>12945</v>
      </c>
      <c r="EV41" s="1">
        <f t="shared" si="57"/>
        <v>25</v>
      </c>
    </row>
    <row r="42" spans="1:152" s="1" customFormat="1" ht="15.95" customHeight="1" x14ac:dyDescent="0.15">
      <c r="A42" s="2" t="s">
        <v>65</v>
      </c>
      <c r="B42" s="6">
        <v>2</v>
      </c>
      <c r="C42" s="7">
        <v>1980570</v>
      </c>
      <c r="D42" s="7">
        <v>1386399</v>
      </c>
      <c r="E42" s="7">
        <v>448128</v>
      </c>
      <c r="F42" s="7">
        <v>140943</v>
      </c>
      <c r="G42" s="7">
        <v>5100</v>
      </c>
      <c r="H42" s="7">
        <v>27</v>
      </c>
      <c r="I42" s="7">
        <v>276110</v>
      </c>
      <c r="J42" s="7">
        <v>193277</v>
      </c>
      <c r="K42" s="7">
        <v>0</v>
      </c>
      <c r="L42" s="7">
        <v>81501</v>
      </c>
      <c r="M42" s="7">
        <v>1332</v>
      </c>
      <c r="N42" s="7">
        <f t="shared" si="0"/>
        <v>29</v>
      </c>
      <c r="O42" s="7">
        <f t="shared" si="1"/>
        <v>2256680</v>
      </c>
      <c r="P42" s="7">
        <f t="shared" si="2"/>
        <v>1579676</v>
      </c>
      <c r="Q42" s="7">
        <f t="shared" si="3"/>
        <v>448128</v>
      </c>
      <c r="R42" s="7">
        <f t="shared" si="4"/>
        <v>222444</v>
      </c>
      <c r="S42" s="7">
        <f t="shared" si="5"/>
        <v>6432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6</v>
      </c>
      <c r="AA42" s="7">
        <v>69590</v>
      </c>
      <c r="AB42" s="7">
        <v>48713</v>
      </c>
      <c r="AC42" s="7">
        <v>0</v>
      </c>
      <c r="AD42" s="7">
        <v>20877</v>
      </c>
      <c r="AE42" s="7">
        <v>0</v>
      </c>
      <c r="AF42" s="7">
        <f t="shared" si="6"/>
        <v>6</v>
      </c>
      <c r="AG42" s="7">
        <f t="shared" si="7"/>
        <v>69590</v>
      </c>
      <c r="AH42" s="7">
        <f t="shared" si="8"/>
        <v>48713</v>
      </c>
      <c r="AI42" s="7">
        <f t="shared" si="9"/>
        <v>0</v>
      </c>
      <c r="AJ42" s="7">
        <f t="shared" si="10"/>
        <v>20877</v>
      </c>
      <c r="AK42" s="7">
        <f t="shared" si="11"/>
        <v>0</v>
      </c>
      <c r="AL42" s="6">
        <f t="shared" si="12"/>
        <v>35</v>
      </c>
      <c r="AM42" s="7">
        <f t="shared" si="13"/>
        <v>2326270</v>
      </c>
      <c r="AN42" s="7">
        <f t="shared" si="14"/>
        <v>1628389</v>
      </c>
      <c r="AO42" s="7">
        <f t="shared" si="15"/>
        <v>448128</v>
      </c>
      <c r="AP42" s="7">
        <f t="shared" si="16"/>
        <v>243321</v>
      </c>
      <c r="AQ42" s="7">
        <f t="shared" si="17"/>
        <v>6432</v>
      </c>
      <c r="AR42" s="7">
        <v>4</v>
      </c>
      <c r="AS42" s="7">
        <v>24550</v>
      </c>
      <c r="AT42" s="7">
        <v>17185</v>
      </c>
      <c r="AU42" s="7">
        <v>0</v>
      </c>
      <c r="AV42" s="7">
        <v>7365</v>
      </c>
      <c r="AW42" s="7">
        <v>0</v>
      </c>
      <c r="AX42" s="7">
        <f t="shared" si="18"/>
        <v>39</v>
      </c>
      <c r="AY42" s="7">
        <f t="shared" si="19"/>
        <v>2350820</v>
      </c>
      <c r="AZ42" s="7">
        <f t="shared" si="20"/>
        <v>1645574</v>
      </c>
      <c r="BA42" s="7">
        <f t="shared" si="21"/>
        <v>448128</v>
      </c>
      <c r="BB42" s="7">
        <f t="shared" si="22"/>
        <v>250686</v>
      </c>
      <c r="BC42" s="7">
        <f t="shared" si="23"/>
        <v>6432</v>
      </c>
      <c r="BD42" s="6">
        <v>2</v>
      </c>
      <c r="BE42" s="7">
        <v>61644</v>
      </c>
      <c r="BF42" s="7">
        <v>23004</v>
      </c>
      <c r="BG42" s="7">
        <v>0</v>
      </c>
      <c r="BH42" s="7">
        <v>38640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24"/>
        <v>2</v>
      </c>
      <c r="BQ42" s="7">
        <f t="shared" si="25"/>
        <v>61644</v>
      </c>
      <c r="BR42" s="7">
        <f t="shared" si="26"/>
        <v>23004</v>
      </c>
      <c r="BS42" s="7">
        <f t="shared" si="27"/>
        <v>0</v>
      </c>
      <c r="BT42" s="7">
        <f t="shared" si="28"/>
        <v>38640</v>
      </c>
      <c r="BU42" s="7">
        <f t="shared" si="29"/>
        <v>0</v>
      </c>
      <c r="BV42" s="6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f t="shared" si="30"/>
        <v>39</v>
      </c>
      <c r="CC42" s="7">
        <f t="shared" si="31"/>
        <v>2412464</v>
      </c>
      <c r="CD42" s="7">
        <f t="shared" si="32"/>
        <v>1668578</v>
      </c>
      <c r="CE42" s="7">
        <f t="shared" si="33"/>
        <v>448128</v>
      </c>
      <c r="CF42" s="7">
        <f t="shared" si="34"/>
        <v>289326</v>
      </c>
      <c r="CG42" s="7">
        <f t="shared" si="35"/>
        <v>6432</v>
      </c>
      <c r="CH42" s="128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30">
        <f t="shared" si="36"/>
        <v>0</v>
      </c>
      <c r="DA42" s="129">
        <f t="shared" si="37"/>
        <v>0</v>
      </c>
      <c r="DB42" s="129">
        <f t="shared" si="38"/>
        <v>0</v>
      </c>
      <c r="DC42" s="129">
        <f t="shared" si="39"/>
        <v>0</v>
      </c>
      <c r="DD42" s="129">
        <f t="shared" si="40"/>
        <v>0</v>
      </c>
      <c r="DE42" s="129">
        <f t="shared" si="41"/>
        <v>0</v>
      </c>
      <c r="DF42" s="129">
        <f t="shared" si="42"/>
        <v>39</v>
      </c>
      <c r="DG42" s="129">
        <f t="shared" si="43"/>
        <v>2412464</v>
      </c>
      <c r="DH42" s="129">
        <f t="shared" si="44"/>
        <v>1668578</v>
      </c>
      <c r="DI42" s="129">
        <f t="shared" si="45"/>
        <v>448128</v>
      </c>
      <c r="DJ42" s="129">
        <f t="shared" si="46"/>
        <v>289326</v>
      </c>
      <c r="DK42" s="129">
        <f t="shared" si="47"/>
        <v>6432</v>
      </c>
      <c r="DL42" s="129">
        <v>1</v>
      </c>
      <c r="DM42" s="129">
        <v>0</v>
      </c>
      <c r="DN42" s="129">
        <v>1</v>
      </c>
      <c r="DO42" s="129">
        <v>0</v>
      </c>
      <c r="DP42" s="129">
        <v>0</v>
      </c>
      <c r="DR42" s="16">
        <f>INDEX(現金給付!J:J,MATCH($A42,現金給付!$C:$C,0),1)</f>
        <v>0</v>
      </c>
      <c r="DS42" s="16">
        <f>INDEX(現金給付!K:K,MATCH($A42,現金給付!$C:$C,0),1)</f>
        <v>0</v>
      </c>
      <c r="DT42" s="16">
        <f>INDEX(現金給付!R:R,MATCH($A42,現金給付!$C:$C,0),1)</f>
        <v>0</v>
      </c>
      <c r="DU42" s="16">
        <f>INDEX(現金給付!S:S,MATCH($A42,現金給付!$C:$C,0),1)</f>
        <v>0</v>
      </c>
      <c r="DV42" s="16">
        <f>INDEX(現金給付!Z:Z,MATCH($A42,現金給付!$C:$C,0),1)</f>
        <v>0</v>
      </c>
      <c r="DW42" s="16">
        <f>INDEX(現金給付!AA:AA,MATCH($A42,現金給付!$C:$C,0),1)</f>
        <v>0</v>
      </c>
      <c r="DX42" s="16">
        <f>INDEX(現金給付!AP:AP,MATCH($A42,現金給付!$C:$C,0),1)</f>
        <v>0</v>
      </c>
      <c r="DY42" s="16">
        <f>INDEX(現金給付!AQ:AQ,MATCH($A42,現金給付!$C:$C,0),1)</f>
        <v>0</v>
      </c>
      <c r="DZ42" s="16">
        <f>INDEX(現金給付!AX:AX,MATCH($A42,現金給付!$C:$C,0),1)</f>
        <v>0</v>
      </c>
      <c r="EA42" s="16">
        <f>INDEX(現金給付!AY:AY,MATCH($A42,現金給付!$C:$C,0),1)</f>
        <v>0</v>
      </c>
      <c r="EB42" s="16">
        <f>INDEX(現金給付!BF:BF,MATCH($A42,現金給付!$C:$C,0),1)</f>
        <v>0</v>
      </c>
      <c r="EC42" s="16">
        <f>INDEX(現金給付!BG:BG,MATCH($A42,現金給付!$C:$C,0),1)</f>
        <v>0</v>
      </c>
      <c r="ED42" s="16">
        <f>INDEX(現金給付!BV:BV,MATCH($A42,現金給付!$C:$C,0),1)</f>
        <v>0</v>
      </c>
      <c r="EE42" s="16">
        <f>INDEX(現金給付!BW:BW,MATCH($A42,現金給付!$C:$C,0),1)</f>
        <v>0</v>
      </c>
      <c r="EF42" s="16">
        <v>0</v>
      </c>
      <c r="EG42" s="16">
        <v>0</v>
      </c>
      <c r="EH42" s="16">
        <f t="shared" si="51"/>
        <v>0</v>
      </c>
      <c r="EI42" s="16">
        <f t="shared" si="52"/>
        <v>0</v>
      </c>
      <c r="EK42" s="7">
        <f t="shared" si="53"/>
        <v>39</v>
      </c>
      <c r="EL42" s="7">
        <f t="shared" si="54"/>
        <v>2412464</v>
      </c>
      <c r="EN42" s="70">
        <f>ROUND(EL42/INDEX(被保険者数!O:O,MATCH(A42,被保険者数!A:A,0),1),0)</f>
        <v>14621</v>
      </c>
      <c r="EO42" s="1">
        <f t="shared" si="55"/>
        <v>34</v>
      </c>
      <c r="EP42" s="70">
        <f t="shared" si="48"/>
        <v>1980570</v>
      </c>
      <c r="EQ42" s="70">
        <f t="shared" si="49"/>
        <v>345700</v>
      </c>
      <c r="ER42" s="70">
        <f t="shared" si="50"/>
        <v>86194</v>
      </c>
      <c r="ES42" s="70">
        <f>ROUND(EP42/INDEX(被保険者数!O:O,MATCH(A42,被保険者数!A:A,0),1),0)</f>
        <v>12003</v>
      </c>
      <c r="ET42" s="70">
        <f t="shared" si="56"/>
        <v>31</v>
      </c>
      <c r="EU42" s="70">
        <f>ROUND(EQ42/INDEX(被保険者数!O:O,MATCH(A42,被保険者数!A:A,0),1),0)</f>
        <v>2095</v>
      </c>
      <c r="EV42" s="1">
        <f t="shared" si="57"/>
        <v>39</v>
      </c>
    </row>
    <row r="43" spans="1:152" s="1" customFormat="1" ht="15.95" customHeight="1" x14ac:dyDescent="0.15">
      <c r="A43" s="2" t="s">
        <v>66</v>
      </c>
      <c r="B43" s="6">
        <v>5</v>
      </c>
      <c r="C43" s="7">
        <v>1917100</v>
      </c>
      <c r="D43" s="7">
        <v>1341970</v>
      </c>
      <c r="E43" s="7">
        <v>117740</v>
      </c>
      <c r="F43" s="7">
        <v>373480</v>
      </c>
      <c r="G43" s="7">
        <v>83910</v>
      </c>
      <c r="H43" s="7">
        <v>132</v>
      </c>
      <c r="I43" s="7">
        <v>2143300</v>
      </c>
      <c r="J43" s="7">
        <v>1500310</v>
      </c>
      <c r="K43" s="7">
        <v>0</v>
      </c>
      <c r="L43" s="7">
        <v>629554</v>
      </c>
      <c r="M43" s="7">
        <v>13436</v>
      </c>
      <c r="N43" s="7">
        <f t="shared" si="0"/>
        <v>137</v>
      </c>
      <c r="O43" s="7">
        <f t="shared" si="1"/>
        <v>4060400</v>
      </c>
      <c r="P43" s="7">
        <f t="shared" si="2"/>
        <v>2842280</v>
      </c>
      <c r="Q43" s="7">
        <f t="shared" si="3"/>
        <v>117740</v>
      </c>
      <c r="R43" s="7">
        <f t="shared" si="4"/>
        <v>1003034</v>
      </c>
      <c r="S43" s="7">
        <f t="shared" si="5"/>
        <v>97346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21</v>
      </c>
      <c r="AA43" s="7">
        <v>332120</v>
      </c>
      <c r="AB43" s="7">
        <v>232484</v>
      </c>
      <c r="AC43" s="7">
        <v>0</v>
      </c>
      <c r="AD43" s="7">
        <v>99636</v>
      </c>
      <c r="AE43" s="7">
        <v>0</v>
      </c>
      <c r="AF43" s="7">
        <f t="shared" si="6"/>
        <v>21</v>
      </c>
      <c r="AG43" s="7">
        <f t="shared" si="7"/>
        <v>332120</v>
      </c>
      <c r="AH43" s="7">
        <f t="shared" si="8"/>
        <v>232484</v>
      </c>
      <c r="AI43" s="7">
        <f t="shared" si="9"/>
        <v>0</v>
      </c>
      <c r="AJ43" s="7">
        <f t="shared" si="10"/>
        <v>99636</v>
      </c>
      <c r="AK43" s="7">
        <f t="shared" si="11"/>
        <v>0</v>
      </c>
      <c r="AL43" s="6">
        <f t="shared" si="12"/>
        <v>158</v>
      </c>
      <c r="AM43" s="7">
        <f t="shared" si="13"/>
        <v>4392520</v>
      </c>
      <c r="AN43" s="7">
        <f t="shared" si="14"/>
        <v>3074764</v>
      </c>
      <c r="AO43" s="7">
        <f t="shared" si="15"/>
        <v>117740</v>
      </c>
      <c r="AP43" s="7">
        <f t="shared" si="16"/>
        <v>1102670</v>
      </c>
      <c r="AQ43" s="7">
        <f t="shared" si="17"/>
        <v>97346</v>
      </c>
      <c r="AR43" s="7">
        <v>69</v>
      </c>
      <c r="AS43" s="7">
        <v>943690</v>
      </c>
      <c r="AT43" s="7">
        <v>660583</v>
      </c>
      <c r="AU43" s="7">
        <v>0</v>
      </c>
      <c r="AV43" s="7">
        <v>272298</v>
      </c>
      <c r="AW43" s="7">
        <v>10809</v>
      </c>
      <c r="AX43" s="7">
        <f t="shared" si="18"/>
        <v>227</v>
      </c>
      <c r="AY43" s="7">
        <f t="shared" si="19"/>
        <v>5336210</v>
      </c>
      <c r="AZ43" s="7">
        <f t="shared" si="20"/>
        <v>3735347</v>
      </c>
      <c r="BA43" s="7">
        <f t="shared" si="21"/>
        <v>117740</v>
      </c>
      <c r="BB43" s="7">
        <f t="shared" si="22"/>
        <v>1374968</v>
      </c>
      <c r="BC43" s="7">
        <f t="shared" si="23"/>
        <v>108155</v>
      </c>
      <c r="BD43" s="6">
        <v>5</v>
      </c>
      <c r="BE43" s="7">
        <v>70824</v>
      </c>
      <c r="BF43" s="7">
        <v>30984</v>
      </c>
      <c r="BG43" s="7">
        <v>0</v>
      </c>
      <c r="BH43" s="7">
        <v>39840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24"/>
        <v>5</v>
      </c>
      <c r="BQ43" s="7">
        <f t="shared" si="25"/>
        <v>70824</v>
      </c>
      <c r="BR43" s="7">
        <f t="shared" si="26"/>
        <v>30984</v>
      </c>
      <c r="BS43" s="7">
        <f t="shared" si="27"/>
        <v>0</v>
      </c>
      <c r="BT43" s="7">
        <f t="shared" si="28"/>
        <v>39840</v>
      </c>
      <c r="BU43" s="7">
        <f t="shared" si="29"/>
        <v>0</v>
      </c>
      <c r="BV43" s="6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f t="shared" si="30"/>
        <v>227</v>
      </c>
      <c r="CC43" s="7">
        <f t="shared" si="31"/>
        <v>5407034</v>
      </c>
      <c r="CD43" s="7">
        <f t="shared" si="32"/>
        <v>3766331</v>
      </c>
      <c r="CE43" s="7">
        <f t="shared" si="33"/>
        <v>117740</v>
      </c>
      <c r="CF43" s="7">
        <f t="shared" si="34"/>
        <v>1414808</v>
      </c>
      <c r="CG43" s="7">
        <f t="shared" si="35"/>
        <v>108155</v>
      </c>
      <c r="CH43" s="128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30">
        <f t="shared" si="36"/>
        <v>0</v>
      </c>
      <c r="DA43" s="129">
        <f t="shared" si="37"/>
        <v>0</v>
      </c>
      <c r="DB43" s="129">
        <f t="shared" si="38"/>
        <v>0</v>
      </c>
      <c r="DC43" s="129">
        <f t="shared" si="39"/>
        <v>0</v>
      </c>
      <c r="DD43" s="129">
        <f t="shared" si="40"/>
        <v>0</v>
      </c>
      <c r="DE43" s="129">
        <f t="shared" si="41"/>
        <v>0</v>
      </c>
      <c r="DF43" s="129">
        <f t="shared" si="42"/>
        <v>227</v>
      </c>
      <c r="DG43" s="129">
        <f t="shared" si="43"/>
        <v>5407034</v>
      </c>
      <c r="DH43" s="129">
        <f t="shared" si="44"/>
        <v>3766331</v>
      </c>
      <c r="DI43" s="129">
        <f t="shared" si="45"/>
        <v>117740</v>
      </c>
      <c r="DJ43" s="129">
        <f t="shared" si="46"/>
        <v>1414808</v>
      </c>
      <c r="DK43" s="129">
        <f t="shared" si="47"/>
        <v>108155</v>
      </c>
      <c r="DL43" s="129">
        <v>2</v>
      </c>
      <c r="DM43" s="129">
        <v>0</v>
      </c>
      <c r="DN43" s="129">
        <v>2</v>
      </c>
      <c r="DO43" s="129">
        <v>0</v>
      </c>
      <c r="DP43" s="129">
        <v>0</v>
      </c>
      <c r="DR43" s="16">
        <f>INDEX(現金給付!J:J,MATCH($A43,現金給付!$C:$C,0),1)</f>
        <v>0</v>
      </c>
      <c r="DS43" s="16">
        <f>INDEX(現金給付!K:K,MATCH($A43,現金給付!$C:$C,0),1)</f>
        <v>0</v>
      </c>
      <c r="DT43" s="16">
        <f>INDEX(現金給付!R:R,MATCH($A43,現金給付!$C:$C,0),1)</f>
        <v>0</v>
      </c>
      <c r="DU43" s="16">
        <f>INDEX(現金給付!S:S,MATCH($A43,現金給付!$C:$C,0),1)</f>
        <v>0</v>
      </c>
      <c r="DV43" s="16">
        <f>INDEX(現金給付!Z:Z,MATCH($A43,現金給付!$C:$C,0),1)</f>
        <v>0</v>
      </c>
      <c r="DW43" s="16">
        <f>INDEX(現金給付!AA:AA,MATCH($A43,現金給付!$C:$C,0),1)</f>
        <v>0</v>
      </c>
      <c r="DX43" s="16">
        <f>INDEX(現金給付!AP:AP,MATCH($A43,現金給付!$C:$C,0),1)</f>
        <v>0</v>
      </c>
      <c r="DY43" s="16">
        <f>INDEX(現金給付!AQ:AQ,MATCH($A43,現金給付!$C:$C,0),1)</f>
        <v>0</v>
      </c>
      <c r="DZ43" s="16">
        <f>INDEX(現金給付!AX:AX,MATCH($A43,現金給付!$C:$C,0),1)</f>
        <v>0</v>
      </c>
      <c r="EA43" s="16">
        <f>INDEX(現金給付!AY:AY,MATCH($A43,現金給付!$C:$C,0),1)</f>
        <v>0</v>
      </c>
      <c r="EB43" s="16">
        <f>INDEX(現金給付!BF:BF,MATCH($A43,現金給付!$C:$C,0),1)</f>
        <v>0</v>
      </c>
      <c r="EC43" s="16">
        <f>INDEX(現金給付!BG:BG,MATCH($A43,現金給付!$C:$C,0),1)</f>
        <v>0</v>
      </c>
      <c r="ED43" s="16">
        <f>INDEX(現金給付!BV:BV,MATCH($A43,現金給付!$C:$C,0),1)</f>
        <v>0</v>
      </c>
      <c r="EE43" s="16">
        <f>INDEX(現金給付!BW:BW,MATCH($A43,現金給付!$C:$C,0),1)</f>
        <v>0</v>
      </c>
      <c r="EF43" s="16">
        <v>0</v>
      </c>
      <c r="EG43" s="16">
        <v>0</v>
      </c>
      <c r="EH43" s="16">
        <f t="shared" si="51"/>
        <v>0</v>
      </c>
      <c r="EI43" s="16">
        <f t="shared" si="52"/>
        <v>0</v>
      </c>
      <c r="EK43" s="7">
        <f t="shared" si="53"/>
        <v>227</v>
      </c>
      <c r="EL43" s="7">
        <f t="shared" si="54"/>
        <v>5407034</v>
      </c>
      <c r="EN43" s="70">
        <f>ROUND(EL43/INDEX(被保険者数!O:O,MATCH(A43,被保険者数!A:A,0),1),0)</f>
        <v>12693</v>
      </c>
      <c r="EO43" s="1">
        <f t="shared" si="55"/>
        <v>36</v>
      </c>
      <c r="EP43" s="70">
        <f t="shared" si="48"/>
        <v>1917100</v>
      </c>
      <c r="EQ43" s="70">
        <f t="shared" si="49"/>
        <v>2475420</v>
      </c>
      <c r="ER43" s="70">
        <f t="shared" si="50"/>
        <v>1014514</v>
      </c>
      <c r="ES43" s="70">
        <f>ROUND(EP43/INDEX(被保険者数!O:O,MATCH(A43,被保険者数!A:A,0),1),0)</f>
        <v>4500</v>
      </c>
      <c r="ET43" s="70">
        <f t="shared" si="56"/>
        <v>35</v>
      </c>
      <c r="EU43" s="70">
        <f>ROUND(EQ43/INDEX(被保険者数!O:O,MATCH(A43,被保険者数!A:A,0),1),0)</f>
        <v>5811</v>
      </c>
      <c r="EV43" s="1">
        <f t="shared" si="57"/>
        <v>32</v>
      </c>
    </row>
    <row r="44" spans="1:152" s="1" customFormat="1" ht="15.95" customHeight="1" thickBot="1" x14ac:dyDescent="0.2">
      <c r="A44" s="8" t="s">
        <v>67</v>
      </c>
      <c r="B44" s="9">
        <v>1</v>
      </c>
      <c r="C44" s="10">
        <v>1136580</v>
      </c>
      <c r="D44" s="10">
        <v>795608</v>
      </c>
      <c r="E44" s="10">
        <v>81676</v>
      </c>
      <c r="F44" s="10">
        <v>255416</v>
      </c>
      <c r="G44" s="10">
        <v>3880</v>
      </c>
      <c r="H44" s="10">
        <v>71</v>
      </c>
      <c r="I44" s="10">
        <v>729700</v>
      </c>
      <c r="J44" s="10">
        <v>510790</v>
      </c>
      <c r="K44" s="10">
        <v>0</v>
      </c>
      <c r="L44" s="10">
        <v>206715</v>
      </c>
      <c r="M44" s="10">
        <v>12195</v>
      </c>
      <c r="N44" s="10">
        <f t="shared" si="0"/>
        <v>72</v>
      </c>
      <c r="O44" s="10">
        <f t="shared" si="1"/>
        <v>1866280</v>
      </c>
      <c r="P44" s="10">
        <f t="shared" si="2"/>
        <v>1306398</v>
      </c>
      <c r="Q44" s="10">
        <f t="shared" si="3"/>
        <v>81676</v>
      </c>
      <c r="R44" s="10">
        <f t="shared" si="4"/>
        <v>462131</v>
      </c>
      <c r="S44" s="10">
        <f t="shared" si="5"/>
        <v>16075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10">
        <v>3650</v>
      </c>
      <c r="AB44" s="10">
        <v>2555</v>
      </c>
      <c r="AC44" s="10">
        <v>0</v>
      </c>
      <c r="AD44" s="10">
        <v>1095</v>
      </c>
      <c r="AE44" s="10">
        <v>0</v>
      </c>
      <c r="AF44" s="10">
        <f t="shared" si="6"/>
        <v>1</v>
      </c>
      <c r="AG44" s="10">
        <f t="shared" si="7"/>
        <v>3650</v>
      </c>
      <c r="AH44" s="10">
        <f t="shared" si="8"/>
        <v>2555</v>
      </c>
      <c r="AI44" s="10">
        <f t="shared" si="9"/>
        <v>0</v>
      </c>
      <c r="AJ44" s="10">
        <f t="shared" si="10"/>
        <v>1095</v>
      </c>
      <c r="AK44" s="10">
        <f t="shared" si="11"/>
        <v>0</v>
      </c>
      <c r="AL44" s="9">
        <f t="shared" si="12"/>
        <v>73</v>
      </c>
      <c r="AM44" s="10">
        <f t="shared" si="13"/>
        <v>1869930</v>
      </c>
      <c r="AN44" s="10">
        <f t="shared" si="14"/>
        <v>1308953</v>
      </c>
      <c r="AO44" s="10">
        <f t="shared" si="15"/>
        <v>81676</v>
      </c>
      <c r="AP44" s="10">
        <f t="shared" si="16"/>
        <v>463226</v>
      </c>
      <c r="AQ44" s="10">
        <f t="shared" si="17"/>
        <v>16075</v>
      </c>
      <c r="AR44" s="10">
        <v>39</v>
      </c>
      <c r="AS44" s="10">
        <v>414300</v>
      </c>
      <c r="AT44" s="10">
        <v>290010</v>
      </c>
      <c r="AU44" s="10">
        <v>0</v>
      </c>
      <c r="AV44" s="10">
        <v>124290</v>
      </c>
      <c r="AW44" s="10">
        <v>0</v>
      </c>
      <c r="AX44" s="7">
        <f t="shared" si="18"/>
        <v>112</v>
      </c>
      <c r="AY44" s="7">
        <f t="shared" si="19"/>
        <v>2284230</v>
      </c>
      <c r="AZ44" s="7">
        <f t="shared" si="20"/>
        <v>1598963</v>
      </c>
      <c r="BA44" s="7">
        <f t="shared" si="21"/>
        <v>81676</v>
      </c>
      <c r="BB44" s="7">
        <f t="shared" si="22"/>
        <v>587516</v>
      </c>
      <c r="BC44" s="7">
        <f t="shared" si="23"/>
        <v>16075</v>
      </c>
      <c r="BD44" s="9">
        <v>1</v>
      </c>
      <c r="BE44" s="10">
        <v>16918</v>
      </c>
      <c r="BF44" s="10">
        <v>6338</v>
      </c>
      <c r="BG44" s="10">
        <v>0</v>
      </c>
      <c r="BH44" s="10">
        <v>10580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24"/>
        <v>1</v>
      </c>
      <c r="BQ44" s="10">
        <f t="shared" si="25"/>
        <v>16918</v>
      </c>
      <c r="BR44" s="10">
        <f t="shared" si="26"/>
        <v>6338</v>
      </c>
      <c r="BS44" s="10">
        <f t="shared" si="27"/>
        <v>0</v>
      </c>
      <c r="BT44" s="10">
        <f t="shared" si="28"/>
        <v>10580</v>
      </c>
      <c r="BU44" s="10">
        <f t="shared" si="29"/>
        <v>0</v>
      </c>
      <c r="BV44" s="9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7">
        <f t="shared" si="30"/>
        <v>112</v>
      </c>
      <c r="CC44" s="7">
        <f t="shared" si="31"/>
        <v>2301148</v>
      </c>
      <c r="CD44" s="7">
        <f t="shared" si="32"/>
        <v>1605301</v>
      </c>
      <c r="CE44" s="7">
        <f t="shared" si="33"/>
        <v>81676</v>
      </c>
      <c r="CF44" s="7">
        <f t="shared" si="34"/>
        <v>598096</v>
      </c>
      <c r="CG44" s="7">
        <f t="shared" si="35"/>
        <v>16075</v>
      </c>
      <c r="CH44" s="128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30">
        <f t="shared" si="36"/>
        <v>0</v>
      </c>
      <c r="DA44" s="129">
        <f t="shared" si="37"/>
        <v>0</v>
      </c>
      <c r="DB44" s="129">
        <f t="shared" si="38"/>
        <v>0</v>
      </c>
      <c r="DC44" s="129">
        <f t="shared" si="39"/>
        <v>0</v>
      </c>
      <c r="DD44" s="129">
        <f t="shared" si="40"/>
        <v>0</v>
      </c>
      <c r="DE44" s="129">
        <f t="shared" si="41"/>
        <v>0</v>
      </c>
      <c r="DF44" s="129">
        <f t="shared" si="42"/>
        <v>112</v>
      </c>
      <c r="DG44" s="129">
        <f t="shared" si="43"/>
        <v>2301148</v>
      </c>
      <c r="DH44" s="129">
        <f t="shared" si="44"/>
        <v>1605301</v>
      </c>
      <c r="DI44" s="129">
        <f t="shared" si="45"/>
        <v>81676</v>
      </c>
      <c r="DJ44" s="129">
        <f t="shared" si="46"/>
        <v>598096</v>
      </c>
      <c r="DK44" s="129">
        <f t="shared" si="47"/>
        <v>16075</v>
      </c>
      <c r="DL44" s="129">
        <v>1</v>
      </c>
      <c r="DM44" s="129">
        <v>0</v>
      </c>
      <c r="DN44" s="129">
        <v>1</v>
      </c>
      <c r="DO44" s="129">
        <v>0</v>
      </c>
      <c r="DP44" s="129">
        <v>0</v>
      </c>
      <c r="DR44" s="16">
        <f>INDEX(現金給付!J:J,MATCH($A44,現金給付!$C:$C,0),1)</f>
        <v>0</v>
      </c>
      <c r="DS44" s="16">
        <f>INDEX(現金給付!K:K,MATCH($A44,現金給付!$C:$C,0),1)</f>
        <v>0</v>
      </c>
      <c r="DT44" s="16">
        <f>INDEX(現金給付!R:R,MATCH($A44,現金給付!$C:$C,0),1)</f>
        <v>0</v>
      </c>
      <c r="DU44" s="16">
        <f>INDEX(現金給付!S:S,MATCH($A44,現金給付!$C:$C,0),1)</f>
        <v>0</v>
      </c>
      <c r="DV44" s="16">
        <f>INDEX(現金給付!Z:Z,MATCH($A44,現金給付!$C:$C,0),1)</f>
        <v>0</v>
      </c>
      <c r="DW44" s="16">
        <f>INDEX(現金給付!AA:AA,MATCH($A44,現金給付!$C:$C,0),1)</f>
        <v>0</v>
      </c>
      <c r="DX44" s="16">
        <f>INDEX(現金給付!AP:AP,MATCH($A44,現金給付!$C:$C,0),1)</f>
        <v>0</v>
      </c>
      <c r="DY44" s="16">
        <f>INDEX(現金給付!AQ:AQ,MATCH($A44,現金給付!$C:$C,0),1)</f>
        <v>0</v>
      </c>
      <c r="DZ44" s="16">
        <f>INDEX(現金給付!AX:AX,MATCH($A44,現金給付!$C:$C,0),1)</f>
        <v>2</v>
      </c>
      <c r="EA44" s="16">
        <f>INDEX(現金給付!AY:AY,MATCH($A44,現金給付!$C:$C,0),1)</f>
        <v>22225</v>
      </c>
      <c r="EB44" s="16">
        <f>INDEX(現金給付!BF:BF,MATCH($A44,現金給付!$C:$C,0),1)</f>
        <v>0</v>
      </c>
      <c r="EC44" s="16">
        <f>INDEX(現金給付!BG:BG,MATCH($A44,現金給付!$C:$C,0),1)</f>
        <v>0</v>
      </c>
      <c r="ED44" s="16">
        <f>INDEX(現金給付!BV:BV,MATCH($A44,現金給付!$C:$C,0),1)</f>
        <v>0</v>
      </c>
      <c r="EE44" s="16">
        <f>INDEX(現金給付!BW:BW,MATCH($A44,現金給付!$C:$C,0),1)</f>
        <v>0</v>
      </c>
      <c r="EF44" s="16">
        <v>0</v>
      </c>
      <c r="EG44" s="16">
        <v>0</v>
      </c>
      <c r="EH44" s="16">
        <f t="shared" si="51"/>
        <v>2</v>
      </c>
      <c r="EI44" s="16">
        <f t="shared" si="52"/>
        <v>22225</v>
      </c>
      <c r="EK44" s="7">
        <f t="shared" si="53"/>
        <v>114</v>
      </c>
      <c r="EL44" s="7">
        <f t="shared" si="54"/>
        <v>2323373</v>
      </c>
      <c r="EN44" s="70">
        <f>ROUND(EL44/INDEX(被保険者数!O:O,MATCH(A44,被保険者数!A:A,0),1),0)</f>
        <v>16023</v>
      </c>
      <c r="EO44" s="1">
        <f t="shared" si="55"/>
        <v>33</v>
      </c>
      <c r="EP44" s="70">
        <f t="shared" si="48"/>
        <v>1136580</v>
      </c>
      <c r="EQ44" s="70">
        <f t="shared" si="49"/>
        <v>733350</v>
      </c>
      <c r="ER44" s="70">
        <f t="shared" si="50"/>
        <v>453443</v>
      </c>
      <c r="ES44" s="70">
        <f>ROUND(EP44/INDEX(被保険者数!O:O,MATCH(A44,被保険者数!A:A,0),1),0)</f>
        <v>7838</v>
      </c>
      <c r="ET44" s="70">
        <f t="shared" si="56"/>
        <v>33</v>
      </c>
      <c r="EU44" s="70">
        <f>ROUND(EQ44/INDEX(被保険者数!O:O,MATCH(A44,被保険者数!A:A,0),1),0)</f>
        <v>5058</v>
      </c>
      <c r="EV44" s="1">
        <f t="shared" si="57"/>
        <v>34</v>
      </c>
    </row>
    <row r="45" spans="1:152" s="1" customFormat="1" ht="15.95" customHeight="1" thickTop="1" x14ac:dyDescent="0.15">
      <c r="A45" s="2" t="s">
        <v>145</v>
      </c>
      <c r="B45" s="11">
        <f t="shared" ref="B45:AG45" si="64">SUM(B4:B44)</f>
        <v>8992</v>
      </c>
      <c r="C45" s="12">
        <f t="shared" si="64"/>
        <v>6338990220</v>
      </c>
      <c r="D45" s="12">
        <f t="shared" si="64"/>
        <v>4437447105</v>
      </c>
      <c r="E45" s="12">
        <f t="shared" si="64"/>
        <v>974295186</v>
      </c>
      <c r="F45" s="12">
        <f t="shared" si="64"/>
        <v>857617870</v>
      </c>
      <c r="G45" s="12">
        <f t="shared" si="64"/>
        <v>69389451</v>
      </c>
      <c r="H45" s="12">
        <f t="shared" si="64"/>
        <v>188747</v>
      </c>
      <c r="I45" s="12">
        <f t="shared" si="64"/>
        <v>3282030810</v>
      </c>
      <c r="J45" s="12">
        <f t="shared" si="64"/>
        <v>2297421591</v>
      </c>
      <c r="K45" s="12">
        <f t="shared" si="64"/>
        <v>160240029</v>
      </c>
      <c r="L45" s="12">
        <f t="shared" si="64"/>
        <v>784120345</v>
      </c>
      <c r="M45" s="12">
        <f t="shared" si="64"/>
        <v>40193687</v>
      </c>
      <c r="N45" s="12">
        <f t="shared" si="64"/>
        <v>197739</v>
      </c>
      <c r="O45" s="12">
        <f t="shared" si="64"/>
        <v>9621021030</v>
      </c>
      <c r="P45" s="12">
        <f t="shared" si="64"/>
        <v>6734868696</v>
      </c>
      <c r="Q45" s="12">
        <f t="shared" si="64"/>
        <v>1134535215</v>
      </c>
      <c r="R45" s="12">
        <f t="shared" si="64"/>
        <v>1641738215</v>
      </c>
      <c r="S45" s="12">
        <f t="shared" si="64"/>
        <v>109583138</v>
      </c>
      <c r="T45" s="11">
        <f t="shared" si="64"/>
        <v>26</v>
      </c>
      <c r="U45" s="12">
        <f t="shared" si="64"/>
        <v>5388380</v>
      </c>
      <c r="V45" s="12">
        <f t="shared" si="64"/>
        <v>3771836</v>
      </c>
      <c r="W45" s="12">
        <f t="shared" si="64"/>
        <v>344908</v>
      </c>
      <c r="X45" s="12">
        <f t="shared" si="64"/>
        <v>1260046</v>
      </c>
      <c r="Y45" s="12">
        <f t="shared" si="64"/>
        <v>11590</v>
      </c>
      <c r="Z45" s="12">
        <f t="shared" si="64"/>
        <v>27744</v>
      </c>
      <c r="AA45" s="12">
        <f t="shared" si="64"/>
        <v>368518370</v>
      </c>
      <c r="AB45" s="12">
        <f t="shared" si="64"/>
        <v>257962859</v>
      </c>
      <c r="AC45" s="12">
        <f t="shared" si="64"/>
        <v>0</v>
      </c>
      <c r="AD45" s="12">
        <f t="shared" si="64"/>
        <v>110443707</v>
      </c>
      <c r="AE45" s="12">
        <f t="shared" si="64"/>
        <v>111804</v>
      </c>
      <c r="AF45" s="12">
        <f t="shared" si="64"/>
        <v>27770</v>
      </c>
      <c r="AG45" s="12">
        <f t="shared" si="64"/>
        <v>373906750</v>
      </c>
      <c r="AH45" s="12">
        <f t="shared" ref="AH45:BM45" si="65">SUM(AH4:AH44)</f>
        <v>261734695</v>
      </c>
      <c r="AI45" s="12">
        <f t="shared" si="65"/>
        <v>344908</v>
      </c>
      <c r="AJ45" s="12">
        <f t="shared" si="65"/>
        <v>111703753</v>
      </c>
      <c r="AK45" s="12">
        <f t="shared" si="65"/>
        <v>123394</v>
      </c>
      <c r="AL45" s="11">
        <f t="shared" si="65"/>
        <v>225509</v>
      </c>
      <c r="AM45" s="12">
        <f t="shared" si="65"/>
        <v>9994927780</v>
      </c>
      <c r="AN45" s="12">
        <f t="shared" si="65"/>
        <v>6996603391</v>
      </c>
      <c r="AO45" s="12">
        <f t="shared" si="65"/>
        <v>1134880123</v>
      </c>
      <c r="AP45" s="12">
        <f t="shared" si="65"/>
        <v>1753441968</v>
      </c>
      <c r="AQ45" s="12">
        <f t="shared" si="65"/>
        <v>109706532</v>
      </c>
      <c r="AR45" s="12">
        <f t="shared" si="65"/>
        <v>136182</v>
      </c>
      <c r="AS45" s="12">
        <f t="shared" si="65"/>
        <v>1772465800</v>
      </c>
      <c r="AT45" s="12">
        <f t="shared" si="65"/>
        <v>1240750648</v>
      </c>
      <c r="AU45" s="12">
        <f t="shared" si="65"/>
        <v>22243088</v>
      </c>
      <c r="AV45" s="12">
        <f t="shared" si="65"/>
        <v>477206455</v>
      </c>
      <c r="AW45" s="12">
        <f t="shared" si="65"/>
        <v>32265439</v>
      </c>
      <c r="AX45" s="12">
        <f t="shared" si="65"/>
        <v>361691</v>
      </c>
      <c r="AY45" s="12">
        <f t="shared" si="65"/>
        <v>11767393580</v>
      </c>
      <c r="AZ45" s="12">
        <f t="shared" si="65"/>
        <v>8237354039</v>
      </c>
      <c r="BA45" s="12">
        <f t="shared" si="65"/>
        <v>1157123211</v>
      </c>
      <c r="BB45" s="12">
        <f t="shared" si="65"/>
        <v>2230648423</v>
      </c>
      <c r="BC45" s="12">
        <f t="shared" si="65"/>
        <v>141971971</v>
      </c>
      <c r="BD45" s="11">
        <f t="shared" si="65"/>
        <v>8657</v>
      </c>
      <c r="BE45" s="12">
        <f t="shared" si="65"/>
        <v>255096637</v>
      </c>
      <c r="BF45" s="12">
        <f t="shared" si="65"/>
        <v>73880607</v>
      </c>
      <c r="BG45" s="12">
        <f t="shared" si="65"/>
        <v>0</v>
      </c>
      <c r="BH45" s="12">
        <f t="shared" si="65"/>
        <v>175899580</v>
      </c>
      <c r="BI45" s="12">
        <f t="shared" si="65"/>
        <v>5316450</v>
      </c>
      <c r="BJ45" s="12">
        <f t="shared" si="65"/>
        <v>26</v>
      </c>
      <c r="BK45" s="12">
        <f t="shared" si="65"/>
        <v>123105</v>
      </c>
      <c r="BL45" s="12">
        <f t="shared" si="65"/>
        <v>40485</v>
      </c>
      <c r="BM45" s="12">
        <f t="shared" si="65"/>
        <v>0</v>
      </c>
      <c r="BN45" s="12">
        <f t="shared" ref="BN45:CG45" si="66">SUM(BN4:BN44)</f>
        <v>82620</v>
      </c>
      <c r="BO45" s="12">
        <f t="shared" si="66"/>
        <v>0</v>
      </c>
      <c r="BP45" s="12">
        <f t="shared" si="66"/>
        <v>8683</v>
      </c>
      <c r="BQ45" s="12">
        <f t="shared" si="66"/>
        <v>255219742</v>
      </c>
      <c r="BR45" s="12">
        <f t="shared" si="66"/>
        <v>73921092</v>
      </c>
      <c r="BS45" s="12">
        <f t="shared" si="66"/>
        <v>0</v>
      </c>
      <c r="BT45" s="12">
        <f t="shared" si="66"/>
        <v>175982200</v>
      </c>
      <c r="BU45" s="12">
        <f t="shared" si="66"/>
        <v>5316450</v>
      </c>
      <c r="BV45" s="11">
        <f t="shared" si="66"/>
        <v>1095</v>
      </c>
      <c r="BW45" s="12">
        <f t="shared" si="66"/>
        <v>136555590</v>
      </c>
      <c r="BX45" s="12">
        <f t="shared" si="66"/>
        <v>95588900</v>
      </c>
      <c r="BY45" s="12">
        <f t="shared" si="66"/>
        <v>4948413</v>
      </c>
      <c r="BZ45" s="12">
        <f t="shared" si="66"/>
        <v>23102512</v>
      </c>
      <c r="CA45" s="12">
        <f t="shared" si="66"/>
        <v>13165503</v>
      </c>
      <c r="CB45" s="12">
        <f t="shared" si="66"/>
        <v>362786</v>
      </c>
      <c r="CC45" s="12">
        <f t="shared" si="66"/>
        <v>12159168912</v>
      </c>
      <c r="CD45" s="12">
        <f t="shared" si="66"/>
        <v>8406864031</v>
      </c>
      <c r="CE45" s="12">
        <f t="shared" si="66"/>
        <v>1162071624</v>
      </c>
      <c r="CF45" s="12">
        <f t="shared" si="66"/>
        <v>2429733135</v>
      </c>
      <c r="CG45" s="12">
        <f t="shared" si="66"/>
        <v>160453924</v>
      </c>
      <c r="CH45" s="131">
        <f t="shared" ref="CH45:DP45" si="67">SUM(CH4:CH44)</f>
        <v>2620</v>
      </c>
      <c r="CI45" s="132">
        <f t="shared" si="67"/>
        <v>15796459</v>
      </c>
      <c r="CJ45" s="132">
        <f t="shared" si="67"/>
        <v>11057271</v>
      </c>
      <c r="CK45" s="132">
        <f t="shared" si="67"/>
        <v>0</v>
      </c>
      <c r="CL45" s="132">
        <f t="shared" si="67"/>
        <v>4739188</v>
      </c>
      <c r="CM45" s="132">
        <f t="shared" si="67"/>
        <v>0</v>
      </c>
      <c r="CN45" s="132">
        <f t="shared" si="67"/>
        <v>0</v>
      </c>
      <c r="CO45" s="132">
        <f t="shared" si="67"/>
        <v>0</v>
      </c>
      <c r="CP45" s="132">
        <f t="shared" si="67"/>
        <v>0</v>
      </c>
      <c r="CQ45" s="132">
        <f t="shared" si="67"/>
        <v>0</v>
      </c>
      <c r="CR45" s="132">
        <f t="shared" si="67"/>
        <v>0</v>
      </c>
      <c r="CS45" s="132">
        <f t="shared" si="67"/>
        <v>0</v>
      </c>
      <c r="CT45" s="132">
        <f t="shared" si="67"/>
        <v>0</v>
      </c>
      <c r="CU45" s="132">
        <f t="shared" si="67"/>
        <v>0</v>
      </c>
      <c r="CV45" s="132">
        <f t="shared" si="67"/>
        <v>0</v>
      </c>
      <c r="CW45" s="132">
        <f t="shared" si="67"/>
        <v>0</v>
      </c>
      <c r="CX45" s="132">
        <f t="shared" si="67"/>
        <v>0</v>
      </c>
      <c r="CY45" s="132">
        <f t="shared" si="67"/>
        <v>0</v>
      </c>
      <c r="CZ45" s="133">
        <f t="shared" si="67"/>
        <v>2620</v>
      </c>
      <c r="DA45" s="132">
        <f t="shared" si="67"/>
        <v>15796459</v>
      </c>
      <c r="DB45" s="132">
        <f t="shared" si="67"/>
        <v>11057271</v>
      </c>
      <c r="DC45" s="132">
        <f t="shared" si="67"/>
        <v>0</v>
      </c>
      <c r="DD45" s="132">
        <f t="shared" si="67"/>
        <v>4739188</v>
      </c>
      <c r="DE45" s="132">
        <f t="shared" si="67"/>
        <v>0</v>
      </c>
      <c r="DF45" s="132">
        <f t="shared" si="67"/>
        <v>365406</v>
      </c>
      <c r="DG45" s="132">
        <f t="shared" si="67"/>
        <v>12174965371</v>
      </c>
      <c r="DH45" s="132">
        <f t="shared" si="67"/>
        <v>8417921302</v>
      </c>
      <c r="DI45" s="132">
        <f t="shared" si="67"/>
        <v>1162071624</v>
      </c>
      <c r="DJ45" s="132">
        <f t="shared" si="67"/>
        <v>2434472323</v>
      </c>
      <c r="DK45" s="132">
        <f t="shared" si="67"/>
        <v>160453924</v>
      </c>
      <c r="DL45" s="132">
        <f t="shared" si="67"/>
        <v>5592</v>
      </c>
      <c r="DM45" s="132">
        <f t="shared" si="67"/>
        <v>2761</v>
      </c>
      <c r="DN45" s="132">
        <f t="shared" si="67"/>
        <v>8353</v>
      </c>
      <c r="DO45" s="132">
        <f t="shared" si="67"/>
        <v>1711</v>
      </c>
      <c r="DP45" s="132">
        <f t="shared" si="67"/>
        <v>1438</v>
      </c>
      <c r="DR45" s="17">
        <f>SUM(DR4:DR44)</f>
        <v>2621</v>
      </c>
      <c r="DS45" s="17">
        <f t="shared" ref="DS45:EG45" si="68">SUM(DS4:DS44)</f>
        <v>11057841</v>
      </c>
      <c r="DT45" s="17">
        <f t="shared" si="68"/>
        <v>329</v>
      </c>
      <c r="DU45" s="17">
        <f t="shared" si="68"/>
        <v>3871939</v>
      </c>
      <c r="DV45" s="17">
        <f t="shared" si="68"/>
        <v>587</v>
      </c>
      <c r="DW45" s="17">
        <f t="shared" si="68"/>
        <v>12754824</v>
      </c>
      <c r="DX45" s="17">
        <f t="shared" si="68"/>
        <v>368</v>
      </c>
      <c r="DY45" s="17">
        <f t="shared" si="68"/>
        <v>9983279</v>
      </c>
      <c r="DZ45" s="17">
        <f t="shared" si="68"/>
        <v>16</v>
      </c>
      <c r="EA45" s="17">
        <f t="shared" si="68"/>
        <v>164682</v>
      </c>
      <c r="EB45" s="17">
        <f t="shared" si="68"/>
        <v>0</v>
      </c>
      <c r="EC45" s="17">
        <f t="shared" si="68"/>
        <v>0</v>
      </c>
      <c r="ED45" s="17">
        <f t="shared" si="68"/>
        <v>0</v>
      </c>
      <c r="EE45" s="17">
        <f t="shared" si="68"/>
        <v>0</v>
      </c>
      <c r="EF45" s="17">
        <f t="shared" si="68"/>
        <v>0</v>
      </c>
      <c r="EG45" s="17">
        <f t="shared" si="68"/>
        <v>0</v>
      </c>
      <c r="EH45" s="17">
        <f t="shared" ref="EH45" si="69">SUM(DR45,DT45,DV45,DX45,DZ45,EB45,EF45,ED45)</f>
        <v>3921</v>
      </c>
      <c r="EI45" s="17">
        <f t="shared" ref="EI45" si="70">SUM(DS45,DU45,DW45,DY45,EA45,EC45,EG45,EE45)</f>
        <v>37832565</v>
      </c>
      <c r="EK45" s="12">
        <f>SUM(EK4:EK44)</f>
        <v>366707</v>
      </c>
      <c r="EL45" s="12">
        <f>SUM(EL4:EL44)</f>
        <v>12197001477</v>
      </c>
      <c r="EN45" s="70">
        <f>ROUND(EL45/INDEX(被保険者数!O:O,MATCH(A45,被保険者数!A:A,0),1),0)</f>
        <v>82597</v>
      </c>
      <c r="EO45" s="1">
        <f t="shared" si="55"/>
        <v>11</v>
      </c>
      <c r="EP45" s="70">
        <f t="shared" si="48"/>
        <v>6344378600</v>
      </c>
      <c r="EQ45" s="70">
        <f t="shared" si="49"/>
        <v>3650549180</v>
      </c>
      <c r="ER45" s="70">
        <f t="shared" si="50"/>
        <v>2202073697</v>
      </c>
      <c r="ES45" s="70">
        <f>ROUND(EP45/INDEX(被保険者数!O:O,MATCH(A45,被保険者数!A:A,0),1),0)</f>
        <v>42964</v>
      </c>
      <c r="ET45" s="70">
        <f t="shared" si="56"/>
        <v>11</v>
      </c>
      <c r="EU45" s="70">
        <f>ROUND(EQ45/INDEX(被保険者数!O:O,MATCH(A45,被保険者数!A:A,0),1),0)</f>
        <v>24721</v>
      </c>
      <c r="EV45" s="1">
        <f t="shared" si="57"/>
        <v>12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EN46" s="18"/>
      <c r="EO46" s="18"/>
      <c r="EP46" s="18">
        <f t="shared" ref="EP46:ER46" si="71">SUM(EP4:EP44)</f>
        <v>6344378600</v>
      </c>
      <c r="EQ46" s="18">
        <f t="shared" si="71"/>
        <v>3650549180</v>
      </c>
      <c r="ER46" s="18">
        <f t="shared" si="71"/>
        <v>2202073697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EN47" s="71"/>
      <c r="EO47" s="71"/>
      <c r="EP47" s="71" t="str">
        <f t="shared" ref="EP47:ER47" si="72">IF(OR(EP46="",EP45=EP46),"","×")</f>
        <v/>
      </c>
      <c r="EQ47" s="71" t="str">
        <f t="shared" si="72"/>
        <v/>
      </c>
      <c r="ER47" s="71" t="str">
        <f t="shared" si="72"/>
        <v/>
      </c>
      <c r="ES47" s="71"/>
      <c r="ET47" s="71"/>
      <c r="EU47" s="71"/>
      <c r="EV47" s="71"/>
    </row>
  </sheetData>
  <sheetProtection sheet="1" insertColumns="0" insertRows="0" insertHyperlinks="0" deleteColumns="0" deleteRows="0" sort="0" autoFilter="0" pivotTables="0"/>
  <mergeCells count="35"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</mergeCells>
  <phoneticPr fontId="4"/>
  <conditionalFormatting sqref="EN47:EV47">
    <cfRule type="cellIs" dxfId="0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orientation="portrait" verticalDpi="0" r:id="rId1"/>
  <headerFooter alignWithMargins="0">
    <oddHeader>&amp;L&amp;A&amp;C&amp;16令和４年度分&amp;R&amp;D</oddHeader>
    <oddFooter>&amp;C&amp;P／&amp;N</oddFooter>
  </headerFooter>
  <colBreaks count="4" manualBreakCount="4">
    <brk id="19" max="44" man="1"/>
    <brk id="37" max="44" man="1"/>
    <brk id="73" max="44" man="1"/>
    <brk id="121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A905-86DE-4D5F-8260-88390254AFB9}">
  <sheetPr>
    <tabColor rgb="FFFF0000"/>
    <pageSetUpPr fitToPage="1"/>
  </sheetPr>
  <dimension ref="A1:DA48"/>
  <sheetViews>
    <sheetView view="pageBreakPreview" zoomScale="85" zoomScaleNormal="55" zoomScaleSheetLayoutView="85" workbookViewId="0">
      <pane xSplit="3" ySplit="5" topLeftCell="D6" activePane="bottomRight" state="frozen"/>
      <selection activeCell="K57" sqref="K57"/>
      <selection pane="topRight" activeCell="K57" sqref="K57"/>
      <selection pane="bottomLeft" activeCell="K57" sqref="K57"/>
      <selection pane="bottomRight" activeCell="D7" sqref="D7"/>
    </sheetView>
  </sheetViews>
  <sheetFormatPr defaultRowHeight="13.5" x14ac:dyDescent="0.15"/>
  <cols>
    <col min="1" max="1" width="4.375" style="75" customWidth="1"/>
    <col min="2" max="2" width="11.5" style="75" bestFit="1" customWidth="1"/>
    <col min="3" max="3" width="9.5" style="75" bestFit="1" customWidth="1"/>
    <col min="4" max="4" width="7.625" style="75" customWidth="1"/>
    <col min="5" max="5" width="10.625" style="75" customWidth="1"/>
    <col min="6" max="6" width="7.625" style="75" customWidth="1"/>
    <col min="7" max="7" width="10.625" style="75" customWidth="1"/>
    <col min="8" max="8" width="7.625" style="75" customWidth="1"/>
    <col min="9" max="9" width="10.625" style="75" customWidth="1"/>
    <col min="10" max="10" width="7.625" style="75" customWidth="1"/>
    <col min="11" max="11" width="10.625" style="75" customWidth="1"/>
    <col min="12" max="12" width="7.625" style="75" customWidth="1"/>
    <col min="13" max="13" width="10.625" style="75" customWidth="1"/>
    <col min="14" max="14" width="7.625" style="75" customWidth="1"/>
    <col min="15" max="15" width="10.625" style="75" customWidth="1"/>
    <col min="16" max="16" width="7.625" style="75" customWidth="1"/>
    <col min="17" max="17" width="10.625" style="75" customWidth="1"/>
    <col min="18" max="18" width="7.625" style="75" customWidth="1"/>
    <col min="19" max="19" width="10.625" style="75" customWidth="1"/>
    <col min="20" max="20" width="7.625" style="75" customWidth="1"/>
    <col min="21" max="21" width="10.625" style="75" customWidth="1"/>
    <col min="22" max="22" width="7.625" style="75" customWidth="1"/>
    <col min="23" max="23" width="10.625" style="75" customWidth="1"/>
    <col min="24" max="24" width="7.625" style="75" customWidth="1"/>
    <col min="25" max="25" width="10.625" style="75" customWidth="1"/>
    <col min="26" max="26" width="7.625" style="75" customWidth="1"/>
    <col min="27" max="27" width="10.625" style="75" customWidth="1"/>
    <col min="28" max="28" width="7.625" style="75" customWidth="1"/>
    <col min="29" max="29" width="10.625" style="75" customWidth="1"/>
    <col min="30" max="30" width="7.625" style="75" customWidth="1"/>
    <col min="31" max="31" width="10.625" style="75" customWidth="1"/>
    <col min="32" max="32" width="7.625" style="75" customWidth="1"/>
    <col min="33" max="33" width="10.625" style="75" customWidth="1"/>
    <col min="34" max="34" width="7.625" style="75" customWidth="1"/>
    <col min="35" max="35" width="10.625" style="75" customWidth="1"/>
    <col min="36" max="36" width="7.625" style="75" customWidth="1"/>
    <col min="37" max="37" width="10.625" style="75" customWidth="1"/>
    <col min="38" max="38" width="7.625" style="75" customWidth="1"/>
    <col min="39" max="39" width="10.625" style="75" customWidth="1"/>
    <col min="40" max="40" width="7.625" style="75" customWidth="1"/>
    <col min="41" max="41" width="10.625" style="75" customWidth="1"/>
    <col min="42" max="42" width="7.625" style="75" customWidth="1"/>
    <col min="43" max="43" width="10.625" style="75" customWidth="1"/>
    <col min="44" max="44" width="7.625" style="75" customWidth="1"/>
    <col min="45" max="45" width="10.625" style="75" customWidth="1"/>
    <col min="46" max="46" width="7.625" style="75" customWidth="1"/>
    <col min="47" max="47" width="10.625" style="75" customWidth="1"/>
    <col min="48" max="48" width="7.625" style="75" customWidth="1"/>
    <col min="49" max="49" width="10.625" style="75" customWidth="1"/>
    <col min="50" max="50" width="7.625" style="75" customWidth="1"/>
    <col min="51" max="51" width="10.625" style="75" customWidth="1"/>
    <col min="52" max="52" width="7.625" style="75" customWidth="1"/>
    <col min="53" max="53" width="10.625" style="75" customWidth="1"/>
    <col min="54" max="54" width="7.625" style="75" customWidth="1"/>
    <col min="55" max="55" width="10.625" style="75" customWidth="1"/>
    <col min="56" max="56" width="7.625" style="75" customWidth="1"/>
    <col min="57" max="57" width="10.625" style="75" customWidth="1"/>
    <col min="58" max="58" width="7.625" style="75" customWidth="1"/>
    <col min="59" max="59" width="10.625" style="75" customWidth="1"/>
    <col min="60" max="60" width="7.625" style="75" customWidth="1"/>
    <col min="61" max="61" width="10.625" style="75" customWidth="1"/>
    <col min="62" max="62" width="7.625" style="75" customWidth="1"/>
    <col min="63" max="63" width="10.625" style="75" customWidth="1"/>
    <col min="64" max="64" width="7.625" style="75" customWidth="1"/>
    <col min="65" max="65" width="10.625" style="75" customWidth="1"/>
    <col min="66" max="66" width="7.625" style="75" customWidth="1"/>
    <col min="67" max="67" width="10.625" style="75" customWidth="1"/>
    <col min="68" max="68" width="7.625" style="75" customWidth="1"/>
    <col min="69" max="69" width="10.625" style="75" customWidth="1"/>
    <col min="70" max="70" width="7.625" style="75" customWidth="1"/>
    <col min="71" max="71" width="10.625" style="75" customWidth="1"/>
    <col min="72" max="72" width="7.625" style="75" customWidth="1"/>
    <col min="73" max="73" width="10.625" style="75" customWidth="1"/>
    <col min="74" max="74" width="7.625" style="75" customWidth="1"/>
    <col min="75" max="75" width="10.625" style="75" customWidth="1"/>
    <col min="76" max="76" width="5.375" style="75" bestFit="1" customWidth="1"/>
    <col min="77" max="77" width="8.5" style="75" bestFit="1" customWidth="1"/>
    <col min="78" max="78" width="5.375" style="75" bestFit="1" customWidth="1"/>
    <col min="79" max="79" width="9.5" style="75" bestFit="1" customWidth="1"/>
    <col min="80" max="80" width="5.375" style="75" bestFit="1" customWidth="1"/>
    <col min="81" max="81" width="8.5" style="75" bestFit="1" customWidth="1"/>
    <col min="82" max="89" width="8.5" style="75" customWidth="1"/>
    <col min="90" max="90" width="5.375" style="75" bestFit="1" customWidth="1"/>
    <col min="91" max="91" width="10.375" style="75" bestFit="1" customWidth="1"/>
    <col min="92" max="92" width="8.125" style="75" customWidth="1"/>
    <col min="93" max="93" width="13.25" style="75" bestFit="1" customWidth="1"/>
    <col min="94" max="94" width="7.625" style="75" customWidth="1"/>
    <col min="95" max="95" width="10.625" style="75" customWidth="1"/>
    <col min="96" max="96" width="7.625" style="75" customWidth="1"/>
    <col min="97" max="97" width="10.625" style="75" customWidth="1"/>
    <col min="98" max="98" width="7.625" style="75" customWidth="1"/>
    <col min="99" max="99" width="10.625" style="75" customWidth="1"/>
    <col min="100" max="100" width="6.25" style="75" bestFit="1" customWidth="1"/>
    <col min="101" max="101" width="11.5" style="75" bestFit="1" customWidth="1"/>
    <col min="102" max="102" width="8.125" style="75" customWidth="1"/>
    <col min="103" max="103" width="13.25" style="75" bestFit="1" customWidth="1"/>
    <col min="106" max="16384" width="9" style="75"/>
  </cols>
  <sheetData>
    <row r="1" spans="1:103" ht="21" customHeight="1" x14ac:dyDescent="0.15">
      <c r="A1" s="115" t="s">
        <v>187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72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</row>
    <row r="2" spans="1:103" ht="9.9499999999999993" customHeight="1" thickBot="1" x14ac:dyDescent="0.2">
      <c r="A2" s="76"/>
      <c r="B2" s="76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</row>
    <row r="3" spans="1:103" ht="21" customHeight="1" x14ac:dyDescent="0.15">
      <c r="A3" s="266"/>
      <c r="B3" s="268" t="s">
        <v>155</v>
      </c>
      <c r="C3" s="270" t="s">
        <v>18</v>
      </c>
      <c r="D3" s="272" t="s">
        <v>156</v>
      </c>
      <c r="E3" s="264"/>
      <c r="F3" s="264"/>
      <c r="G3" s="264"/>
      <c r="H3" s="264"/>
      <c r="I3" s="264"/>
      <c r="J3" s="264"/>
      <c r="K3" s="265"/>
      <c r="L3" s="264" t="s">
        <v>157</v>
      </c>
      <c r="M3" s="264"/>
      <c r="N3" s="264"/>
      <c r="O3" s="264"/>
      <c r="P3" s="264"/>
      <c r="Q3" s="264"/>
      <c r="R3" s="264"/>
      <c r="S3" s="265"/>
      <c r="T3" s="264" t="s">
        <v>158</v>
      </c>
      <c r="U3" s="264"/>
      <c r="V3" s="264"/>
      <c r="W3" s="264"/>
      <c r="X3" s="264"/>
      <c r="Y3" s="264"/>
      <c r="Z3" s="264"/>
      <c r="AA3" s="265"/>
      <c r="AB3" s="264" t="s">
        <v>159</v>
      </c>
      <c r="AC3" s="264"/>
      <c r="AD3" s="264"/>
      <c r="AE3" s="264"/>
      <c r="AF3" s="264"/>
      <c r="AG3" s="264"/>
      <c r="AH3" s="264"/>
      <c r="AI3" s="265"/>
      <c r="AJ3" s="264" t="s">
        <v>160</v>
      </c>
      <c r="AK3" s="264"/>
      <c r="AL3" s="264"/>
      <c r="AM3" s="264"/>
      <c r="AN3" s="264"/>
      <c r="AO3" s="264"/>
      <c r="AP3" s="264"/>
      <c r="AQ3" s="265"/>
      <c r="AR3" s="264" t="s">
        <v>161</v>
      </c>
      <c r="AS3" s="264"/>
      <c r="AT3" s="264"/>
      <c r="AU3" s="264"/>
      <c r="AV3" s="264"/>
      <c r="AW3" s="264"/>
      <c r="AX3" s="264"/>
      <c r="AY3" s="265"/>
      <c r="AZ3" s="264" t="s">
        <v>162</v>
      </c>
      <c r="BA3" s="264"/>
      <c r="BB3" s="264"/>
      <c r="BC3" s="264"/>
      <c r="BD3" s="264"/>
      <c r="BE3" s="264"/>
      <c r="BF3" s="264"/>
      <c r="BG3" s="265"/>
      <c r="BH3" s="264" t="s">
        <v>163</v>
      </c>
      <c r="BI3" s="264"/>
      <c r="BJ3" s="264"/>
      <c r="BK3" s="264"/>
      <c r="BL3" s="264"/>
      <c r="BM3" s="264"/>
      <c r="BN3" s="264"/>
      <c r="BO3" s="265"/>
      <c r="BP3" s="247" t="s">
        <v>164</v>
      </c>
      <c r="BQ3" s="247"/>
      <c r="BR3" s="247"/>
      <c r="BS3" s="247"/>
      <c r="BT3" s="247"/>
      <c r="BU3" s="247"/>
      <c r="BV3" s="247"/>
      <c r="BW3" s="248"/>
      <c r="BX3" s="260" t="s">
        <v>165</v>
      </c>
      <c r="BY3" s="240"/>
      <c r="BZ3" s="258" t="s">
        <v>166</v>
      </c>
      <c r="CA3" s="259"/>
      <c r="CB3" s="256" t="s">
        <v>167</v>
      </c>
      <c r="CC3" s="257"/>
      <c r="CD3" s="261" t="s">
        <v>192</v>
      </c>
      <c r="CE3" s="262"/>
      <c r="CF3" s="262"/>
      <c r="CG3" s="262"/>
      <c r="CH3" s="262"/>
      <c r="CI3" s="262"/>
      <c r="CJ3" s="262"/>
      <c r="CK3" s="263"/>
      <c r="CL3" s="243" t="s">
        <v>170</v>
      </c>
      <c r="CM3" s="244"/>
      <c r="CN3" s="249" t="s">
        <v>59</v>
      </c>
      <c r="CO3" s="250"/>
      <c r="CP3" s="250"/>
      <c r="CQ3" s="250"/>
      <c r="CR3" s="250"/>
      <c r="CS3" s="250"/>
      <c r="CT3" s="250"/>
      <c r="CU3" s="251"/>
      <c r="CV3" s="252" t="s">
        <v>168</v>
      </c>
      <c r="CW3" s="253"/>
      <c r="CX3" s="239" t="s">
        <v>169</v>
      </c>
      <c r="CY3" s="240"/>
    </row>
    <row r="4" spans="1:103" ht="21" customHeight="1" x14ac:dyDescent="0.15">
      <c r="A4" s="267"/>
      <c r="B4" s="269"/>
      <c r="C4" s="271"/>
      <c r="D4" s="235" t="s">
        <v>171</v>
      </c>
      <c r="E4" s="236"/>
      <c r="F4" s="232" t="s">
        <v>172</v>
      </c>
      <c r="G4" s="233"/>
      <c r="H4" s="232" t="s">
        <v>185</v>
      </c>
      <c r="I4" s="233"/>
      <c r="J4" s="232" t="s">
        <v>186</v>
      </c>
      <c r="K4" s="234"/>
      <c r="L4" s="235" t="s">
        <v>171</v>
      </c>
      <c r="M4" s="236"/>
      <c r="N4" s="232" t="s">
        <v>172</v>
      </c>
      <c r="O4" s="233"/>
      <c r="P4" s="232" t="s">
        <v>185</v>
      </c>
      <c r="Q4" s="233"/>
      <c r="R4" s="232" t="s">
        <v>186</v>
      </c>
      <c r="S4" s="234"/>
      <c r="T4" s="235" t="s">
        <v>171</v>
      </c>
      <c r="U4" s="236"/>
      <c r="V4" s="232" t="s">
        <v>172</v>
      </c>
      <c r="W4" s="233"/>
      <c r="X4" s="232" t="s">
        <v>185</v>
      </c>
      <c r="Y4" s="233"/>
      <c r="Z4" s="232" t="s">
        <v>186</v>
      </c>
      <c r="AA4" s="234"/>
      <c r="AB4" s="235" t="s">
        <v>171</v>
      </c>
      <c r="AC4" s="236"/>
      <c r="AD4" s="232" t="s">
        <v>172</v>
      </c>
      <c r="AE4" s="233"/>
      <c r="AF4" s="232" t="s">
        <v>185</v>
      </c>
      <c r="AG4" s="233"/>
      <c r="AH4" s="232" t="s">
        <v>186</v>
      </c>
      <c r="AI4" s="234"/>
      <c r="AJ4" s="235" t="s">
        <v>171</v>
      </c>
      <c r="AK4" s="236"/>
      <c r="AL4" s="232" t="s">
        <v>172</v>
      </c>
      <c r="AM4" s="233"/>
      <c r="AN4" s="232" t="s">
        <v>185</v>
      </c>
      <c r="AO4" s="233"/>
      <c r="AP4" s="232" t="s">
        <v>186</v>
      </c>
      <c r="AQ4" s="234"/>
      <c r="AR4" s="235" t="s">
        <v>171</v>
      </c>
      <c r="AS4" s="236"/>
      <c r="AT4" s="232" t="s">
        <v>172</v>
      </c>
      <c r="AU4" s="233"/>
      <c r="AV4" s="232" t="s">
        <v>185</v>
      </c>
      <c r="AW4" s="233"/>
      <c r="AX4" s="232" t="s">
        <v>186</v>
      </c>
      <c r="AY4" s="234"/>
      <c r="AZ4" s="235" t="s">
        <v>171</v>
      </c>
      <c r="BA4" s="236"/>
      <c r="BB4" s="232" t="s">
        <v>172</v>
      </c>
      <c r="BC4" s="233"/>
      <c r="BD4" s="232" t="s">
        <v>185</v>
      </c>
      <c r="BE4" s="233"/>
      <c r="BF4" s="232" t="s">
        <v>186</v>
      </c>
      <c r="BG4" s="234"/>
      <c r="BH4" s="235" t="s">
        <v>171</v>
      </c>
      <c r="BI4" s="236"/>
      <c r="BJ4" s="232" t="s">
        <v>172</v>
      </c>
      <c r="BK4" s="233"/>
      <c r="BL4" s="232" t="s">
        <v>185</v>
      </c>
      <c r="BM4" s="233"/>
      <c r="BN4" s="232" t="s">
        <v>186</v>
      </c>
      <c r="BO4" s="234"/>
      <c r="BP4" s="235" t="s">
        <v>171</v>
      </c>
      <c r="BQ4" s="236"/>
      <c r="BR4" s="232" t="s">
        <v>172</v>
      </c>
      <c r="BS4" s="233"/>
      <c r="BT4" s="232" t="s">
        <v>185</v>
      </c>
      <c r="BU4" s="233"/>
      <c r="BV4" s="232" t="s">
        <v>186</v>
      </c>
      <c r="BW4" s="234"/>
      <c r="BX4" s="245" t="s">
        <v>172</v>
      </c>
      <c r="BY4" s="246"/>
      <c r="BZ4" s="245" t="s">
        <v>172</v>
      </c>
      <c r="CA4" s="246"/>
      <c r="CB4" s="245" t="s">
        <v>172</v>
      </c>
      <c r="CC4" s="246"/>
      <c r="CD4" s="235" t="s">
        <v>171</v>
      </c>
      <c r="CE4" s="236"/>
      <c r="CF4" s="232" t="s">
        <v>172</v>
      </c>
      <c r="CG4" s="233"/>
      <c r="CH4" s="232" t="s">
        <v>185</v>
      </c>
      <c r="CI4" s="233"/>
      <c r="CJ4" s="232" t="s">
        <v>186</v>
      </c>
      <c r="CK4" s="234"/>
      <c r="CL4" s="245" t="s">
        <v>172</v>
      </c>
      <c r="CM4" s="246"/>
      <c r="CN4" s="241" t="s">
        <v>173</v>
      </c>
      <c r="CO4" s="242"/>
      <c r="CP4" s="232" t="s">
        <v>172</v>
      </c>
      <c r="CQ4" s="233"/>
      <c r="CR4" s="232" t="s">
        <v>185</v>
      </c>
      <c r="CS4" s="233"/>
      <c r="CT4" s="232" t="s">
        <v>186</v>
      </c>
      <c r="CU4" s="234"/>
      <c r="CV4" s="254"/>
      <c r="CW4" s="255"/>
      <c r="CX4" s="241" t="s">
        <v>173</v>
      </c>
      <c r="CY4" s="242"/>
    </row>
    <row r="5" spans="1:103" ht="21" customHeight="1" thickBot="1" x14ac:dyDescent="0.2">
      <c r="A5" s="267"/>
      <c r="B5" s="269"/>
      <c r="C5" s="271"/>
      <c r="D5" s="136" t="s">
        <v>19</v>
      </c>
      <c r="E5" s="77" t="s">
        <v>174</v>
      </c>
      <c r="F5" s="146" t="s">
        <v>19</v>
      </c>
      <c r="G5" s="147" t="s">
        <v>174</v>
      </c>
      <c r="H5" s="148" t="s">
        <v>19</v>
      </c>
      <c r="I5" s="149" t="s">
        <v>174</v>
      </c>
      <c r="J5" s="146" t="s">
        <v>19</v>
      </c>
      <c r="K5" s="150" t="s">
        <v>174</v>
      </c>
      <c r="L5" s="136" t="s">
        <v>19</v>
      </c>
      <c r="M5" s="77" t="s">
        <v>174</v>
      </c>
      <c r="N5" s="146" t="s">
        <v>19</v>
      </c>
      <c r="O5" s="147" t="s">
        <v>174</v>
      </c>
      <c r="P5" s="148" t="s">
        <v>19</v>
      </c>
      <c r="Q5" s="149" t="s">
        <v>174</v>
      </c>
      <c r="R5" s="146" t="s">
        <v>19</v>
      </c>
      <c r="S5" s="150" t="s">
        <v>174</v>
      </c>
      <c r="T5" s="136" t="s">
        <v>19</v>
      </c>
      <c r="U5" s="77" t="s">
        <v>174</v>
      </c>
      <c r="V5" s="146" t="s">
        <v>19</v>
      </c>
      <c r="W5" s="147" t="s">
        <v>174</v>
      </c>
      <c r="X5" s="148" t="s">
        <v>19</v>
      </c>
      <c r="Y5" s="149" t="s">
        <v>174</v>
      </c>
      <c r="Z5" s="146" t="s">
        <v>19</v>
      </c>
      <c r="AA5" s="150" t="s">
        <v>174</v>
      </c>
      <c r="AB5" s="136" t="s">
        <v>19</v>
      </c>
      <c r="AC5" s="77" t="s">
        <v>174</v>
      </c>
      <c r="AD5" s="146" t="s">
        <v>19</v>
      </c>
      <c r="AE5" s="147" t="s">
        <v>174</v>
      </c>
      <c r="AF5" s="148" t="s">
        <v>19</v>
      </c>
      <c r="AG5" s="149" t="s">
        <v>174</v>
      </c>
      <c r="AH5" s="146" t="s">
        <v>19</v>
      </c>
      <c r="AI5" s="150" t="s">
        <v>174</v>
      </c>
      <c r="AJ5" s="136" t="s">
        <v>19</v>
      </c>
      <c r="AK5" s="77" t="s">
        <v>174</v>
      </c>
      <c r="AL5" s="146" t="s">
        <v>19</v>
      </c>
      <c r="AM5" s="147" t="s">
        <v>174</v>
      </c>
      <c r="AN5" s="148" t="s">
        <v>19</v>
      </c>
      <c r="AO5" s="149" t="s">
        <v>174</v>
      </c>
      <c r="AP5" s="146" t="s">
        <v>19</v>
      </c>
      <c r="AQ5" s="150" t="s">
        <v>174</v>
      </c>
      <c r="AR5" s="136" t="s">
        <v>19</v>
      </c>
      <c r="AS5" s="77" t="s">
        <v>174</v>
      </c>
      <c r="AT5" s="146" t="s">
        <v>19</v>
      </c>
      <c r="AU5" s="147" t="s">
        <v>174</v>
      </c>
      <c r="AV5" s="148" t="s">
        <v>19</v>
      </c>
      <c r="AW5" s="149" t="s">
        <v>174</v>
      </c>
      <c r="AX5" s="146" t="s">
        <v>19</v>
      </c>
      <c r="AY5" s="150" t="s">
        <v>174</v>
      </c>
      <c r="AZ5" s="136" t="s">
        <v>19</v>
      </c>
      <c r="BA5" s="77" t="s">
        <v>174</v>
      </c>
      <c r="BB5" s="146" t="s">
        <v>19</v>
      </c>
      <c r="BC5" s="147" t="s">
        <v>174</v>
      </c>
      <c r="BD5" s="148" t="s">
        <v>19</v>
      </c>
      <c r="BE5" s="149" t="s">
        <v>174</v>
      </c>
      <c r="BF5" s="146" t="s">
        <v>19</v>
      </c>
      <c r="BG5" s="150" t="s">
        <v>174</v>
      </c>
      <c r="BH5" s="136" t="s">
        <v>19</v>
      </c>
      <c r="BI5" s="77" t="s">
        <v>174</v>
      </c>
      <c r="BJ5" s="146" t="s">
        <v>19</v>
      </c>
      <c r="BK5" s="147" t="s">
        <v>174</v>
      </c>
      <c r="BL5" s="148" t="s">
        <v>19</v>
      </c>
      <c r="BM5" s="149" t="s">
        <v>174</v>
      </c>
      <c r="BN5" s="146" t="s">
        <v>19</v>
      </c>
      <c r="BO5" s="150" t="s">
        <v>174</v>
      </c>
      <c r="BP5" s="136" t="s">
        <v>19</v>
      </c>
      <c r="BQ5" s="77" t="s">
        <v>174</v>
      </c>
      <c r="BR5" s="146" t="s">
        <v>19</v>
      </c>
      <c r="BS5" s="147" t="s">
        <v>174</v>
      </c>
      <c r="BT5" s="148" t="s">
        <v>19</v>
      </c>
      <c r="BU5" s="149" t="s">
        <v>174</v>
      </c>
      <c r="BV5" s="146" t="s">
        <v>19</v>
      </c>
      <c r="BW5" s="150" t="s">
        <v>174</v>
      </c>
      <c r="BX5" s="146" t="s">
        <v>19</v>
      </c>
      <c r="BY5" s="150" t="s">
        <v>174</v>
      </c>
      <c r="BZ5" s="146" t="s">
        <v>19</v>
      </c>
      <c r="CA5" s="150" t="s">
        <v>174</v>
      </c>
      <c r="CB5" s="169" t="s">
        <v>19</v>
      </c>
      <c r="CC5" s="170" t="s">
        <v>174</v>
      </c>
      <c r="CD5" s="136" t="s">
        <v>19</v>
      </c>
      <c r="CE5" s="77" t="s">
        <v>174</v>
      </c>
      <c r="CF5" s="146" t="s">
        <v>19</v>
      </c>
      <c r="CG5" s="147" t="s">
        <v>174</v>
      </c>
      <c r="CH5" s="148" t="s">
        <v>19</v>
      </c>
      <c r="CI5" s="149" t="s">
        <v>174</v>
      </c>
      <c r="CJ5" s="146" t="s">
        <v>19</v>
      </c>
      <c r="CK5" s="150" t="s">
        <v>174</v>
      </c>
      <c r="CL5" s="171" t="s">
        <v>19</v>
      </c>
      <c r="CM5" s="172" t="s">
        <v>174</v>
      </c>
      <c r="CN5" s="78" t="s">
        <v>19</v>
      </c>
      <c r="CO5" s="79" t="s">
        <v>174</v>
      </c>
      <c r="CP5" s="146" t="s">
        <v>19</v>
      </c>
      <c r="CQ5" s="147" t="s">
        <v>174</v>
      </c>
      <c r="CR5" s="148" t="s">
        <v>19</v>
      </c>
      <c r="CS5" s="149" t="s">
        <v>174</v>
      </c>
      <c r="CT5" s="146" t="s">
        <v>19</v>
      </c>
      <c r="CU5" s="150" t="s">
        <v>174</v>
      </c>
      <c r="CV5" s="80" t="s">
        <v>19</v>
      </c>
      <c r="CW5" s="81" t="s">
        <v>174</v>
      </c>
      <c r="CX5" s="78" t="s">
        <v>19</v>
      </c>
      <c r="CY5" s="116" t="s">
        <v>174</v>
      </c>
    </row>
    <row r="6" spans="1:103" ht="21" customHeight="1" thickTop="1" x14ac:dyDescent="0.15">
      <c r="A6" s="82">
        <v>1</v>
      </c>
      <c r="B6" s="83">
        <v>39472014</v>
      </c>
      <c r="C6" s="84" t="s">
        <v>26</v>
      </c>
      <c r="D6" s="137">
        <v>5094</v>
      </c>
      <c r="E6" s="138">
        <v>26838418</v>
      </c>
      <c r="F6" s="151">
        <v>4105</v>
      </c>
      <c r="G6" s="152">
        <v>22763108</v>
      </c>
      <c r="H6" s="151">
        <v>176</v>
      </c>
      <c r="I6" s="153">
        <v>867163</v>
      </c>
      <c r="J6" s="154">
        <v>813</v>
      </c>
      <c r="K6" s="152">
        <v>3208147</v>
      </c>
      <c r="L6" s="137">
        <v>1508</v>
      </c>
      <c r="M6" s="138">
        <v>29088355</v>
      </c>
      <c r="N6" s="151">
        <v>1351</v>
      </c>
      <c r="O6" s="153">
        <v>26987403</v>
      </c>
      <c r="P6" s="154">
        <v>46</v>
      </c>
      <c r="Q6" s="152">
        <v>920418</v>
      </c>
      <c r="R6" s="151">
        <v>111</v>
      </c>
      <c r="S6" s="152">
        <v>1180534</v>
      </c>
      <c r="T6" s="137">
        <v>2841</v>
      </c>
      <c r="U6" s="139">
        <v>81260564</v>
      </c>
      <c r="V6" s="154">
        <v>2529</v>
      </c>
      <c r="W6" s="152">
        <v>72955292</v>
      </c>
      <c r="X6" s="151">
        <v>102</v>
      </c>
      <c r="Y6" s="152">
        <v>2673376</v>
      </c>
      <c r="Z6" s="154">
        <v>210</v>
      </c>
      <c r="AA6" s="152">
        <v>5631896</v>
      </c>
      <c r="AB6" s="137">
        <v>41068</v>
      </c>
      <c r="AC6" s="139">
        <v>243649796</v>
      </c>
      <c r="AD6" s="154">
        <v>34111</v>
      </c>
      <c r="AE6" s="152">
        <v>175082141</v>
      </c>
      <c r="AF6" s="151">
        <v>4228</v>
      </c>
      <c r="AG6" s="152">
        <v>14902283</v>
      </c>
      <c r="AH6" s="154">
        <v>2729</v>
      </c>
      <c r="AI6" s="152">
        <v>53665372</v>
      </c>
      <c r="AJ6" s="137">
        <v>1030</v>
      </c>
      <c r="AK6" s="139">
        <v>30139388</v>
      </c>
      <c r="AL6" s="154">
        <v>896</v>
      </c>
      <c r="AM6" s="152">
        <v>26721399</v>
      </c>
      <c r="AN6" s="151">
        <v>32</v>
      </c>
      <c r="AO6" s="152">
        <v>808252</v>
      </c>
      <c r="AP6" s="154">
        <v>102</v>
      </c>
      <c r="AQ6" s="152">
        <v>2609737</v>
      </c>
      <c r="AR6" s="137">
        <v>35</v>
      </c>
      <c r="AS6" s="139">
        <v>2148060</v>
      </c>
      <c r="AT6" s="154">
        <v>35</v>
      </c>
      <c r="AU6" s="152">
        <v>2148060</v>
      </c>
      <c r="AV6" s="151">
        <v>0</v>
      </c>
      <c r="AW6" s="153">
        <v>0</v>
      </c>
      <c r="AX6" s="154">
        <v>0</v>
      </c>
      <c r="AY6" s="166">
        <v>0</v>
      </c>
      <c r="AZ6" s="137">
        <v>0</v>
      </c>
      <c r="BA6" s="139">
        <v>0</v>
      </c>
      <c r="BB6" s="154">
        <v>0</v>
      </c>
      <c r="BC6" s="152">
        <v>0</v>
      </c>
      <c r="BD6" s="151">
        <v>0</v>
      </c>
      <c r="BE6" s="153">
        <v>0</v>
      </c>
      <c r="BF6" s="154">
        <v>0</v>
      </c>
      <c r="BG6" s="152">
        <v>0</v>
      </c>
      <c r="BH6" s="137">
        <v>1883</v>
      </c>
      <c r="BI6" s="139">
        <v>31335256</v>
      </c>
      <c r="BJ6" s="154">
        <v>1757</v>
      </c>
      <c r="BK6" s="152">
        <v>25567310</v>
      </c>
      <c r="BL6" s="151">
        <v>0</v>
      </c>
      <c r="BM6" s="153">
        <v>0</v>
      </c>
      <c r="BN6" s="154">
        <v>126</v>
      </c>
      <c r="BO6" s="152">
        <v>5767946</v>
      </c>
      <c r="BP6" s="87">
        <v>0</v>
      </c>
      <c r="BQ6" s="86">
        <v>0</v>
      </c>
      <c r="BR6" s="173">
        <v>0</v>
      </c>
      <c r="BS6" s="174">
        <v>0</v>
      </c>
      <c r="BT6" s="173">
        <v>0</v>
      </c>
      <c r="BU6" s="174">
        <v>0</v>
      </c>
      <c r="BV6" s="175">
        <v>0</v>
      </c>
      <c r="BW6" s="176">
        <v>0</v>
      </c>
      <c r="BX6" s="173">
        <v>0</v>
      </c>
      <c r="BY6" s="176">
        <v>0</v>
      </c>
      <c r="BZ6" s="177">
        <v>341</v>
      </c>
      <c r="CA6" s="178">
        <v>839022</v>
      </c>
      <c r="CB6" s="179">
        <v>48</v>
      </c>
      <c r="CC6" s="180">
        <v>175850</v>
      </c>
      <c r="CD6" s="137">
        <v>0</v>
      </c>
      <c r="CE6" s="139">
        <v>0</v>
      </c>
      <c r="CF6" s="154">
        <v>0</v>
      </c>
      <c r="CG6" s="152">
        <v>0</v>
      </c>
      <c r="CH6" s="151">
        <v>0</v>
      </c>
      <c r="CI6" s="153">
        <v>0</v>
      </c>
      <c r="CJ6" s="154">
        <v>0</v>
      </c>
      <c r="CK6" s="152">
        <v>0</v>
      </c>
      <c r="CL6" s="177">
        <v>193</v>
      </c>
      <c r="CM6" s="181">
        <v>5873874</v>
      </c>
      <c r="CN6" s="88">
        <f>SUM(D6,L6,T6,AB6,AJ6,AR6,AZ6,BH6,BP6,$BX6,$BZ6,$CB6,$CL6,CD6)</f>
        <v>54041</v>
      </c>
      <c r="CO6" s="86">
        <f>SUM(E6,M6,U6,AC6,AK6,AS6,BA6,BI6,BQ6,$BY6,$CA6,$CC6,$CM6,CE6)</f>
        <v>451348583</v>
      </c>
      <c r="CP6" s="173">
        <f>SUM(F6,N6,V6,AD6,AL6,AT6,BB6,BJ6,BR6,$BX6,$BZ6,$CB6,$CL6,CF6)</f>
        <v>45366</v>
      </c>
      <c r="CQ6" s="174">
        <f>SUM(G6,O6,W6,AE6,AM6,AU6,BC6,BK6,BS6,$BY6,$CA6,$CC6,$CM6,CG6)</f>
        <v>359113459</v>
      </c>
      <c r="CR6" s="173">
        <f>SUM(H6,P6,X6,AF6,AN6,AV6,BD6,BL6,BT6,CH6)</f>
        <v>4584</v>
      </c>
      <c r="CS6" s="174">
        <f>SUM(I6,Q6,Y6,AG6,AO6,AW6,BE6,BM6,BU6,CI6)</f>
        <v>20171492</v>
      </c>
      <c r="CT6" s="173">
        <f>SUM(J6,R6,Z6,AH6,AP6,AX6,BF6,BN6,BV6,CJ6)</f>
        <v>4091</v>
      </c>
      <c r="CU6" s="174">
        <f>SUM(K6,S6,AA6,AI6,AQ6,AY6,BG6,BO6,BW6,CK6)</f>
        <v>72063632</v>
      </c>
      <c r="CV6" s="85">
        <v>1959</v>
      </c>
      <c r="CW6" s="89">
        <v>39180000</v>
      </c>
      <c r="CX6" s="88">
        <f>SUM(CN6,CV6)</f>
        <v>56000</v>
      </c>
      <c r="CY6" s="117">
        <f t="shared" ref="CY6:CY46" si="0">SUM(CO6,CW6)</f>
        <v>490528583</v>
      </c>
    </row>
    <row r="7" spans="1:103" ht="21" customHeight="1" x14ac:dyDescent="0.15">
      <c r="A7" s="90">
        <v>2</v>
      </c>
      <c r="B7" s="91">
        <v>39472055</v>
      </c>
      <c r="C7" s="92" t="s">
        <v>27</v>
      </c>
      <c r="D7" s="140">
        <v>1572</v>
      </c>
      <c r="E7" s="141">
        <v>8640013</v>
      </c>
      <c r="F7" s="155">
        <v>1287</v>
      </c>
      <c r="G7" s="156">
        <v>7224884</v>
      </c>
      <c r="H7" s="155">
        <v>45</v>
      </c>
      <c r="I7" s="157">
        <v>209678</v>
      </c>
      <c r="J7" s="158">
        <v>240</v>
      </c>
      <c r="K7" s="156">
        <v>1205451</v>
      </c>
      <c r="L7" s="140">
        <v>514</v>
      </c>
      <c r="M7" s="141">
        <v>8494709</v>
      </c>
      <c r="N7" s="155">
        <v>465</v>
      </c>
      <c r="O7" s="157">
        <v>7830365</v>
      </c>
      <c r="P7" s="158">
        <v>19</v>
      </c>
      <c r="Q7" s="156">
        <v>320776</v>
      </c>
      <c r="R7" s="155">
        <v>30</v>
      </c>
      <c r="S7" s="156">
        <v>343568</v>
      </c>
      <c r="T7" s="140">
        <v>547</v>
      </c>
      <c r="U7" s="142">
        <v>11818176</v>
      </c>
      <c r="V7" s="158">
        <v>485</v>
      </c>
      <c r="W7" s="156">
        <v>10824448</v>
      </c>
      <c r="X7" s="155">
        <v>19</v>
      </c>
      <c r="Y7" s="156">
        <v>353704</v>
      </c>
      <c r="Z7" s="158">
        <v>43</v>
      </c>
      <c r="AA7" s="156">
        <v>640024</v>
      </c>
      <c r="AB7" s="140">
        <v>9847</v>
      </c>
      <c r="AC7" s="142">
        <v>63231602</v>
      </c>
      <c r="AD7" s="158">
        <v>7909</v>
      </c>
      <c r="AE7" s="156">
        <v>39511061</v>
      </c>
      <c r="AF7" s="155">
        <v>976</v>
      </c>
      <c r="AG7" s="156">
        <v>3467611</v>
      </c>
      <c r="AH7" s="158">
        <v>962</v>
      </c>
      <c r="AI7" s="156">
        <v>20252930</v>
      </c>
      <c r="AJ7" s="140">
        <v>256</v>
      </c>
      <c r="AK7" s="142">
        <v>8119940</v>
      </c>
      <c r="AL7" s="158">
        <v>208</v>
      </c>
      <c r="AM7" s="156">
        <v>6813245</v>
      </c>
      <c r="AN7" s="155">
        <v>7</v>
      </c>
      <c r="AO7" s="156">
        <v>185260</v>
      </c>
      <c r="AP7" s="158">
        <v>41</v>
      </c>
      <c r="AQ7" s="156">
        <v>1121435</v>
      </c>
      <c r="AR7" s="140">
        <v>11</v>
      </c>
      <c r="AS7" s="142">
        <v>48876</v>
      </c>
      <c r="AT7" s="158">
        <v>8</v>
      </c>
      <c r="AU7" s="156">
        <v>25209</v>
      </c>
      <c r="AV7" s="155">
        <v>0</v>
      </c>
      <c r="AW7" s="157">
        <v>0</v>
      </c>
      <c r="AX7" s="158">
        <v>3</v>
      </c>
      <c r="AY7" s="167">
        <v>23667</v>
      </c>
      <c r="AZ7" s="140">
        <v>0</v>
      </c>
      <c r="BA7" s="142">
        <v>0</v>
      </c>
      <c r="BB7" s="158">
        <v>0</v>
      </c>
      <c r="BC7" s="156">
        <v>0</v>
      </c>
      <c r="BD7" s="155">
        <v>0</v>
      </c>
      <c r="BE7" s="157">
        <v>0</v>
      </c>
      <c r="BF7" s="158">
        <v>0</v>
      </c>
      <c r="BG7" s="156">
        <v>0</v>
      </c>
      <c r="BH7" s="140">
        <v>549</v>
      </c>
      <c r="BI7" s="142">
        <v>8435623</v>
      </c>
      <c r="BJ7" s="158">
        <v>498</v>
      </c>
      <c r="BK7" s="156">
        <v>6527382</v>
      </c>
      <c r="BL7" s="155">
        <v>0</v>
      </c>
      <c r="BM7" s="157">
        <v>0</v>
      </c>
      <c r="BN7" s="158">
        <v>51</v>
      </c>
      <c r="BO7" s="156">
        <v>1908241</v>
      </c>
      <c r="BP7" s="95">
        <v>0</v>
      </c>
      <c r="BQ7" s="94">
        <v>0</v>
      </c>
      <c r="BR7" s="182">
        <v>0</v>
      </c>
      <c r="BS7" s="183">
        <v>0</v>
      </c>
      <c r="BT7" s="182">
        <v>0</v>
      </c>
      <c r="BU7" s="183">
        <v>0</v>
      </c>
      <c r="BV7" s="184">
        <v>0</v>
      </c>
      <c r="BW7" s="185">
        <v>0</v>
      </c>
      <c r="BX7" s="182">
        <v>0</v>
      </c>
      <c r="BY7" s="185">
        <v>0</v>
      </c>
      <c r="BZ7" s="186">
        <v>36</v>
      </c>
      <c r="CA7" s="187">
        <v>115746</v>
      </c>
      <c r="CB7" s="188">
        <v>13</v>
      </c>
      <c r="CC7" s="189">
        <v>41700</v>
      </c>
      <c r="CD7" s="140">
        <v>0</v>
      </c>
      <c r="CE7" s="142">
        <v>0</v>
      </c>
      <c r="CF7" s="158">
        <v>0</v>
      </c>
      <c r="CG7" s="156">
        <v>0</v>
      </c>
      <c r="CH7" s="155">
        <v>0</v>
      </c>
      <c r="CI7" s="157">
        <v>0</v>
      </c>
      <c r="CJ7" s="158">
        <v>0</v>
      </c>
      <c r="CK7" s="156">
        <v>0</v>
      </c>
      <c r="CL7" s="186">
        <v>43</v>
      </c>
      <c r="CM7" s="190">
        <v>1283741</v>
      </c>
      <c r="CN7" s="96">
        <f t="shared" ref="CN7:CN46" si="1">SUM(D7,L7,T7,AB7,AJ7,AR7,AZ7,BH7,BP7,$BX7,$BZ7,$CB7,$CL7,CD7)</f>
        <v>13388</v>
      </c>
      <c r="CO7" s="94">
        <f t="shared" ref="CO7:CO46" si="2">SUM(E7,M7,U7,AC7,AK7,AS7,BA7,BI7,BQ7,$BY7,$CA7,$CC7,$CM7,CE7)</f>
        <v>110230126</v>
      </c>
      <c r="CP7" s="182">
        <f t="shared" ref="CP7:CP46" si="3">SUM(F7,N7,V7,AD7,AL7,AT7,BB7,BJ7,BR7,$BX7,$BZ7,$CB7,$CL7,CF7)</f>
        <v>10952</v>
      </c>
      <c r="CQ7" s="183">
        <f t="shared" ref="CQ7:CQ46" si="4">SUM(G7,O7,W7,AE7,AM7,AU7,BC7,BK7,BS7,$BY7,$CA7,$CC7,$CM7,CG7)</f>
        <v>80197781</v>
      </c>
      <c r="CR7" s="182">
        <f t="shared" ref="CR7:CR46" si="5">SUM(H7,P7,X7,AF7,AN7,AV7,BD7,BL7,BT7,CH7)</f>
        <v>1066</v>
      </c>
      <c r="CS7" s="183">
        <f t="shared" ref="CS7:CS46" si="6">SUM(I7,Q7,Y7,AG7,AO7,AW7,BE7,BM7,BU7,CI7)</f>
        <v>4537029</v>
      </c>
      <c r="CT7" s="184">
        <f t="shared" ref="CT7:CT46" si="7">SUM(J7,R7,Z7,AH7,AP7,AX7,BF7,BN7,BV7,CJ7)</f>
        <v>1370</v>
      </c>
      <c r="CU7" s="185">
        <f t="shared" ref="CU7:CU46" si="8">SUM(K7,S7,AA7,AI7,AQ7,AY7,BG7,BO7,BW7,CK7)</f>
        <v>25495316</v>
      </c>
      <c r="CV7" s="93">
        <v>501</v>
      </c>
      <c r="CW7" s="97">
        <v>10020000</v>
      </c>
      <c r="CX7" s="96">
        <f t="shared" ref="CX7:CX46" si="9">SUM(CN7,CV7)</f>
        <v>13889</v>
      </c>
      <c r="CY7" s="118">
        <f t="shared" si="0"/>
        <v>120250126</v>
      </c>
    </row>
    <row r="8" spans="1:103" ht="21" customHeight="1" x14ac:dyDescent="0.15">
      <c r="A8" s="90">
        <v>3</v>
      </c>
      <c r="B8" s="91">
        <v>39472071</v>
      </c>
      <c r="C8" s="92" t="s">
        <v>28</v>
      </c>
      <c r="D8" s="140">
        <v>595</v>
      </c>
      <c r="E8" s="141">
        <v>3369856</v>
      </c>
      <c r="F8" s="155">
        <v>508</v>
      </c>
      <c r="G8" s="156">
        <v>3009303</v>
      </c>
      <c r="H8" s="155">
        <v>23</v>
      </c>
      <c r="I8" s="157">
        <v>134621</v>
      </c>
      <c r="J8" s="158">
        <v>64</v>
      </c>
      <c r="K8" s="156">
        <v>225932</v>
      </c>
      <c r="L8" s="140">
        <v>222</v>
      </c>
      <c r="M8" s="141">
        <v>1883610</v>
      </c>
      <c r="N8" s="155">
        <v>207</v>
      </c>
      <c r="O8" s="157">
        <v>1762429</v>
      </c>
      <c r="P8" s="158">
        <v>10</v>
      </c>
      <c r="Q8" s="156">
        <v>80203</v>
      </c>
      <c r="R8" s="155">
        <v>5</v>
      </c>
      <c r="S8" s="156">
        <v>40978</v>
      </c>
      <c r="T8" s="140">
        <v>752</v>
      </c>
      <c r="U8" s="142">
        <v>16603735</v>
      </c>
      <c r="V8" s="158">
        <v>661</v>
      </c>
      <c r="W8" s="156">
        <v>15199748</v>
      </c>
      <c r="X8" s="155">
        <v>26</v>
      </c>
      <c r="Y8" s="156">
        <v>447164</v>
      </c>
      <c r="Z8" s="158">
        <v>65</v>
      </c>
      <c r="AA8" s="156">
        <v>956823</v>
      </c>
      <c r="AB8" s="140">
        <v>5633</v>
      </c>
      <c r="AC8" s="142">
        <v>26670677</v>
      </c>
      <c r="AD8" s="158">
        <v>4965</v>
      </c>
      <c r="AE8" s="156">
        <v>21314494</v>
      </c>
      <c r="AF8" s="155">
        <v>466</v>
      </c>
      <c r="AG8" s="156">
        <v>1677343</v>
      </c>
      <c r="AH8" s="158">
        <v>202</v>
      </c>
      <c r="AI8" s="156">
        <v>3678840</v>
      </c>
      <c r="AJ8" s="140">
        <v>136</v>
      </c>
      <c r="AK8" s="142">
        <v>4306190</v>
      </c>
      <c r="AL8" s="158">
        <v>122</v>
      </c>
      <c r="AM8" s="156">
        <v>3934241</v>
      </c>
      <c r="AN8" s="155">
        <v>4</v>
      </c>
      <c r="AO8" s="156">
        <v>127325</v>
      </c>
      <c r="AP8" s="158">
        <v>10</v>
      </c>
      <c r="AQ8" s="156">
        <v>244624</v>
      </c>
      <c r="AR8" s="140">
        <v>17</v>
      </c>
      <c r="AS8" s="142">
        <v>231039</v>
      </c>
      <c r="AT8" s="158">
        <v>17</v>
      </c>
      <c r="AU8" s="156">
        <v>231039</v>
      </c>
      <c r="AV8" s="155">
        <v>0</v>
      </c>
      <c r="AW8" s="157">
        <v>0</v>
      </c>
      <c r="AX8" s="158">
        <v>0</v>
      </c>
      <c r="AY8" s="167">
        <v>0</v>
      </c>
      <c r="AZ8" s="140">
        <v>0</v>
      </c>
      <c r="BA8" s="142">
        <v>0</v>
      </c>
      <c r="BB8" s="158">
        <v>0</v>
      </c>
      <c r="BC8" s="156">
        <v>0</v>
      </c>
      <c r="BD8" s="155">
        <v>0</v>
      </c>
      <c r="BE8" s="157">
        <v>0</v>
      </c>
      <c r="BF8" s="158">
        <v>0</v>
      </c>
      <c r="BG8" s="156">
        <v>0</v>
      </c>
      <c r="BH8" s="140">
        <v>259</v>
      </c>
      <c r="BI8" s="142">
        <v>3723063</v>
      </c>
      <c r="BJ8" s="158">
        <v>257</v>
      </c>
      <c r="BK8" s="156">
        <v>3719666</v>
      </c>
      <c r="BL8" s="155">
        <v>0</v>
      </c>
      <c r="BM8" s="157">
        <v>0</v>
      </c>
      <c r="BN8" s="158">
        <v>2</v>
      </c>
      <c r="BO8" s="156">
        <v>3397</v>
      </c>
      <c r="BP8" s="95">
        <v>0</v>
      </c>
      <c r="BQ8" s="94">
        <v>0</v>
      </c>
      <c r="BR8" s="182">
        <v>0</v>
      </c>
      <c r="BS8" s="183">
        <v>0</v>
      </c>
      <c r="BT8" s="182">
        <v>0</v>
      </c>
      <c r="BU8" s="183">
        <v>0</v>
      </c>
      <c r="BV8" s="184">
        <v>0</v>
      </c>
      <c r="BW8" s="185">
        <v>0</v>
      </c>
      <c r="BX8" s="182">
        <v>0</v>
      </c>
      <c r="BY8" s="185">
        <v>0</v>
      </c>
      <c r="BZ8" s="186">
        <v>0</v>
      </c>
      <c r="CA8" s="187">
        <v>0</v>
      </c>
      <c r="CB8" s="188">
        <v>0</v>
      </c>
      <c r="CC8" s="189">
        <v>0</v>
      </c>
      <c r="CD8" s="140">
        <v>0</v>
      </c>
      <c r="CE8" s="142">
        <v>0</v>
      </c>
      <c r="CF8" s="158">
        <v>0</v>
      </c>
      <c r="CG8" s="156">
        <v>0</v>
      </c>
      <c r="CH8" s="155">
        <v>0</v>
      </c>
      <c r="CI8" s="157">
        <v>0</v>
      </c>
      <c r="CJ8" s="158">
        <v>0</v>
      </c>
      <c r="CK8" s="156">
        <v>0</v>
      </c>
      <c r="CL8" s="186">
        <v>11</v>
      </c>
      <c r="CM8" s="190">
        <v>287485</v>
      </c>
      <c r="CN8" s="96">
        <f t="shared" si="1"/>
        <v>7625</v>
      </c>
      <c r="CO8" s="94">
        <f t="shared" si="2"/>
        <v>57075655</v>
      </c>
      <c r="CP8" s="182">
        <f t="shared" si="3"/>
        <v>6748</v>
      </c>
      <c r="CQ8" s="183">
        <f t="shared" si="4"/>
        <v>49458405</v>
      </c>
      <c r="CR8" s="182">
        <f t="shared" si="5"/>
        <v>529</v>
      </c>
      <c r="CS8" s="183">
        <f t="shared" si="6"/>
        <v>2466656</v>
      </c>
      <c r="CT8" s="184">
        <f t="shared" si="7"/>
        <v>348</v>
      </c>
      <c r="CU8" s="185">
        <f t="shared" si="8"/>
        <v>5150594</v>
      </c>
      <c r="CV8" s="93">
        <v>254</v>
      </c>
      <c r="CW8" s="97">
        <v>5080000</v>
      </c>
      <c r="CX8" s="96">
        <f t="shared" si="9"/>
        <v>7879</v>
      </c>
      <c r="CY8" s="118">
        <f t="shared" si="0"/>
        <v>62155655</v>
      </c>
    </row>
    <row r="9" spans="1:103" ht="21" customHeight="1" x14ac:dyDescent="0.15">
      <c r="A9" s="90">
        <v>4</v>
      </c>
      <c r="B9" s="91">
        <v>39472089</v>
      </c>
      <c r="C9" s="92" t="s">
        <v>29</v>
      </c>
      <c r="D9" s="140">
        <v>1433</v>
      </c>
      <c r="E9" s="142">
        <v>9002969</v>
      </c>
      <c r="F9" s="158">
        <v>1209</v>
      </c>
      <c r="G9" s="156">
        <v>7873461</v>
      </c>
      <c r="H9" s="155">
        <v>41</v>
      </c>
      <c r="I9" s="157">
        <v>255419</v>
      </c>
      <c r="J9" s="158">
        <v>183</v>
      </c>
      <c r="K9" s="156">
        <v>874089</v>
      </c>
      <c r="L9" s="140">
        <v>561</v>
      </c>
      <c r="M9" s="141">
        <v>10965635</v>
      </c>
      <c r="N9" s="155">
        <v>477</v>
      </c>
      <c r="O9" s="157">
        <v>9386385</v>
      </c>
      <c r="P9" s="158">
        <v>20</v>
      </c>
      <c r="Q9" s="156">
        <v>334756</v>
      </c>
      <c r="R9" s="155">
        <v>64</v>
      </c>
      <c r="S9" s="156">
        <v>1244494</v>
      </c>
      <c r="T9" s="140">
        <v>690</v>
      </c>
      <c r="U9" s="142">
        <v>14711450</v>
      </c>
      <c r="V9" s="158">
        <v>587</v>
      </c>
      <c r="W9" s="156">
        <v>12695137</v>
      </c>
      <c r="X9" s="155">
        <v>26</v>
      </c>
      <c r="Y9" s="156">
        <v>651624</v>
      </c>
      <c r="Z9" s="158">
        <v>77</v>
      </c>
      <c r="AA9" s="156">
        <v>1364689</v>
      </c>
      <c r="AB9" s="140">
        <v>11819</v>
      </c>
      <c r="AC9" s="142">
        <v>75628140</v>
      </c>
      <c r="AD9" s="158">
        <v>9524</v>
      </c>
      <c r="AE9" s="156">
        <v>49435440</v>
      </c>
      <c r="AF9" s="155">
        <v>1302</v>
      </c>
      <c r="AG9" s="156">
        <v>4447029</v>
      </c>
      <c r="AH9" s="158">
        <v>993</v>
      </c>
      <c r="AI9" s="156">
        <v>21745671</v>
      </c>
      <c r="AJ9" s="140">
        <v>309</v>
      </c>
      <c r="AK9" s="142">
        <v>10479896</v>
      </c>
      <c r="AL9" s="158">
        <v>264</v>
      </c>
      <c r="AM9" s="156">
        <v>9116125</v>
      </c>
      <c r="AN9" s="155">
        <v>10</v>
      </c>
      <c r="AO9" s="156">
        <v>337721</v>
      </c>
      <c r="AP9" s="158">
        <v>35</v>
      </c>
      <c r="AQ9" s="156">
        <v>1026050</v>
      </c>
      <c r="AR9" s="140">
        <v>6</v>
      </c>
      <c r="AS9" s="142">
        <v>46944</v>
      </c>
      <c r="AT9" s="158">
        <v>5</v>
      </c>
      <c r="AU9" s="156">
        <v>27666</v>
      </c>
      <c r="AV9" s="155">
        <v>0</v>
      </c>
      <c r="AW9" s="157">
        <v>0</v>
      </c>
      <c r="AX9" s="158">
        <v>1</v>
      </c>
      <c r="AY9" s="167">
        <v>19278</v>
      </c>
      <c r="AZ9" s="140">
        <v>0</v>
      </c>
      <c r="BA9" s="142">
        <v>0</v>
      </c>
      <c r="BB9" s="158">
        <v>0</v>
      </c>
      <c r="BC9" s="156">
        <v>0</v>
      </c>
      <c r="BD9" s="155">
        <v>0</v>
      </c>
      <c r="BE9" s="157">
        <v>0</v>
      </c>
      <c r="BF9" s="158">
        <v>0</v>
      </c>
      <c r="BG9" s="156">
        <v>0</v>
      </c>
      <c r="BH9" s="140">
        <v>326</v>
      </c>
      <c r="BI9" s="142">
        <v>5421550</v>
      </c>
      <c r="BJ9" s="158">
        <v>309</v>
      </c>
      <c r="BK9" s="156">
        <v>4538960</v>
      </c>
      <c r="BL9" s="155">
        <v>0</v>
      </c>
      <c r="BM9" s="157">
        <v>0</v>
      </c>
      <c r="BN9" s="158">
        <v>17</v>
      </c>
      <c r="BO9" s="156">
        <v>882590</v>
      </c>
      <c r="BP9" s="95">
        <v>0</v>
      </c>
      <c r="BQ9" s="94">
        <v>0</v>
      </c>
      <c r="BR9" s="182">
        <v>0</v>
      </c>
      <c r="BS9" s="183">
        <v>0</v>
      </c>
      <c r="BT9" s="182">
        <v>0</v>
      </c>
      <c r="BU9" s="183">
        <v>0</v>
      </c>
      <c r="BV9" s="184">
        <v>0</v>
      </c>
      <c r="BW9" s="185">
        <v>0</v>
      </c>
      <c r="BX9" s="182">
        <v>0</v>
      </c>
      <c r="BY9" s="185">
        <v>0</v>
      </c>
      <c r="BZ9" s="186">
        <v>99</v>
      </c>
      <c r="CA9" s="187">
        <v>255934</v>
      </c>
      <c r="CB9" s="188">
        <v>12</v>
      </c>
      <c r="CC9" s="189">
        <v>39500</v>
      </c>
      <c r="CD9" s="140">
        <v>0</v>
      </c>
      <c r="CE9" s="142">
        <v>0</v>
      </c>
      <c r="CF9" s="158">
        <v>0</v>
      </c>
      <c r="CG9" s="156">
        <v>0</v>
      </c>
      <c r="CH9" s="155">
        <v>0</v>
      </c>
      <c r="CI9" s="157">
        <v>0</v>
      </c>
      <c r="CJ9" s="158">
        <v>0</v>
      </c>
      <c r="CK9" s="156">
        <v>0</v>
      </c>
      <c r="CL9" s="186">
        <v>65</v>
      </c>
      <c r="CM9" s="190">
        <v>1868342</v>
      </c>
      <c r="CN9" s="96">
        <f t="shared" si="1"/>
        <v>15320</v>
      </c>
      <c r="CO9" s="94">
        <f t="shared" si="2"/>
        <v>128420360</v>
      </c>
      <c r="CP9" s="182">
        <f t="shared" si="3"/>
        <v>12551</v>
      </c>
      <c r="CQ9" s="183">
        <f t="shared" si="4"/>
        <v>95236950</v>
      </c>
      <c r="CR9" s="182">
        <f t="shared" si="5"/>
        <v>1399</v>
      </c>
      <c r="CS9" s="183">
        <f t="shared" si="6"/>
        <v>6026549</v>
      </c>
      <c r="CT9" s="184">
        <f t="shared" si="7"/>
        <v>1370</v>
      </c>
      <c r="CU9" s="185">
        <f t="shared" si="8"/>
        <v>27156861</v>
      </c>
      <c r="CV9" s="93">
        <v>499</v>
      </c>
      <c r="CW9" s="97">
        <v>9980000</v>
      </c>
      <c r="CX9" s="96">
        <f t="shared" si="9"/>
        <v>15819</v>
      </c>
      <c r="CY9" s="118">
        <f t="shared" si="0"/>
        <v>138400360</v>
      </c>
    </row>
    <row r="10" spans="1:103" ht="21" customHeight="1" x14ac:dyDescent="0.15">
      <c r="A10" s="90">
        <v>5</v>
      </c>
      <c r="B10" s="91">
        <v>39472097</v>
      </c>
      <c r="C10" s="92" t="s">
        <v>30</v>
      </c>
      <c r="D10" s="140">
        <v>499</v>
      </c>
      <c r="E10" s="142">
        <v>2698053</v>
      </c>
      <c r="F10" s="158">
        <v>459</v>
      </c>
      <c r="G10" s="156">
        <v>2559600</v>
      </c>
      <c r="H10" s="155">
        <v>6</v>
      </c>
      <c r="I10" s="157">
        <v>26600</v>
      </c>
      <c r="J10" s="158">
        <v>34</v>
      </c>
      <c r="K10" s="156">
        <v>111853</v>
      </c>
      <c r="L10" s="140">
        <v>263</v>
      </c>
      <c r="M10" s="141">
        <v>3861934</v>
      </c>
      <c r="N10" s="155">
        <v>236</v>
      </c>
      <c r="O10" s="157">
        <v>3698613</v>
      </c>
      <c r="P10" s="158">
        <v>1</v>
      </c>
      <c r="Q10" s="156">
        <v>6160</v>
      </c>
      <c r="R10" s="155">
        <v>26</v>
      </c>
      <c r="S10" s="156">
        <v>157161</v>
      </c>
      <c r="T10" s="140">
        <v>144</v>
      </c>
      <c r="U10" s="142">
        <v>1839785</v>
      </c>
      <c r="V10" s="158">
        <v>137</v>
      </c>
      <c r="W10" s="156">
        <v>1806948</v>
      </c>
      <c r="X10" s="155">
        <v>0</v>
      </c>
      <c r="Y10" s="156">
        <v>0</v>
      </c>
      <c r="Z10" s="158">
        <v>7</v>
      </c>
      <c r="AA10" s="156">
        <v>32837</v>
      </c>
      <c r="AB10" s="140">
        <v>7498</v>
      </c>
      <c r="AC10" s="142">
        <v>38816343</v>
      </c>
      <c r="AD10" s="158">
        <v>6620</v>
      </c>
      <c r="AE10" s="156">
        <v>29557620</v>
      </c>
      <c r="AF10" s="155">
        <v>615</v>
      </c>
      <c r="AG10" s="156">
        <v>2458714</v>
      </c>
      <c r="AH10" s="158">
        <v>263</v>
      </c>
      <c r="AI10" s="156">
        <v>6800009</v>
      </c>
      <c r="AJ10" s="140">
        <v>182</v>
      </c>
      <c r="AK10" s="142">
        <v>5736342</v>
      </c>
      <c r="AL10" s="158">
        <v>172</v>
      </c>
      <c r="AM10" s="156">
        <v>5475418</v>
      </c>
      <c r="AN10" s="155">
        <v>4</v>
      </c>
      <c r="AO10" s="156">
        <v>116176</v>
      </c>
      <c r="AP10" s="158">
        <v>6</v>
      </c>
      <c r="AQ10" s="156">
        <v>144748</v>
      </c>
      <c r="AR10" s="140">
        <v>5</v>
      </c>
      <c r="AS10" s="142">
        <v>29655</v>
      </c>
      <c r="AT10" s="158">
        <v>5</v>
      </c>
      <c r="AU10" s="156">
        <v>29655</v>
      </c>
      <c r="AV10" s="155">
        <v>0</v>
      </c>
      <c r="AW10" s="157">
        <v>0</v>
      </c>
      <c r="AX10" s="158">
        <v>0</v>
      </c>
      <c r="AY10" s="167">
        <v>0</v>
      </c>
      <c r="AZ10" s="140">
        <v>0</v>
      </c>
      <c r="BA10" s="142">
        <v>0</v>
      </c>
      <c r="BB10" s="158">
        <v>0</v>
      </c>
      <c r="BC10" s="156">
        <v>0</v>
      </c>
      <c r="BD10" s="155">
        <v>0</v>
      </c>
      <c r="BE10" s="157">
        <v>0</v>
      </c>
      <c r="BF10" s="158">
        <v>0</v>
      </c>
      <c r="BG10" s="156">
        <v>0</v>
      </c>
      <c r="BH10" s="140">
        <v>456</v>
      </c>
      <c r="BI10" s="142">
        <v>5327526</v>
      </c>
      <c r="BJ10" s="158">
        <v>450</v>
      </c>
      <c r="BK10" s="156">
        <v>5064199</v>
      </c>
      <c r="BL10" s="155">
        <v>0</v>
      </c>
      <c r="BM10" s="157">
        <v>0</v>
      </c>
      <c r="BN10" s="158">
        <v>6</v>
      </c>
      <c r="BO10" s="156">
        <v>263327</v>
      </c>
      <c r="BP10" s="95">
        <v>1</v>
      </c>
      <c r="BQ10" s="94">
        <v>120880</v>
      </c>
      <c r="BR10" s="182">
        <v>1</v>
      </c>
      <c r="BS10" s="183">
        <v>120880</v>
      </c>
      <c r="BT10" s="182">
        <v>0</v>
      </c>
      <c r="BU10" s="183">
        <v>0</v>
      </c>
      <c r="BV10" s="184">
        <v>0</v>
      </c>
      <c r="BW10" s="185">
        <v>0</v>
      </c>
      <c r="BX10" s="182">
        <v>0</v>
      </c>
      <c r="BY10" s="185">
        <v>0</v>
      </c>
      <c r="BZ10" s="186">
        <v>0</v>
      </c>
      <c r="CA10" s="187">
        <v>0</v>
      </c>
      <c r="CB10" s="188">
        <v>0</v>
      </c>
      <c r="CC10" s="189">
        <v>0</v>
      </c>
      <c r="CD10" s="140">
        <v>1</v>
      </c>
      <c r="CE10" s="142">
        <v>38790</v>
      </c>
      <c r="CF10" s="158">
        <v>1</v>
      </c>
      <c r="CG10" s="156">
        <v>38790</v>
      </c>
      <c r="CH10" s="155">
        <v>0</v>
      </c>
      <c r="CI10" s="157">
        <v>0</v>
      </c>
      <c r="CJ10" s="158">
        <v>0</v>
      </c>
      <c r="CK10" s="156">
        <v>0</v>
      </c>
      <c r="CL10" s="186">
        <v>26</v>
      </c>
      <c r="CM10" s="190">
        <v>792449</v>
      </c>
      <c r="CN10" s="96">
        <f t="shared" si="1"/>
        <v>9075</v>
      </c>
      <c r="CO10" s="94">
        <f t="shared" si="2"/>
        <v>59261757</v>
      </c>
      <c r="CP10" s="182">
        <f t="shared" si="3"/>
        <v>8107</v>
      </c>
      <c r="CQ10" s="183">
        <f t="shared" si="4"/>
        <v>49144172</v>
      </c>
      <c r="CR10" s="182">
        <f t="shared" si="5"/>
        <v>626</v>
      </c>
      <c r="CS10" s="183">
        <f t="shared" si="6"/>
        <v>2607650</v>
      </c>
      <c r="CT10" s="184">
        <f t="shared" si="7"/>
        <v>342</v>
      </c>
      <c r="CU10" s="185">
        <f t="shared" si="8"/>
        <v>7509935</v>
      </c>
      <c r="CV10" s="93">
        <v>376</v>
      </c>
      <c r="CW10" s="97">
        <v>7520000</v>
      </c>
      <c r="CX10" s="96">
        <f t="shared" si="9"/>
        <v>9451</v>
      </c>
      <c r="CY10" s="118">
        <f t="shared" si="0"/>
        <v>66781757</v>
      </c>
    </row>
    <row r="11" spans="1:103" ht="21" customHeight="1" x14ac:dyDescent="0.15">
      <c r="A11" s="90">
        <v>6</v>
      </c>
      <c r="B11" s="91">
        <v>39472105</v>
      </c>
      <c r="C11" s="92" t="s">
        <v>31</v>
      </c>
      <c r="D11" s="140">
        <v>748</v>
      </c>
      <c r="E11" s="142">
        <v>4171829</v>
      </c>
      <c r="F11" s="158">
        <v>672</v>
      </c>
      <c r="G11" s="156">
        <v>3871446</v>
      </c>
      <c r="H11" s="155">
        <v>6</v>
      </c>
      <c r="I11" s="157">
        <v>30888</v>
      </c>
      <c r="J11" s="158">
        <v>70</v>
      </c>
      <c r="K11" s="156">
        <v>269495</v>
      </c>
      <c r="L11" s="140">
        <v>49</v>
      </c>
      <c r="M11" s="141">
        <v>1368601</v>
      </c>
      <c r="N11" s="155">
        <v>49</v>
      </c>
      <c r="O11" s="157">
        <v>1368601</v>
      </c>
      <c r="P11" s="158">
        <v>0</v>
      </c>
      <c r="Q11" s="156">
        <v>0</v>
      </c>
      <c r="R11" s="155">
        <v>0</v>
      </c>
      <c r="S11" s="156">
        <v>0</v>
      </c>
      <c r="T11" s="140">
        <v>153</v>
      </c>
      <c r="U11" s="142">
        <v>4026997</v>
      </c>
      <c r="V11" s="158">
        <v>149</v>
      </c>
      <c r="W11" s="156">
        <v>3932659</v>
      </c>
      <c r="X11" s="155">
        <v>2</v>
      </c>
      <c r="Y11" s="156">
        <v>71588</v>
      </c>
      <c r="Z11" s="158">
        <v>2</v>
      </c>
      <c r="AA11" s="156">
        <v>22750</v>
      </c>
      <c r="AB11" s="140">
        <v>6189</v>
      </c>
      <c r="AC11" s="142">
        <v>33484027</v>
      </c>
      <c r="AD11" s="158">
        <v>5614</v>
      </c>
      <c r="AE11" s="156">
        <v>28459700</v>
      </c>
      <c r="AF11" s="155">
        <v>394</v>
      </c>
      <c r="AG11" s="156">
        <v>1214292</v>
      </c>
      <c r="AH11" s="158">
        <v>181</v>
      </c>
      <c r="AI11" s="156">
        <v>3810035</v>
      </c>
      <c r="AJ11" s="140">
        <v>130</v>
      </c>
      <c r="AK11" s="142">
        <v>3863130</v>
      </c>
      <c r="AL11" s="158">
        <v>124</v>
      </c>
      <c r="AM11" s="156">
        <v>3765922</v>
      </c>
      <c r="AN11" s="155">
        <v>3</v>
      </c>
      <c r="AO11" s="156">
        <v>40669</v>
      </c>
      <c r="AP11" s="158">
        <v>3</v>
      </c>
      <c r="AQ11" s="156">
        <v>56539</v>
      </c>
      <c r="AR11" s="140">
        <v>5</v>
      </c>
      <c r="AS11" s="142">
        <v>50757</v>
      </c>
      <c r="AT11" s="158">
        <v>2</v>
      </c>
      <c r="AU11" s="156">
        <v>7812</v>
      </c>
      <c r="AV11" s="155">
        <v>0</v>
      </c>
      <c r="AW11" s="157">
        <v>0</v>
      </c>
      <c r="AX11" s="158">
        <v>3</v>
      </c>
      <c r="AY11" s="167">
        <v>42945</v>
      </c>
      <c r="AZ11" s="140">
        <v>0</v>
      </c>
      <c r="BA11" s="142">
        <v>0</v>
      </c>
      <c r="BB11" s="158">
        <v>0</v>
      </c>
      <c r="BC11" s="156">
        <v>0</v>
      </c>
      <c r="BD11" s="155">
        <v>0</v>
      </c>
      <c r="BE11" s="157">
        <v>0</v>
      </c>
      <c r="BF11" s="158">
        <v>0</v>
      </c>
      <c r="BG11" s="156">
        <v>0</v>
      </c>
      <c r="BH11" s="140">
        <v>356</v>
      </c>
      <c r="BI11" s="142">
        <v>4580223</v>
      </c>
      <c r="BJ11" s="158">
        <v>349</v>
      </c>
      <c r="BK11" s="156">
        <v>4470272</v>
      </c>
      <c r="BL11" s="155">
        <v>0</v>
      </c>
      <c r="BM11" s="157">
        <v>0</v>
      </c>
      <c r="BN11" s="158">
        <v>7</v>
      </c>
      <c r="BO11" s="156">
        <v>109951</v>
      </c>
      <c r="BP11" s="95">
        <v>0</v>
      </c>
      <c r="BQ11" s="94">
        <v>0</v>
      </c>
      <c r="BR11" s="182">
        <v>0</v>
      </c>
      <c r="BS11" s="183">
        <v>0</v>
      </c>
      <c r="BT11" s="182">
        <v>0</v>
      </c>
      <c r="BU11" s="183">
        <v>0</v>
      </c>
      <c r="BV11" s="184">
        <v>0</v>
      </c>
      <c r="BW11" s="185">
        <v>0</v>
      </c>
      <c r="BX11" s="182">
        <v>0</v>
      </c>
      <c r="BY11" s="185">
        <v>0</v>
      </c>
      <c r="BZ11" s="186">
        <v>21</v>
      </c>
      <c r="CA11" s="187">
        <v>32220</v>
      </c>
      <c r="CB11" s="188">
        <v>4</v>
      </c>
      <c r="CC11" s="189">
        <v>18400</v>
      </c>
      <c r="CD11" s="140">
        <v>0</v>
      </c>
      <c r="CE11" s="142">
        <v>0</v>
      </c>
      <c r="CF11" s="158">
        <v>0</v>
      </c>
      <c r="CG11" s="156">
        <v>0</v>
      </c>
      <c r="CH11" s="155">
        <v>0</v>
      </c>
      <c r="CI11" s="157">
        <v>0</v>
      </c>
      <c r="CJ11" s="158">
        <v>0</v>
      </c>
      <c r="CK11" s="156">
        <v>0</v>
      </c>
      <c r="CL11" s="186">
        <v>12</v>
      </c>
      <c r="CM11" s="190">
        <v>497720</v>
      </c>
      <c r="CN11" s="96">
        <f t="shared" si="1"/>
        <v>7667</v>
      </c>
      <c r="CO11" s="94">
        <f t="shared" si="2"/>
        <v>52093904</v>
      </c>
      <c r="CP11" s="182">
        <f t="shared" si="3"/>
        <v>6996</v>
      </c>
      <c r="CQ11" s="183">
        <f t="shared" si="4"/>
        <v>46424752</v>
      </c>
      <c r="CR11" s="182">
        <f t="shared" si="5"/>
        <v>405</v>
      </c>
      <c r="CS11" s="183">
        <f t="shared" si="6"/>
        <v>1357437</v>
      </c>
      <c r="CT11" s="184">
        <f t="shared" si="7"/>
        <v>266</v>
      </c>
      <c r="CU11" s="185">
        <f t="shared" si="8"/>
        <v>4311715</v>
      </c>
      <c r="CV11" s="93">
        <v>383</v>
      </c>
      <c r="CW11" s="97">
        <v>7660000</v>
      </c>
      <c r="CX11" s="96">
        <f t="shared" si="9"/>
        <v>8050</v>
      </c>
      <c r="CY11" s="118">
        <f t="shared" si="0"/>
        <v>59753904</v>
      </c>
    </row>
    <row r="12" spans="1:103" ht="21" customHeight="1" x14ac:dyDescent="0.15">
      <c r="A12" s="90">
        <v>7</v>
      </c>
      <c r="B12" s="91">
        <v>39472113</v>
      </c>
      <c r="C12" s="92" t="s">
        <v>32</v>
      </c>
      <c r="D12" s="140">
        <v>1760</v>
      </c>
      <c r="E12" s="142">
        <v>8754909</v>
      </c>
      <c r="F12" s="158">
        <v>1429</v>
      </c>
      <c r="G12" s="156">
        <v>7288617</v>
      </c>
      <c r="H12" s="155">
        <v>37</v>
      </c>
      <c r="I12" s="157">
        <v>144213</v>
      </c>
      <c r="J12" s="158">
        <v>294</v>
      </c>
      <c r="K12" s="156">
        <v>1322079</v>
      </c>
      <c r="L12" s="140">
        <v>280</v>
      </c>
      <c r="M12" s="141">
        <v>4553504</v>
      </c>
      <c r="N12" s="155">
        <v>236</v>
      </c>
      <c r="O12" s="157">
        <v>4052088</v>
      </c>
      <c r="P12" s="158">
        <v>7</v>
      </c>
      <c r="Q12" s="156">
        <v>61936</v>
      </c>
      <c r="R12" s="155">
        <v>37</v>
      </c>
      <c r="S12" s="156">
        <v>439480</v>
      </c>
      <c r="T12" s="140">
        <v>637</v>
      </c>
      <c r="U12" s="142">
        <v>14849782</v>
      </c>
      <c r="V12" s="158">
        <v>579</v>
      </c>
      <c r="W12" s="156">
        <v>13933404</v>
      </c>
      <c r="X12" s="155">
        <v>9</v>
      </c>
      <c r="Y12" s="156">
        <v>113840</v>
      </c>
      <c r="Z12" s="158">
        <v>49</v>
      </c>
      <c r="AA12" s="156">
        <v>802538</v>
      </c>
      <c r="AB12" s="140">
        <v>12910</v>
      </c>
      <c r="AC12" s="142">
        <v>80310426</v>
      </c>
      <c r="AD12" s="158">
        <v>10830</v>
      </c>
      <c r="AE12" s="156">
        <v>51519600</v>
      </c>
      <c r="AF12" s="155">
        <v>937</v>
      </c>
      <c r="AG12" s="156">
        <v>3487270</v>
      </c>
      <c r="AH12" s="158">
        <v>1143</v>
      </c>
      <c r="AI12" s="156">
        <v>25303556</v>
      </c>
      <c r="AJ12" s="140">
        <v>445</v>
      </c>
      <c r="AK12" s="142">
        <v>14860574</v>
      </c>
      <c r="AL12" s="158">
        <v>404</v>
      </c>
      <c r="AM12" s="156">
        <v>13338487</v>
      </c>
      <c r="AN12" s="155">
        <v>5</v>
      </c>
      <c r="AO12" s="156">
        <v>124273</v>
      </c>
      <c r="AP12" s="158">
        <v>36</v>
      </c>
      <c r="AQ12" s="156">
        <v>1397814</v>
      </c>
      <c r="AR12" s="140">
        <v>12</v>
      </c>
      <c r="AS12" s="142">
        <v>156419</v>
      </c>
      <c r="AT12" s="158">
        <v>11</v>
      </c>
      <c r="AU12" s="156">
        <v>154368</v>
      </c>
      <c r="AV12" s="155">
        <v>0</v>
      </c>
      <c r="AW12" s="157">
        <v>0</v>
      </c>
      <c r="AX12" s="158">
        <v>1</v>
      </c>
      <c r="AY12" s="167">
        <v>2051</v>
      </c>
      <c r="AZ12" s="140">
        <v>0</v>
      </c>
      <c r="BA12" s="142">
        <v>0</v>
      </c>
      <c r="BB12" s="158">
        <v>0</v>
      </c>
      <c r="BC12" s="156">
        <v>0</v>
      </c>
      <c r="BD12" s="155">
        <v>0</v>
      </c>
      <c r="BE12" s="157">
        <v>0</v>
      </c>
      <c r="BF12" s="158">
        <v>0</v>
      </c>
      <c r="BG12" s="156">
        <v>0</v>
      </c>
      <c r="BH12" s="140">
        <v>662</v>
      </c>
      <c r="BI12" s="142">
        <v>8307405</v>
      </c>
      <c r="BJ12" s="158">
        <v>629</v>
      </c>
      <c r="BK12" s="156">
        <v>6580758</v>
      </c>
      <c r="BL12" s="155">
        <v>0</v>
      </c>
      <c r="BM12" s="157">
        <v>0</v>
      </c>
      <c r="BN12" s="158">
        <v>33</v>
      </c>
      <c r="BO12" s="156">
        <v>1726647</v>
      </c>
      <c r="BP12" s="95">
        <v>0</v>
      </c>
      <c r="BQ12" s="94">
        <v>0</v>
      </c>
      <c r="BR12" s="182">
        <v>0</v>
      </c>
      <c r="BS12" s="183">
        <v>0</v>
      </c>
      <c r="BT12" s="182">
        <v>0</v>
      </c>
      <c r="BU12" s="183">
        <v>0</v>
      </c>
      <c r="BV12" s="184">
        <v>0</v>
      </c>
      <c r="BW12" s="185">
        <v>0</v>
      </c>
      <c r="BX12" s="182">
        <v>0</v>
      </c>
      <c r="BY12" s="185">
        <v>0</v>
      </c>
      <c r="BZ12" s="186">
        <v>100</v>
      </c>
      <c r="CA12" s="187">
        <v>263462</v>
      </c>
      <c r="CB12" s="188">
        <v>21</v>
      </c>
      <c r="CC12" s="189">
        <v>90830</v>
      </c>
      <c r="CD12" s="140">
        <v>0</v>
      </c>
      <c r="CE12" s="142">
        <v>0</v>
      </c>
      <c r="CF12" s="158">
        <v>0</v>
      </c>
      <c r="CG12" s="156">
        <v>0</v>
      </c>
      <c r="CH12" s="155">
        <v>0</v>
      </c>
      <c r="CI12" s="157">
        <v>0</v>
      </c>
      <c r="CJ12" s="158">
        <v>0</v>
      </c>
      <c r="CK12" s="156">
        <v>0</v>
      </c>
      <c r="CL12" s="186">
        <v>35</v>
      </c>
      <c r="CM12" s="190">
        <v>1242740</v>
      </c>
      <c r="CN12" s="96">
        <f t="shared" si="1"/>
        <v>16862</v>
      </c>
      <c r="CO12" s="94">
        <f t="shared" si="2"/>
        <v>133390051</v>
      </c>
      <c r="CP12" s="182">
        <f t="shared" si="3"/>
        <v>14274</v>
      </c>
      <c r="CQ12" s="183">
        <f t="shared" si="4"/>
        <v>98464354</v>
      </c>
      <c r="CR12" s="182">
        <f t="shared" si="5"/>
        <v>995</v>
      </c>
      <c r="CS12" s="183">
        <f t="shared" si="6"/>
        <v>3931532</v>
      </c>
      <c r="CT12" s="184">
        <f t="shared" si="7"/>
        <v>1593</v>
      </c>
      <c r="CU12" s="185">
        <f t="shared" si="8"/>
        <v>30994165</v>
      </c>
      <c r="CV12" s="93">
        <v>728</v>
      </c>
      <c r="CW12" s="97">
        <v>14560000</v>
      </c>
      <c r="CX12" s="96">
        <f t="shared" si="9"/>
        <v>17590</v>
      </c>
      <c r="CY12" s="118">
        <f t="shared" si="0"/>
        <v>147950051</v>
      </c>
    </row>
    <row r="13" spans="1:103" ht="21" customHeight="1" x14ac:dyDescent="0.15">
      <c r="A13" s="90">
        <v>8</v>
      </c>
      <c r="B13" s="91">
        <v>39472121</v>
      </c>
      <c r="C13" s="92" t="s">
        <v>33</v>
      </c>
      <c r="D13" s="140">
        <v>854</v>
      </c>
      <c r="E13" s="142">
        <v>4237692</v>
      </c>
      <c r="F13" s="158">
        <v>727</v>
      </c>
      <c r="G13" s="156">
        <v>3669207</v>
      </c>
      <c r="H13" s="155">
        <v>38</v>
      </c>
      <c r="I13" s="157">
        <v>156588</v>
      </c>
      <c r="J13" s="158">
        <v>89</v>
      </c>
      <c r="K13" s="156">
        <v>411897</v>
      </c>
      <c r="L13" s="140">
        <v>220</v>
      </c>
      <c r="M13" s="141">
        <v>3433091</v>
      </c>
      <c r="N13" s="155">
        <v>206</v>
      </c>
      <c r="O13" s="157">
        <v>3214238</v>
      </c>
      <c r="P13" s="158">
        <v>5</v>
      </c>
      <c r="Q13" s="156">
        <v>86560</v>
      </c>
      <c r="R13" s="155">
        <v>9</v>
      </c>
      <c r="S13" s="156">
        <v>132293</v>
      </c>
      <c r="T13" s="140">
        <v>330</v>
      </c>
      <c r="U13" s="142">
        <v>9685408</v>
      </c>
      <c r="V13" s="158">
        <v>318</v>
      </c>
      <c r="W13" s="156">
        <v>9425531</v>
      </c>
      <c r="X13" s="155">
        <v>9</v>
      </c>
      <c r="Y13" s="156">
        <v>228860</v>
      </c>
      <c r="Z13" s="158">
        <v>3</v>
      </c>
      <c r="AA13" s="156">
        <v>31017</v>
      </c>
      <c r="AB13" s="140">
        <v>6497</v>
      </c>
      <c r="AC13" s="142">
        <v>37305001</v>
      </c>
      <c r="AD13" s="158">
        <v>5505</v>
      </c>
      <c r="AE13" s="156">
        <v>26512106</v>
      </c>
      <c r="AF13" s="155">
        <v>634</v>
      </c>
      <c r="AG13" s="156">
        <v>2183663</v>
      </c>
      <c r="AH13" s="158">
        <v>358</v>
      </c>
      <c r="AI13" s="156">
        <v>8609232</v>
      </c>
      <c r="AJ13" s="140">
        <v>140</v>
      </c>
      <c r="AK13" s="142">
        <v>3777979</v>
      </c>
      <c r="AL13" s="158">
        <v>123</v>
      </c>
      <c r="AM13" s="156">
        <v>3386693</v>
      </c>
      <c r="AN13" s="155">
        <v>2</v>
      </c>
      <c r="AO13" s="156">
        <v>50456</v>
      </c>
      <c r="AP13" s="158">
        <v>15</v>
      </c>
      <c r="AQ13" s="156">
        <v>340830</v>
      </c>
      <c r="AR13" s="140">
        <v>6</v>
      </c>
      <c r="AS13" s="142">
        <v>60309</v>
      </c>
      <c r="AT13" s="158">
        <v>6</v>
      </c>
      <c r="AU13" s="156">
        <v>60309</v>
      </c>
      <c r="AV13" s="155">
        <v>0</v>
      </c>
      <c r="AW13" s="157">
        <v>0</v>
      </c>
      <c r="AX13" s="158">
        <v>0</v>
      </c>
      <c r="AY13" s="167">
        <v>0</v>
      </c>
      <c r="AZ13" s="140">
        <v>3</v>
      </c>
      <c r="BA13" s="142">
        <v>54054</v>
      </c>
      <c r="BB13" s="158">
        <v>3</v>
      </c>
      <c r="BC13" s="156">
        <v>54054</v>
      </c>
      <c r="BD13" s="155">
        <v>0</v>
      </c>
      <c r="BE13" s="157">
        <v>0</v>
      </c>
      <c r="BF13" s="158">
        <v>0</v>
      </c>
      <c r="BG13" s="156">
        <v>0</v>
      </c>
      <c r="BH13" s="140">
        <v>303</v>
      </c>
      <c r="BI13" s="142">
        <v>4773802</v>
      </c>
      <c r="BJ13" s="158">
        <v>298</v>
      </c>
      <c r="BK13" s="156">
        <v>4411308</v>
      </c>
      <c r="BL13" s="155">
        <v>0</v>
      </c>
      <c r="BM13" s="157">
        <v>0</v>
      </c>
      <c r="BN13" s="158">
        <v>5</v>
      </c>
      <c r="BO13" s="156">
        <v>362494</v>
      </c>
      <c r="BP13" s="95">
        <v>0</v>
      </c>
      <c r="BQ13" s="94">
        <v>0</v>
      </c>
      <c r="BR13" s="182">
        <v>0</v>
      </c>
      <c r="BS13" s="183">
        <v>0</v>
      </c>
      <c r="BT13" s="182">
        <v>0</v>
      </c>
      <c r="BU13" s="183">
        <v>0</v>
      </c>
      <c r="BV13" s="184">
        <v>0</v>
      </c>
      <c r="BW13" s="185">
        <v>0</v>
      </c>
      <c r="BX13" s="182">
        <v>0</v>
      </c>
      <c r="BY13" s="185">
        <v>0</v>
      </c>
      <c r="BZ13" s="186">
        <v>331</v>
      </c>
      <c r="CA13" s="187">
        <v>774430</v>
      </c>
      <c r="CB13" s="188">
        <v>7</v>
      </c>
      <c r="CC13" s="189">
        <v>56900</v>
      </c>
      <c r="CD13" s="140">
        <v>0</v>
      </c>
      <c r="CE13" s="142">
        <v>0</v>
      </c>
      <c r="CF13" s="158">
        <v>0</v>
      </c>
      <c r="CG13" s="156">
        <v>0</v>
      </c>
      <c r="CH13" s="155">
        <v>0</v>
      </c>
      <c r="CI13" s="157">
        <v>0</v>
      </c>
      <c r="CJ13" s="158">
        <v>0</v>
      </c>
      <c r="CK13" s="156">
        <v>0</v>
      </c>
      <c r="CL13" s="186">
        <v>23</v>
      </c>
      <c r="CM13" s="190">
        <v>478493</v>
      </c>
      <c r="CN13" s="96">
        <f t="shared" si="1"/>
        <v>8714</v>
      </c>
      <c r="CO13" s="94">
        <f t="shared" si="2"/>
        <v>64637159</v>
      </c>
      <c r="CP13" s="182">
        <f t="shared" si="3"/>
        <v>7547</v>
      </c>
      <c r="CQ13" s="183">
        <f t="shared" si="4"/>
        <v>52043269</v>
      </c>
      <c r="CR13" s="182">
        <f t="shared" si="5"/>
        <v>688</v>
      </c>
      <c r="CS13" s="183">
        <f t="shared" si="6"/>
        <v>2706127</v>
      </c>
      <c r="CT13" s="184">
        <f t="shared" si="7"/>
        <v>479</v>
      </c>
      <c r="CU13" s="185">
        <f t="shared" si="8"/>
        <v>9887763</v>
      </c>
      <c r="CV13" s="93">
        <v>341</v>
      </c>
      <c r="CW13" s="97">
        <v>6820000</v>
      </c>
      <c r="CX13" s="96">
        <f t="shared" si="9"/>
        <v>9055</v>
      </c>
      <c r="CY13" s="118">
        <f t="shared" si="0"/>
        <v>71457159</v>
      </c>
    </row>
    <row r="14" spans="1:103" ht="21" customHeight="1" x14ac:dyDescent="0.15">
      <c r="A14" s="90">
        <v>9</v>
      </c>
      <c r="B14" s="91">
        <v>39472139</v>
      </c>
      <c r="C14" s="92" t="s">
        <v>34</v>
      </c>
      <c r="D14" s="140">
        <v>2215</v>
      </c>
      <c r="E14" s="142">
        <v>14612874</v>
      </c>
      <c r="F14" s="158">
        <v>1865</v>
      </c>
      <c r="G14" s="156">
        <v>12943755</v>
      </c>
      <c r="H14" s="155">
        <v>76</v>
      </c>
      <c r="I14" s="157">
        <v>454032</v>
      </c>
      <c r="J14" s="158">
        <v>274</v>
      </c>
      <c r="K14" s="156">
        <v>1215087</v>
      </c>
      <c r="L14" s="140">
        <v>193</v>
      </c>
      <c r="M14" s="141">
        <v>5321734</v>
      </c>
      <c r="N14" s="155">
        <v>187</v>
      </c>
      <c r="O14" s="157">
        <v>5223154</v>
      </c>
      <c r="P14" s="158">
        <v>3</v>
      </c>
      <c r="Q14" s="156">
        <v>69250</v>
      </c>
      <c r="R14" s="155">
        <v>3</v>
      </c>
      <c r="S14" s="156">
        <v>29330</v>
      </c>
      <c r="T14" s="140">
        <v>379</v>
      </c>
      <c r="U14" s="142">
        <v>9708033</v>
      </c>
      <c r="V14" s="158">
        <v>366</v>
      </c>
      <c r="W14" s="156">
        <v>9524983</v>
      </c>
      <c r="X14" s="155">
        <v>6</v>
      </c>
      <c r="Y14" s="156">
        <v>122080</v>
      </c>
      <c r="Z14" s="158">
        <v>7</v>
      </c>
      <c r="AA14" s="156">
        <v>60970</v>
      </c>
      <c r="AB14" s="140">
        <v>12623</v>
      </c>
      <c r="AC14" s="142">
        <v>71105765</v>
      </c>
      <c r="AD14" s="158">
        <v>11270</v>
      </c>
      <c r="AE14" s="156">
        <v>57948654</v>
      </c>
      <c r="AF14" s="155">
        <v>796</v>
      </c>
      <c r="AG14" s="156">
        <v>2389327</v>
      </c>
      <c r="AH14" s="158">
        <v>557</v>
      </c>
      <c r="AI14" s="156">
        <v>10767784</v>
      </c>
      <c r="AJ14" s="140">
        <v>316</v>
      </c>
      <c r="AK14" s="142">
        <v>10223796</v>
      </c>
      <c r="AL14" s="158">
        <v>297</v>
      </c>
      <c r="AM14" s="156">
        <v>9809173</v>
      </c>
      <c r="AN14" s="155">
        <v>4</v>
      </c>
      <c r="AO14" s="156">
        <v>54024</v>
      </c>
      <c r="AP14" s="158">
        <v>15</v>
      </c>
      <c r="AQ14" s="156">
        <v>360599</v>
      </c>
      <c r="AR14" s="140">
        <v>2</v>
      </c>
      <c r="AS14" s="142">
        <v>8208</v>
      </c>
      <c r="AT14" s="158">
        <v>2</v>
      </c>
      <c r="AU14" s="156">
        <v>8208</v>
      </c>
      <c r="AV14" s="155">
        <v>0</v>
      </c>
      <c r="AW14" s="157">
        <v>0</v>
      </c>
      <c r="AX14" s="158">
        <v>0</v>
      </c>
      <c r="AY14" s="167">
        <v>0</v>
      </c>
      <c r="AZ14" s="140">
        <v>0</v>
      </c>
      <c r="BA14" s="142">
        <v>0</v>
      </c>
      <c r="BB14" s="158">
        <v>0</v>
      </c>
      <c r="BC14" s="156">
        <v>0</v>
      </c>
      <c r="BD14" s="155">
        <v>0</v>
      </c>
      <c r="BE14" s="157">
        <v>0</v>
      </c>
      <c r="BF14" s="158">
        <v>0</v>
      </c>
      <c r="BG14" s="156">
        <v>0</v>
      </c>
      <c r="BH14" s="140">
        <v>715</v>
      </c>
      <c r="BI14" s="142">
        <v>8293242</v>
      </c>
      <c r="BJ14" s="158">
        <v>704</v>
      </c>
      <c r="BK14" s="156">
        <v>7595124</v>
      </c>
      <c r="BL14" s="155">
        <v>0</v>
      </c>
      <c r="BM14" s="157">
        <v>0</v>
      </c>
      <c r="BN14" s="158">
        <v>11</v>
      </c>
      <c r="BO14" s="156">
        <v>698118</v>
      </c>
      <c r="BP14" s="95">
        <v>0</v>
      </c>
      <c r="BQ14" s="94">
        <v>0</v>
      </c>
      <c r="BR14" s="182">
        <v>0</v>
      </c>
      <c r="BS14" s="183">
        <v>0</v>
      </c>
      <c r="BT14" s="182">
        <v>0</v>
      </c>
      <c r="BU14" s="183">
        <v>0</v>
      </c>
      <c r="BV14" s="184">
        <v>0</v>
      </c>
      <c r="BW14" s="185">
        <v>0</v>
      </c>
      <c r="BX14" s="182">
        <v>0</v>
      </c>
      <c r="BY14" s="185">
        <v>0</v>
      </c>
      <c r="BZ14" s="186">
        <v>14</v>
      </c>
      <c r="CA14" s="187">
        <v>54578</v>
      </c>
      <c r="CB14" s="188">
        <v>15</v>
      </c>
      <c r="CC14" s="189">
        <v>84430</v>
      </c>
      <c r="CD14" s="140">
        <v>0</v>
      </c>
      <c r="CE14" s="142">
        <v>0</v>
      </c>
      <c r="CF14" s="158">
        <v>0</v>
      </c>
      <c r="CG14" s="156">
        <v>0</v>
      </c>
      <c r="CH14" s="155">
        <v>0</v>
      </c>
      <c r="CI14" s="157">
        <v>0</v>
      </c>
      <c r="CJ14" s="158">
        <v>0</v>
      </c>
      <c r="CK14" s="156">
        <v>0</v>
      </c>
      <c r="CL14" s="186">
        <v>34</v>
      </c>
      <c r="CM14" s="190">
        <v>1345832</v>
      </c>
      <c r="CN14" s="96">
        <f t="shared" si="1"/>
        <v>16506</v>
      </c>
      <c r="CO14" s="94">
        <f t="shared" si="2"/>
        <v>120758492</v>
      </c>
      <c r="CP14" s="182">
        <f t="shared" si="3"/>
        <v>14754</v>
      </c>
      <c r="CQ14" s="183">
        <f t="shared" si="4"/>
        <v>104537891</v>
      </c>
      <c r="CR14" s="182">
        <f t="shared" si="5"/>
        <v>885</v>
      </c>
      <c r="CS14" s="183">
        <f t="shared" si="6"/>
        <v>3088713</v>
      </c>
      <c r="CT14" s="184">
        <f t="shared" si="7"/>
        <v>867</v>
      </c>
      <c r="CU14" s="185">
        <f t="shared" si="8"/>
        <v>13131888</v>
      </c>
      <c r="CV14" s="93">
        <v>718</v>
      </c>
      <c r="CW14" s="97">
        <v>14360000</v>
      </c>
      <c r="CX14" s="96">
        <f t="shared" si="9"/>
        <v>17224</v>
      </c>
      <c r="CY14" s="118">
        <f t="shared" si="0"/>
        <v>135118492</v>
      </c>
    </row>
    <row r="15" spans="1:103" ht="21" customHeight="1" x14ac:dyDescent="0.15">
      <c r="A15" s="90">
        <v>10</v>
      </c>
      <c r="B15" s="91">
        <v>39472147</v>
      </c>
      <c r="C15" s="92" t="s">
        <v>35</v>
      </c>
      <c r="D15" s="140">
        <v>585</v>
      </c>
      <c r="E15" s="142">
        <v>2555882</v>
      </c>
      <c r="F15" s="158">
        <v>512</v>
      </c>
      <c r="G15" s="156">
        <v>2333697</v>
      </c>
      <c r="H15" s="155">
        <v>28</v>
      </c>
      <c r="I15" s="157">
        <v>88028</v>
      </c>
      <c r="J15" s="158">
        <v>45</v>
      </c>
      <c r="K15" s="156">
        <v>134157</v>
      </c>
      <c r="L15" s="140">
        <v>61</v>
      </c>
      <c r="M15" s="141">
        <v>442896</v>
      </c>
      <c r="N15" s="155">
        <v>61</v>
      </c>
      <c r="O15" s="157">
        <v>442896</v>
      </c>
      <c r="P15" s="158">
        <v>0</v>
      </c>
      <c r="Q15" s="156">
        <v>0</v>
      </c>
      <c r="R15" s="155">
        <v>0</v>
      </c>
      <c r="S15" s="156">
        <v>0</v>
      </c>
      <c r="T15" s="140">
        <v>71</v>
      </c>
      <c r="U15" s="142">
        <v>1051254</v>
      </c>
      <c r="V15" s="158">
        <v>71</v>
      </c>
      <c r="W15" s="156">
        <v>1051254</v>
      </c>
      <c r="X15" s="155">
        <v>0</v>
      </c>
      <c r="Y15" s="156">
        <v>0</v>
      </c>
      <c r="Z15" s="158">
        <v>0</v>
      </c>
      <c r="AA15" s="156">
        <v>0</v>
      </c>
      <c r="AB15" s="140">
        <v>7263</v>
      </c>
      <c r="AC15" s="142">
        <v>31062291</v>
      </c>
      <c r="AD15" s="158">
        <v>6603</v>
      </c>
      <c r="AE15" s="156">
        <v>25591885</v>
      </c>
      <c r="AF15" s="155">
        <v>418</v>
      </c>
      <c r="AG15" s="156">
        <v>1527196</v>
      </c>
      <c r="AH15" s="158">
        <v>242</v>
      </c>
      <c r="AI15" s="156">
        <v>3943210</v>
      </c>
      <c r="AJ15" s="140">
        <v>175</v>
      </c>
      <c r="AK15" s="142">
        <v>5455580</v>
      </c>
      <c r="AL15" s="158">
        <v>164</v>
      </c>
      <c r="AM15" s="156">
        <v>5127158</v>
      </c>
      <c r="AN15" s="155">
        <v>4</v>
      </c>
      <c r="AO15" s="156">
        <v>143742</v>
      </c>
      <c r="AP15" s="158">
        <v>7</v>
      </c>
      <c r="AQ15" s="156">
        <v>184680</v>
      </c>
      <c r="AR15" s="140">
        <v>6</v>
      </c>
      <c r="AS15" s="142">
        <v>33489</v>
      </c>
      <c r="AT15" s="158">
        <v>5</v>
      </c>
      <c r="AU15" s="156">
        <v>26244</v>
      </c>
      <c r="AV15" s="155">
        <v>0</v>
      </c>
      <c r="AW15" s="157">
        <v>0</v>
      </c>
      <c r="AX15" s="158">
        <v>1</v>
      </c>
      <c r="AY15" s="167">
        <v>7245</v>
      </c>
      <c r="AZ15" s="140">
        <v>0</v>
      </c>
      <c r="BA15" s="142">
        <v>0</v>
      </c>
      <c r="BB15" s="158">
        <v>0</v>
      </c>
      <c r="BC15" s="156">
        <v>0</v>
      </c>
      <c r="BD15" s="155">
        <v>0</v>
      </c>
      <c r="BE15" s="157">
        <v>0</v>
      </c>
      <c r="BF15" s="158">
        <v>0</v>
      </c>
      <c r="BG15" s="156">
        <v>0</v>
      </c>
      <c r="BH15" s="140">
        <v>505</v>
      </c>
      <c r="BI15" s="142">
        <v>5946310</v>
      </c>
      <c r="BJ15" s="158">
        <v>497</v>
      </c>
      <c r="BK15" s="156">
        <v>5523825</v>
      </c>
      <c r="BL15" s="155">
        <v>0</v>
      </c>
      <c r="BM15" s="157">
        <v>0</v>
      </c>
      <c r="BN15" s="158">
        <v>8</v>
      </c>
      <c r="BO15" s="156">
        <v>422485</v>
      </c>
      <c r="BP15" s="95">
        <v>0</v>
      </c>
      <c r="BQ15" s="94">
        <v>0</v>
      </c>
      <c r="BR15" s="182">
        <v>0</v>
      </c>
      <c r="BS15" s="183">
        <v>0</v>
      </c>
      <c r="BT15" s="182">
        <v>0</v>
      </c>
      <c r="BU15" s="183">
        <v>0</v>
      </c>
      <c r="BV15" s="184">
        <v>0</v>
      </c>
      <c r="BW15" s="185">
        <v>0</v>
      </c>
      <c r="BX15" s="182">
        <v>0</v>
      </c>
      <c r="BY15" s="185">
        <v>0</v>
      </c>
      <c r="BZ15" s="186">
        <v>13</v>
      </c>
      <c r="CA15" s="187">
        <v>24472</v>
      </c>
      <c r="CB15" s="188">
        <v>2</v>
      </c>
      <c r="CC15" s="189">
        <v>7400</v>
      </c>
      <c r="CD15" s="140">
        <v>0</v>
      </c>
      <c r="CE15" s="142">
        <v>0</v>
      </c>
      <c r="CF15" s="158">
        <v>0</v>
      </c>
      <c r="CG15" s="156">
        <v>0</v>
      </c>
      <c r="CH15" s="155">
        <v>0</v>
      </c>
      <c r="CI15" s="157">
        <v>0</v>
      </c>
      <c r="CJ15" s="158">
        <v>0</v>
      </c>
      <c r="CK15" s="156">
        <v>0</v>
      </c>
      <c r="CL15" s="186">
        <v>22</v>
      </c>
      <c r="CM15" s="190">
        <v>504673</v>
      </c>
      <c r="CN15" s="96">
        <f t="shared" si="1"/>
        <v>8703</v>
      </c>
      <c r="CO15" s="94">
        <f t="shared" si="2"/>
        <v>47084247</v>
      </c>
      <c r="CP15" s="182">
        <f t="shared" si="3"/>
        <v>7950</v>
      </c>
      <c r="CQ15" s="183">
        <f t="shared" si="4"/>
        <v>40633504</v>
      </c>
      <c r="CR15" s="182">
        <f t="shared" si="5"/>
        <v>450</v>
      </c>
      <c r="CS15" s="183">
        <f t="shared" si="6"/>
        <v>1758966</v>
      </c>
      <c r="CT15" s="184">
        <f t="shared" si="7"/>
        <v>303</v>
      </c>
      <c r="CU15" s="185">
        <f t="shared" si="8"/>
        <v>4691777</v>
      </c>
      <c r="CV15" s="93">
        <v>461</v>
      </c>
      <c r="CW15" s="97">
        <v>9220000</v>
      </c>
      <c r="CX15" s="96">
        <f t="shared" si="9"/>
        <v>9164</v>
      </c>
      <c r="CY15" s="118">
        <f t="shared" si="0"/>
        <v>56304247</v>
      </c>
    </row>
    <row r="16" spans="1:103" ht="21" customHeight="1" x14ac:dyDescent="0.15">
      <c r="A16" s="90">
        <v>11</v>
      </c>
      <c r="B16" s="91">
        <v>39472154</v>
      </c>
      <c r="C16" s="92" t="s">
        <v>36</v>
      </c>
      <c r="D16" s="140">
        <v>747</v>
      </c>
      <c r="E16" s="142">
        <v>3844682</v>
      </c>
      <c r="F16" s="158">
        <v>685</v>
      </c>
      <c r="G16" s="156">
        <v>3624118</v>
      </c>
      <c r="H16" s="155">
        <v>24</v>
      </c>
      <c r="I16" s="157">
        <v>103714</v>
      </c>
      <c r="J16" s="158">
        <v>38</v>
      </c>
      <c r="K16" s="156">
        <v>116850</v>
      </c>
      <c r="L16" s="140">
        <v>98</v>
      </c>
      <c r="M16" s="141">
        <v>1897074</v>
      </c>
      <c r="N16" s="155">
        <v>91</v>
      </c>
      <c r="O16" s="157">
        <v>1828081</v>
      </c>
      <c r="P16" s="158">
        <v>3</v>
      </c>
      <c r="Q16" s="156">
        <v>22065</v>
      </c>
      <c r="R16" s="155">
        <v>4</v>
      </c>
      <c r="S16" s="156">
        <v>46928</v>
      </c>
      <c r="T16" s="140">
        <v>146</v>
      </c>
      <c r="U16" s="142">
        <v>3974356</v>
      </c>
      <c r="V16" s="158">
        <v>128</v>
      </c>
      <c r="W16" s="156">
        <v>3706040</v>
      </c>
      <c r="X16" s="155">
        <v>4</v>
      </c>
      <c r="Y16" s="156">
        <v>69348</v>
      </c>
      <c r="Z16" s="158">
        <v>14</v>
      </c>
      <c r="AA16" s="156">
        <v>198968</v>
      </c>
      <c r="AB16" s="140">
        <v>5915</v>
      </c>
      <c r="AC16" s="142">
        <v>29058606</v>
      </c>
      <c r="AD16" s="158">
        <v>5296</v>
      </c>
      <c r="AE16" s="156">
        <v>25078818</v>
      </c>
      <c r="AF16" s="155">
        <v>477</v>
      </c>
      <c r="AG16" s="156">
        <v>1521610</v>
      </c>
      <c r="AH16" s="158">
        <v>142</v>
      </c>
      <c r="AI16" s="156">
        <v>2458178</v>
      </c>
      <c r="AJ16" s="140">
        <v>168</v>
      </c>
      <c r="AK16" s="142">
        <v>4703449</v>
      </c>
      <c r="AL16" s="158">
        <v>159</v>
      </c>
      <c r="AM16" s="156">
        <v>4427710</v>
      </c>
      <c r="AN16" s="155">
        <v>5</v>
      </c>
      <c r="AO16" s="156">
        <v>143479</v>
      </c>
      <c r="AP16" s="158">
        <v>4</v>
      </c>
      <c r="AQ16" s="156">
        <v>132260</v>
      </c>
      <c r="AR16" s="140">
        <v>2</v>
      </c>
      <c r="AS16" s="142">
        <v>31302</v>
      </c>
      <c r="AT16" s="158">
        <v>2</v>
      </c>
      <c r="AU16" s="156">
        <v>31302</v>
      </c>
      <c r="AV16" s="155">
        <v>0</v>
      </c>
      <c r="AW16" s="157">
        <v>0</v>
      </c>
      <c r="AX16" s="158">
        <v>0</v>
      </c>
      <c r="AY16" s="167">
        <v>0</v>
      </c>
      <c r="AZ16" s="140">
        <v>0</v>
      </c>
      <c r="BA16" s="142">
        <v>0</v>
      </c>
      <c r="BB16" s="158">
        <v>0</v>
      </c>
      <c r="BC16" s="156">
        <v>0</v>
      </c>
      <c r="BD16" s="155">
        <v>0</v>
      </c>
      <c r="BE16" s="157">
        <v>0</v>
      </c>
      <c r="BF16" s="158">
        <v>0</v>
      </c>
      <c r="BG16" s="156">
        <v>0</v>
      </c>
      <c r="BH16" s="140">
        <v>396</v>
      </c>
      <c r="BI16" s="142">
        <v>5787309</v>
      </c>
      <c r="BJ16" s="158">
        <v>391</v>
      </c>
      <c r="BK16" s="156">
        <v>5520231</v>
      </c>
      <c r="BL16" s="155">
        <v>0</v>
      </c>
      <c r="BM16" s="157">
        <v>0</v>
      </c>
      <c r="BN16" s="158">
        <v>5</v>
      </c>
      <c r="BO16" s="156">
        <v>267078</v>
      </c>
      <c r="BP16" s="95">
        <v>0</v>
      </c>
      <c r="BQ16" s="94">
        <v>0</v>
      </c>
      <c r="BR16" s="182">
        <v>0</v>
      </c>
      <c r="BS16" s="183">
        <v>0</v>
      </c>
      <c r="BT16" s="182">
        <v>0</v>
      </c>
      <c r="BU16" s="183">
        <v>0</v>
      </c>
      <c r="BV16" s="184">
        <v>0</v>
      </c>
      <c r="BW16" s="185">
        <v>0</v>
      </c>
      <c r="BX16" s="182">
        <v>0</v>
      </c>
      <c r="BY16" s="185">
        <v>0</v>
      </c>
      <c r="BZ16" s="186">
        <v>0</v>
      </c>
      <c r="CA16" s="187">
        <v>0</v>
      </c>
      <c r="CB16" s="188">
        <v>10</v>
      </c>
      <c r="CC16" s="189">
        <v>46330</v>
      </c>
      <c r="CD16" s="140">
        <v>0</v>
      </c>
      <c r="CE16" s="142">
        <v>0</v>
      </c>
      <c r="CF16" s="158">
        <v>0</v>
      </c>
      <c r="CG16" s="156">
        <v>0</v>
      </c>
      <c r="CH16" s="155">
        <v>0</v>
      </c>
      <c r="CI16" s="157">
        <v>0</v>
      </c>
      <c r="CJ16" s="158">
        <v>0</v>
      </c>
      <c r="CK16" s="156">
        <v>0</v>
      </c>
      <c r="CL16" s="186">
        <v>23</v>
      </c>
      <c r="CM16" s="190">
        <v>630897</v>
      </c>
      <c r="CN16" s="96">
        <f t="shared" si="1"/>
        <v>7505</v>
      </c>
      <c r="CO16" s="94">
        <f t="shared" si="2"/>
        <v>49974005</v>
      </c>
      <c r="CP16" s="182">
        <f t="shared" si="3"/>
        <v>6785</v>
      </c>
      <c r="CQ16" s="183">
        <f t="shared" si="4"/>
        <v>44893527</v>
      </c>
      <c r="CR16" s="182">
        <f t="shared" si="5"/>
        <v>513</v>
      </c>
      <c r="CS16" s="183">
        <f t="shared" si="6"/>
        <v>1860216</v>
      </c>
      <c r="CT16" s="184">
        <f t="shared" si="7"/>
        <v>207</v>
      </c>
      <c r="CU16" s="185">
        <f t="shared" si="8"/>
        <v>3220262</v>
      </c>
      <c r="CV16" s="93">
        <v>368</v>
      </c>
      <c r="CW16" s="97">
        <v>7360000</v>
      </c>
      <c r="CX16" s="96">
        <f t="shared" si="9"/>
        <v>7873</v>
      </c>
      <c r="CY16" s="118">
        <f t="shared" si="0"/>
        <v>57334005</v>
      </c>
    </row>
    <row r="17" spans="1:103" ht="21" customHeight="1" x14ac:dyDescent="0.15">
      <c r="A17" s="90">
        <v>12</v>
      </c>
      <c r="B17" s="91">
        <v>39473012</v>
      </c>
      <c r="C17" s="92" t="s">
        <v>175</v>
      </c>
      <c r="D17" s="140">
        <v>16</v>
      </c>
      <c r="E17" s="142">
        <v>137026</v>
      </c>
      <c r="F17" s="158">
        <v>14</v>
      </c>
      <c r="G17" s="156">
        <v>132131</v>
      </c>
      <c r="H17" s="155">
        <v>1</v>
      </c>
      <c r="I17" s="157">
        <v>2578</v>
      </c>
      <c r="J17" s="158">
        <v>1</v>
      </c>
      <c r="K17" s="156">
        <v>2317</v>
      </c>
      <c r="L17" s="140">
        <v>23</v>
      </c>
      <c r="M17" s="141">
        <v>364594</v>
      </c>
      <c r="N17" s="155">
        <v>23</v>
      </c>
      <c r="O17" s="157">
        <v>364594</v>
      </c>
      <c r="P17" s="158">
        <v>0</v>
      </c>
      <c r="Q17" s="156">
        <v>0</v>
      </c>
      <c r="R17" s="155">
        <v>0</v>
      </c>
      <c r="S17" s="156">
        <v>0</v>
      </c>
      <c r="T17" s="140">
        <v>16</v>
      </c>
      <c r="U17" s="142">
        <v>217053</v>
      </c>
      <c r="V17" s="158">
        <v>16</v>
      </c>
      <c r="W17" s="156">
        <v>217053</v>
      </c>
      <c r="X17" s="155">
        <v>0</v>
      </c>
      <c r="Y17" s="156">
        <v>0</v>
      </c>
      <c r="Z17" s="158">
        <v>0</v>
      </c>
      <c r="AA17" s="156">
        <v>0</v>
      </c>
      <c r="AB17" s="140">
        <v>947</v>
      </c>
      <c r="AC17" s="142">
        <v>4565421</v>
      </c>
      <c r="AD17" s="158">
        <v>888</v>
      </c>
      <c r="AE17" s="156">
        <v>3951319</v>
      </c>
      <c r="AF17" s="155">
        <v>39</v>
      </c>
      <c r="AG17" s="156">
        <v>103300</v>
      </c>
      <c r="AH17" s="158">
        <v>20</v>
      </c>
      <c r="AI17" s="156">
        <v>510802</v>
      </c>
      <c r="AJ17" s="140">
        <v>13</v>
      </c>
      <c r="AK17" s="142">
        <v>432349</v>
      </c>
      <c r="AL17" s="158">
        <v>13</v>
      </c>
      <c r="AM17" s="156">
        <v>432349</v>
      </c>
      <c r="AN17" s="155">
        <v>0</v>
      </c>
      <c r="AO17" s="156">
        <v>0</v>
      </c>
      <c r="AP17" s="158">
        <v>0</v>
      </c>
      <c r="AQ17" s="156">
        <v>0</v>
      </c>
      <c r="AR17" s="140">
        <v>0</v>
      </c>
      <c r="AS17" s="142">
        <v>0</v>
      </c>
      <c r="AT17" s="158">
        <v>0</v>
      </c>
      <c r="AU17" s="156">
        <v>0</v>
      </c>
      <c r="AV17" s="155">
        <v>0</v>
      </c>
      <c r="AW17" s="157">
        <v>0</v>
      </c>
      <c r="AX17" s="158">
        <v>0</v>
      </c>
      <c r="AY17" s="167">
        <v>0</v>
      </c>
      <c r="AZ17" s="140">
        <v>0</v>
      </c>
      <c r="BA17" s="142">
        <v>0</v>
      </c>
      <c r="BB17" s="158">
        <v>0</v>
      </c>
      <c r="BC17" s="156">
        <v>0</v>
      </c>
      <c r="BD17" s="155">
        <v>0</v>
      </c>
      <c r="BE17" s="157">
        <v>0</v>
      </c>
      <c r="BF17" s="158">
        <v>0</v>
      </c>
      <c r="BG17" s="156">
        <v>0</v>
      </c>
      <c r="BH17" s="140">
        <v>26</v>
      </c>
      <c r="BI17" s="142">
        <v>440556</v>
      </c>
      <c r="BJ17" s="158">
        <v>26</v>
      </c>
      <c r="BK17" s="156">
        <v>440556</v>
      </c>
      <c r="BL17" s="155">
        <v>0</v>
      </c>
      <c r="BM17" s="157">
        <v>0</v>
      </c>
      <c r="BN17" s="158">
        <v>0</v>
      </c>
      <c r="BO17" s="156">
        <v>0</v>
      </c>
      <c r="BP17" s="95">
        <v>0</v>
      </c>
      <c r="BQ17" s="94">
        <v>0</v>
      </c>
      <c r="BR17" s="182">
        <v>0</v>
      </c>
      <c r="BS17" s="183">
        <v>0</v>
      </c>
      <c r="BT17" s="182">
        <v>0</v>
      </c>
      <c r="BU17" s="183">
        <v>0</v>
      </c>
      <c r="BV17" s="184">
        <v>0</v>
      </c>
      <c r="BW17" s="185">
        <v>0</v>
      </c>
      <c r="BX17" s="182">
        <v>0</v>
      </c>
      <c r="BY17" s="185">
        <v>0</v>
      </c>
      <c r="BZ17" s="186">
        <v>0</v>
      </c>
      <c r="CA17" s="187">
        <v>0</v>
      </c>
      <c r="CB17" s="188">
        <v>0</v>
      </c>
      <c r="CC17" s="189">
        <v>0</v>
      </c>
      <c r="CD17" s="140">
        <v>0</v>
      </c>
      <c r="CE17" s="142">
        <v>0</v>
      </c>
      <c r="CF17" s="158">
        <v>0</v>
      </c>
      <c r="CG17" s="156">
        <v>0</v>
      </c>
      <c r="CH17" s="155">
        <v>0</v>
      </c>
      <c r="CI17" s="157">
        <v>0</v>
      </c>
      <c r="CJ17" s="158">
        <v>0</v>
      </c>
      <c r="CK17" s="156">
        <v>0</v>
      </c>
      <c r="CL17" s="186">
        <v>3</v>
      </c>
      <c r="CM17" s="190">
        <v>72879</v>
      </c>
      <c r="CN17" s="96">
        <f t="shared" si="1"/>
        <v>1044</v>
      </c>
      <c r="CO17" s="94">
        <f t="shared" si="2"/>
        <v>6229878</v>
      </c>
      <c r="CP17" s="182">
        <f t="shared" si="3"/>
        <v>983</v>
      </c>
      <c r="CQ17" s="183">
        <f t="shared" si="4"/>
        <v>5610881</v>
      </c>
      <c r="CR17" s="182">
        <f t="shared" si="5"/>
        <v>40</v>
      </c>
      <c r="CS17" s="183">
        <f t="shared" si="6"/>
        <v>105878</v>
      </c>
      <c r="CT17" s="184">
        <f t="shared" si="7"/>
        <v>21</v>
      </c>
      <c r="CU17" s="185">
        <f t="shared" si="8"/>
        <v>513119</v>
      </c>
      <c r="CV17" s="93">
        <v>53</v>
      </c>
      <c r="CW17" s="97">
        <v>1060000</v>
      </c>
      <c r="CX17" s="96">
        <f t="shared" si="9"/>
        <v>1097</v>
      </c>
      <c r="CY17" s="118">
        <f t="shared" si="0"/>
        <v>7289878</v>
      </c>
    </row>
    <row r="18" spans="1:103" ht="21" customHeight="1" x14ac:dyDescent="0.15">
      <c r="A18" s="90">
        <v>13</v>
      </c>
      <c r="B18" s="91">
        <v>39473020</v>
      </c>
      <c r="C18" s="92" t="s">
        <v>37</v>
      </c>
      <c r="D18" s="140">
        <v>15</v>
      </c>
      <c r="E18" s="142">
        <v>115647</v>
      </c>
      <c r="F18" s="158">
        <v>15</v>
      </c>
      <c r="G18" s="156">
        <v>115647</v>
      </c>
      <c r="H18" s="155">
        <v>0</v>
      </c>
      <c r="I18" s="157">
        <v>0</v>
      </c>
      <c r="J18" s="158">
        <v>0</v>
      </c>
      <c r="K18" s="156">
        <v>0</v>
      </c>
      <c r="L18" s="140">
        <v>4</v>
      </c>
      <c r="M18" s="141">
        <v>79992</v>
      </c>
      <c r="N18" s="155">
        <v>4</v>
      </c>
      <c r="O18" s="157">
        <v>79992</v>
      </c>
      <c r="P18" s="158">
        <v>0</v>
      </c>
      <c r="Q18" s="156">
        <v>0</v>
      </c>
      <c r="R18" s="155">
        <v>0</v>
      </c>
      <c r="S18" s="156">
        <v>0</v>
      </c>
      <c r="T18" s="140">
        <v>0</v>
      </c>
      <c r="U18" s="142">
        <v>0</v>
      </c>
      <c r="V18" s="158">
        <v>0</v>
      </c>
      <c r="W18" s="156">
        <v>0</v>
      </c>
      <c r="X18" s="155">
        <v>0</v>
      </c>
      <c r="Y18" s="156">
        <v>0</v>
      </c>
      <c r="Z18" s="158">
        <v>0</v>
      </c>
      <c r="AA18" s="156">
        <v>0</v>
      </c>
      <c r="AB18" s="140">
        <v>571</v>
      </c>
      <c r="AC18" s="142">
        <v>2283231</v>
      </c>
      <c r="AD18" s="158">
        <v>532</v>
      </c>
      <c r="AE18" s="156">
        <v>2192982</v>
      </c>
      <c r="AF18" s="155">
        <v>37</v>
      </c>
      <c r="AG18" s="156">
        <v>74308</v>
      </c>
      <c r="AH18" s="158">
        <v>2</v>
      </c>
      <c r="AI18" s="156">
        <v>15941</v>
      </c>
      <c r="AJ18" s="140">
        <v>11</v>
      </c>
      <c r="AK18" s="142">
        <v>384983</v>
      </c>
      <c r="AL18" s="158">
        <v>11</v>
      </c>
      <c r="AM18" s="156">
        <v>384983</v>
      </c>
      <c r="AN18" s="155">
        <v>0</v>
      </c>
      <c r="AO18" s="156">
        <v>0</v>
      </c>
      <c r="AP18" s="158">
        <v>0</v>
      </c>
      <c r="AQ18" s="156">
        <v>0</v>
      </c>
      <c r="AR18" s="140">
        <v>0</v>
      </c>
      <c r="AS18" s="142">
        <v>0</v>
      </c>
      <c r="AT18" s="158">
        <v>0</v>
      </c>
      <c r="AU18" s="156">
        <v>0</v>
      </c>
      <c r="AV18" s="155">
        <v>0</v>
      </c>
      <c r="AW18" s="157">
        <v>0</v>
      </c>
      <c r="AX18" s="158">
        <v>0</v>
      </c>
      <c r="AY18" s="167">
        <v>0</v>
      </c>
      <c r="AZ18" s="140">
        <v>0</v>
      </c>
      <c r="BA18" s="142">
        <v>0</v>
      </c>
      <c r="BB18" s="158">
        <v>0</v>
      </c>
      <c r="BC18" s="156">
        <v>0</v>
      </c>
      <c r="BD18" s="155">
        <v>0</v>
      </c>
      <c r="BE18" s="157">
        <v>0</v>
      </c>
      <c r="BF18" s="158">
        <v>0</v>
      </c>
      <c r="BG18" s="156">
        <v>0</v>
      </c>
      <c r="BH18" s="140">
        <v>33</v>
      </c>
      <c r="BI18" s="142">
        <v>355186</v>
      </c>
      <c r="BJ18" s="158">
        <v>33</v>
      </c>
      <c r="BK18" s="156">
        <v>355186</v>
      </c>
      <c r="BL18" s="155">
        <v>0</v>
      </c>
      <c r="BM18" s="157">
        <v>0</v>
      </c>
      <c r="BN18" s="158">
        <v>0</v>
      </c>
      <c r="BO18" s="156">
        <v>0</v>
      </c>
      <c r="BP18" s="95">
        <v>0</v>
      </c>
      <c r="BQ18" s="94">
        <v>0</v>
      </c>
      <c r="BR18" s="182">
        <v>0</v>
      </c>
      <c r="BS18" s="183">
        <v>0</v>
      </c>
      <c r="BT18" s="182">
        <v>0</v>
      </c>
      <c r="BU18" s="183">
        <v>0</v>
      </c>
      <c r="BV18" s="184">
        <v>0</v>
      </c>
      <c r="BW18" s="185">
        <v>0</v>
      </c>
      <c r="BX18" s="182">
        <v>0</v>
      </c>
      <c r="BY18" s="185">
        <v>0</v>
      </c>
      <c r="BZ18" s="186">
        <v>0</v>
      </c>
      <c r="CA18" s="187">
        <v>0</v>
      </c>
      <c r="CB18" s="188">
        <v>0</v>
      </c>
      <c r="CC18" s="189">
        <v>0</v>
      </c>
      <c r="CD18" s="140">
        <v>0</v>
      </c>
      <c r="CE18" s="142">
        <v>0</v>
      </c>
      <c r="CF18" s="158">
        <v>0</v>
      </c>
      <c r="CG18" s="156">
        <v>0</v>
      </c>
      <c r="CH18" s="155">
        <v>0</v>
      </c>
      <c r="CI18" s="157">
        <v>0</v>
      </c>
      <c r="CJ18" s="158">
        <v>0</v>
      </c>
      <c r="CK18" s="156">
        <v>0</v>
      </c>
      <c r="CL18" s="186">
        <v>0</v>
      </c>
      <c r="CM18" s="190">
        <v>0</v>
      </c>
      <c r="CN18" s="96">
        <f t="shared" si="1"/>
        <v>634</v>
      </c>
      <c r="CO18" s="94">
        <f t="shared" si="2"/>
        <v>3219039</v>
      </c>
      <c r="CP18" s="182">
        <f t="shared" si="3"/>
        <v>595</v>
      </c>
      <c r="CQ18" s="183">
        <f t="shared" si="4"/>
        <v>3128790</v>
      </c>
      <c r="CR18" s="182">
        <f t="shared" si="5"/>
        <v>37</v>
      </c>
      <c r="CS18" s="183">
        <f t="shared" si="6"/>
        <v>74308</v>
      </c>
      <c r="CT18" s="184">
        <f t="shared" si="7"/>
        <v>2</v>
      </c>
      <c r="CU18" s="185">
        <f t="shared" si="8"/>
        <v>15941</v>
      </c>
      <c r="CV18" s="93">
        <v>36</v>
      </c>
      <c r="CW18" s="97">
        <v>720000</v>
      </c>
      <c r="CX18" s="96">
        <f t="shared" si="9"/>
        <v>670</v>
      </c>
      <c r="CY18" s="118">
        <f t="shared" si="0"/>
        <v>3939039</v>
      </c>
    </row>
    <row r="19" spans="1:103" ht="21" customHeight="1" x14ac:dyDescent="0.15">
      <c r="A19" s="90">
        <v>14</v>
      </c>
      <c r="B19" s="91">
        <v>39473038</v>
      </c>
      <c r="C19" s="92" t="s">
        <v>38</v>
      </c>
      <c r="D19" s="140">
        <v>0</v>
      </c>
      <c r="E19" s="142">
        <v>0</v>
      </c>
      <c r="F19" s="158">
        <v>0</v>
      </c>
      <c r="G19" s="156">
        <v>0</v>
      </c>
      <c r="H19" s="155">
        <v>0</v>
      </c>
      <c r="I19" s="157">
        <v>0</v>
      </c>
      <c r="J19" s="158">
        <v>0</v>
      </c>
      <c r="K19" s="156">
        <v>0</v>
      </c>
      <c r="L19" s="140">
        <v>0</v>
      </c>
      <c r="M19" s="141">
        <v>0</v>
      </c>
      <c r="N19" s="155">
        <v>0</v>
      </c>
      <c r="O19" s="157">
        <v>0</v>
      </c>
      <c r="P19" s="158">
        <v>0</v>
      </c>
      <c r="Q19" s="156">
        <v>0</v>
      </c>
      <c r="R19" s="155">
        <v>0</v>
      </c>
      <c r="S19" s="156">
        <v>0</v>
      </c>
      <c r="T19" s="140">
        <v>0</v>
      </c>
      <c r="U19" s="142">
        <v>0</v>
      </c>
      <c r="V19" s="158">
        <v>0</v>
      </c>
      <c r="W19" s="156">
        <v>0</v>
      </c>
      <c r="X19" s="155">
        <v>0</v>
      </c>
      <c r="Y19" s="156">
        <v>0</v>
      </c>
      <c r="Z19" s="158">
        <v>0</v>
      </c>
      <c r="AA19" s="156">
        <v>0</v>
      </c>
      <c r="AB19" s="140">
        <v>257</v>
      </c>
      <c r="AC19" s="142">
        <v>951647</v>
      </c>
      <c r="AD19" s="158">
        <v>245</v>
      </c>
      <c r="AE19" s="156">
        <v>904152</v>
      </c>
      <c r="AF19" s="155">
        <v>11</v>
      </c>
      <c r="AG19" s="156">
        <v>23910</v>
      </c>
      <c r="AH19" s="158">
        <v>1</v>
      </c>
      <c r="AI19" s="156">
        <v>23585</v>
      </c>
      <c r="AJ19" s="140">
        <v>6</v>
      </c>
      <c r="AK19" s="142">
        <v>187439</v>
      </c>
      <c r="AL19" s="158">
        <v>6</v>
      </c>
      <c r="AM19" s="156">
        <v>187439</v>
      </c>
      <c r="AN19" s="155">
        <v>0</v>
      </c>
      <c r="AO19" s="156">
        <v>0</v>
      </c>
      <c r="AP19" s="158">
        <v>0</v>
      </c>
      <c r="AQ19" s="156">
        <v>0</v>
      </c>
      <c r="AR19" s="140">
        <v>0</v>
      </c>
      <c r="AS19" s="142">
        <v>0</v>
      </c>
      <c r="AT19" s="158">
        <v>0</v>
      </c>
      <c r="AU19" s="156">
        <v>0</v>
      </c>
      <c r="AV19" s="155">
        <v>0</v>
      </c>
      <c r="AW19" s="157">
        <v>0</v>
      </c>
      <c r="AX19" s="158">
        <v>0</v>
      </c>
      <c r="AY19" s="167">
        <v>0</v>
      </c>
      <c r="AZ19" s="140">
        <v>0</v>
      </c>
      <c r="BA19" s="142">
        <v>0</v>
      </c>
      <c r="BB19" s="158">
        <v>0</v>
      </c>
      <c r="BC19" s="156">
        <v>0</v>
      </c>
      <c r="BD19" s="155">
        <v>0</v>
      </c>
      <c r="BE19" s="157">
        <v>0</v>
      </c>
      <c r="BF19" s="158">
        <v>0</v>
      </c>
      <c r="BG19" s="156">
        <v>0</v>
      </c>
      <c r="BH19" s="140">
        <v>4</v>
      </c>
      <c r="BI19" s="142">
        <v>32639</v>
      </c>
      <c r="BJ19" s="158">
        <v>4</v>
      </c>
      <c r="BK19" s="156">
        <v>32639</v>
      </c>
      <c r="BL19" s="155">
        <v>0</v>
      </c>
      <c r="BM19" s="157">
        <v>0</v>
      </c>
      <c r="BN19" s="158">
        <v>0</v>
      </c>
      <c r="BO19" s="156">
        <v>0</v>
      </c>
      <c r="BP19" s="95">
        <v>0</v>
      </c>
      <c r="BQ19" s="94">
        <v>0</v>
      </c>
      <c r="BR19" s="182">
        <v>0</v>
      </c>
      <c r="BS19" s="183">
        <v>0</v>
      </c>
      <c r="BT19" s="182">
        <v>0</v>
      </c>
      <c r="BU19" s="183">
        <v>0</v>
      </c>
      <c r="BV19" s="184">
        <v>0</v>
      </c>
      <c r="BW19" s="185">
        <v>0</v>
      </c>
      <c r="BX19" s="182">
        <v>0</v>
      </c>
      <c r="BY19" s="185">
        <v>0</v>
      </c>
      <c r="BZ19" s="186">
        <v>0</v>
      </c>
      <c r="CA19" s="187">
        <v>0</v>
      </c>
      <c r="CB19" s="188">
        <v>0</v>
      </c>
      <c r="CC19" s="189">
        <v>0</v>
      </c>
      <c r="CD19" s="140">
        <v>0</v>
      </c>
      <c r="CE19" s="142">
        <v>0</v>
      </c>
      <c r="CF19" s="158">
        <v>0</v>
      </c>
      <c r="CG19" s="156">
        <v>0</v>
      </c>
      <c r="CH19" s="155">
        <v>0</v>
      </c>
      <c r="CI19" s="157">
        <v>0</v>
      </c>
      <c r="CJ19" s="158">
        <v>0</v>
      </c>
      <c r="CK19" s="156">
        <v>0</v>
      </c>
      <c r="CL19" s="186">
        <v>1</v>
      </c>
      <c r="CM19" s="190">
        <v>11560</v>
      </c>
      <c r="CN19" s="96">
        <f t="shared" si="1"/>
        <v>268</v>
      </c>
      <c r="CO19" s="94">
        <f t="shared" si="2"/>
        <v>1183285</v>
      </c>
      <c r="CP19" s="182">
        <f t="shared" si="3"/>
        <v>256</v>
      </c>
      <c r="CQ19" s="183">
        <f t="shared" si="4"/>
        <v>1135790</v>
      </c>
      <c r="CR19" s="182">
        <f t="shared" si="5"/>
        <v>11</v>
      </c>
      <c r="CS19" s="183">
        <f t="shared" si="6"/>
        <v>23910</v>
      </c>
      <c r="CT19" s="184">
        <f t="shared" si="7"/>
        <v>1</v>
      </c>
      <c r="CU19" s="185">
        <f t="shared" si="8"/>
        <v>23585</v>
      </c>
      <c r="CV19" s="93">
        <v>9</v>
      </c>
      <c r="CW19" s="97">
        <v>180000</v>
      </c>
      <c r="CX19" s="96">
        <f t="shared" si="9"/>
        <v>277</v>
      </c>
      <c r="CY19" s="118">
        <f t="shared" si="0"/>
        <v>1363285</v>
      </c>
    </row>
    <row r="20" spans="1:103" ht="21" customHeight="1" x14ac:dyDescent="0.15">
      <c r="A20" s="90">
        <v>15</v>
      </c>
      <c r="B20" s="91">
        <v>39473061</v>
      </c>
      <c r="C20" s="92" t="s">
        <v>39</v>
      </c>
      <c r="D20" s="140">
        <v>59</v>
      </c>
      <c r="E20" s="142">
        <v>357381</v>
      </c>
      <c r="F20" s="158">
        <v>55</v>
      </c>
      <c r="G20" s="156">
        <v>335236</v>
      </c>
      <c r="H20" s="155">
        <v>3</v>
      </c>
      <c r="I20" s="157">
        <v>14172</v>
      </c>
      <c r="J20" s="158">
        <v>1</v>
      </c>
      <c r="K20" s="156">
        <v>7973</v>
      </c>
      <c r="L20" s="140">
        <v>71</v>
      </c>
      <c r="M20" s="141">
        <v>824835</v>
      </c>
      <c r="N20" s="155">
        <v>71</v>
      </c>
      <c r="O20" s="157">
        <v>824835</v>
      </c>
      <c r="P20" s="158">
        <v>0</v>
      </c>
      <c r="Q20" s="156">
        <v>0</v>
      </c>
      <c r="R20" s="155">
        <v>0</v>
      </c>
      <c r="S20" s="156">
        <v>0</v>
      </c>
      <c r="T20" s="140">
        <v>38</v>
      </c>
      <c r="U20" s="142">
        <v>532836</v>
      </c>
      <c r="V20" s="158">
        <v>38</v>
      </c>
      <c r="W20" s="156">
        <v>532836</v>
      </c>
      <c r="X20" s="155">
        <v>0</v>
      </c>
      <c r="Y20" s="156">
        <v>0</v>
      </c>
      <c r="Z20" s="158">
        <v>0</v>
      </c>
      <c r="AA20" s="156">
        <v>0</v>
      </c>
      <c r="AB20" s="140">
        <v>1459</v>
      </c>
      <c r="AC20" s="142">
        <v>6748179</v>
      </c>
      <c r="AD20" s="158">
        <v>1390</v>
      </c>
      <c r="AE20" s="156">
        <v>6089902</v>
      </c>
      <c r="AF20" s="155">
        <v>54</v>
      </c>
      <c r="AG20" s="156">
        <v>247012</v>
      </c>
      <c r="AH20" s="158">
        <v>15</v>
      </c>
      <c r="AI20" s="156">
        <v>411265</v>
      </c>
      <c r="AJ20" s="140">
        <v>25</v>
      </c>
      <c r="AK20" s="142">
        <v>740724</v>
      </c>
      <c r="AL20" s="158">
        <v>25</v>
      </c>
      <c r="AM20" s="156">
        <v>740724</v>
      </c>
      <c r="AN20" s="155">
        <v>0</v>
      </c>
      <c r="AO20" s="156">
        <v>0</v>
      </c>
      <c r="AP20" s="158">
        <v>0</v>
      </c>
      <c r="AQ20" s="156">
        <v>0</v>
      </c>
      <c r="AR20" s="140">
        <v>1</v>
      </c>
      <c r="AS20" s="142">
        <v>7542</v>
      </c>
      <c r="AT20" s="158">
        <v>1</v>
      </c>
      <c r="AU20" s="156">
        <v>7542</v>
      </c>
      <c r="AV20" s="155">
        <v>0</v>
      </c>
      <c r="AW20" s="157">
        <v>0</v>
      </c>
      <c r="AX20" s="158">
        <v>0</v>
      </c>
      <c r="AY20" s="167">
        <v>0</v>
      </c>
      <c r="AZ20" s="140">
        <v>0</v>
      </c>
      <c r="BA20" s="142">
        <v>0</v>
      </c>
      <c r="BB20" s="158">
        <v>0</v>
      </c>
      <c r="BC20" s="156">
        <v>0</v>
      </c>
      <c r="BD20" s="155">
        <v>0</v>
      </c>
      <c r="BE20" s="157">
        <v>0</v>
      </c>
      <c r="BF20" s="158">
        <v>0</v>
      </c>
      <c r="BG20" s="156">
        <v>0</v>
      </c>
      <c r="BH20" s="140">
        <v>57</v>
      </c>
      <c r="BI20" s="142">
        <v>588207</v>
      </c>
      <c r="BJ20" s="158">
        <v>57</v>
      </c>
      <c r="BK20" s="156">
        <v>588207</v>
      </c>
      <c r="BL20" s="155">
        <v>0</v>
      </c>
      <c r="BM20" s="157">
        <v>0</v>
      </c>
      <c r="BN20" s="158">
        <v>0</v>
      </c>
      <c r="BO20" s="156">
        <v>0</v>
      </c>
      <c r="BP20" s="95">
        <v>0</v>
      </c>
      <c r="BQ20" s="94">
        <v>0</v>
      </c>
      <c r="BR20" s="182">
        <v>0</v>
      </c>
      <c r="BS20" s="183">
        <v>0</v>
      </c>
      <c r="BT20" s="182">
        <v>0</v>
      </c>
      <c r="BU20" s="183">
        <v>0</v>
      </c>
      <c r="BV20" s="184">
        <v>0</v>
      </c>
      <c r="BW20" s="185">
        <v>0</v>
      </c>
      <c r="BX20" s="182">
        <v>0</v>
      </c>
      <c r="BY20" s="185">
        <v>0</v>
      </c>
      <c r="BZ20" s="186">
        <v>0</v>
      </c>
      <c r="CA20" s="187">
        <v>0</v>
      </c>
      <c r="CB20" s="188">
        <v>2</v>
      </c>
      <c r="CC20" s="189">
        <v>3450</v>
      </c>
      <c r="CD20" s="140">
        <v>0</v>
      </c>
      <c r="CE20" s="142">
        <v>0</v>
      </c>
      <c r="CF20" s="158">
        <v>0</v>
      </c>
      <c r="CG20" s="156">
        <v>0</v>
      </c>
      <c r="CH20" s="155">
        <v>0</v>
      </c>
      <c r="CI20" s="157">
        <v>0</v>
      </c>
      <c r="CJ20" s="158">
        <v>0</v>
      </c>
      <c r="CK20" s="156">
        <v>0</v>
      </c>
      <c r="CL20" s="186">
        <v>2</v>
      </c>
      <c r="CM20" s="190">
        <v>34371</v>
      </c>
      <c r="CN20" s="96">
        <f t="shared" si="1"/>
        <v>1714</v>
      </c>
      <c r="CO20" s="94">
        <f t="shared" si="2"/>
        <v>9837525</v>
      </c>
      <c r="CP20" s="182">
        <f t="shared" si="3"/>
        <v>1641</v>
      </c>
      <c r="CQ20" s="183">
        <f t="shared" si="4"/>
        <v>9157103</v>
      </c>
      <c r="CR20" s="182">
        <f t="shared" si="5"/>
        <v>57</v>
      </c>
      <c r="CS20" s="183">
        <f t="shared" si="6"/>
        <v>261184</v>
      </c>
      <c r="CT20" s="184">
        <f t="shared" si="7"/>
        <v>16</v>
      </c>
      <c r="CU20" s="185">
        <f t="shared" si="8"/>
        <v>419238</v>
      </c>
      <c r="CV20" s="93">
        <v>99</v>
      </c>
      <c r="CW20" s="97">
        <v>1980000</v>
      </c>
      <c r="CX20" s="96">
        <f t="shared" si="9"/>
        <v>1813</v>
      </c>
      <c r="CY20" s="118">
        <f t="shared" si="0"/>
        <v>11817525</v>
      </c>
    </row>
    <row r="21" spans="1:103" ht="21" customHeight="1" x14ac:dyDescent="0.15">
      <c r="A21" s="90">
        <v>16</v>
      </c>
      <c r="B21" s="91">
        <v>39473087</v>
      </c>
      <c r="C21" s="92" t="s">
        <v>40</v>
      </c>
      <c r="D21" s="140">
        <v>112</v>
      </c>
      <c r="E21" s="142">
        <v>581413</v>
      </c>
      <c r="F21" s="158">
        <v>102</v>
      </c>
      <c r="G21" s="156">
        <v>520392</v>
      </c>
      <c r="H21" s="155">
        <v>5</v>
      </c>
      <c r="I21" s="157">
        <v>18384</v>
      </c>
      <c r="J21" s="158">
        <v>5</v>
      </c>
      <c r="K21" s="156">
        <v>42637</v>
      </c>
      <c r="L21" s="140">
        <v>28</v>
      </c>
      <c r="M21" s="141">
        <v>235457</v>
      </c>
      <c r="N21" s="155">
        <v>26</v>
      </c>
      <c r="O21" s="157">
        <v>205261</v>
      </c>
      <c r="P21" s="158">
        <v>2</v>
      </c>
      <c r="Q21" s="156">
        <v>30196</v>
      </c>
      <c r="R21" s="155">
        <v>0</v>
      </c>
      <c r="S21" s="156">
        <v>0</v>
      </c>
      <c r="T21" s="140">
        <v>23</v>
      </c>
      <c r="U21" s="142">
        <v>210843</v>
      </c>
      <c r="V21" s="158">
        <v>23</v>
      </c>
      <c r="W21" s="156">
        <v>210843</v>
      </c>
      <c r="X21" s="155">
        <v>0</v>
      </c>
      <c r="Y21" s="156">
        <v>0</v>
      </c>
      <c r="Z21" s="158">
        <v>0</v>
      </c>
      <c r="AA21" s="156">
        <v>0</v>
      </c>
      <c r="AB21" s="140">
        <v>1946</v>
      </c>
      <c r="AC21" s="142">
        <v>8540971</v>
      </c>
      <c r="AD21" s="158">
        <v>1811</v>
      </c>
      <c r="AE21" s="156">
        <v>7673472</v>
      </c>
      <c r="AF21" s="155">
        <v>112</v>
      </c>
      <c r="AG21" s="156">
        <v>296278</v>
      </c>
      <c r="AH21" s="158">
        <v>23</v>
      </c>
      <c r="AI21" s="156">
        <v>571221</v>
      </c>
      <c r="AJ21" s="140">
        <v>37</v>
      </c>
      <c r="AK21" s="142">
        <v>1078279</v>
      </c>
      <c r="AL21" s="158">
        <v>37</v>
      </c>
      <c r="AM21" s="156">
        <v>1078279</v>
      </c>
      <c r="AN21" s="155">
        <v>0</v>
      </c>
      <c r="AO21" s="156">
        <v>0</v>
      </c>
      <c r="AP21" s="158">
        <v>0</v>
      </c>
      <c r="AQ21" s="156">
        <v>0</v>
      </c>
      <c r="AR21" s="140">
        <v>1</v>
      </c>
      <c r="AS21" s="142">
        <v>2916</v>
      </c>
      <c r="AT21" s="158">
        <v>1</v>
      </c>
      <c r="AU21" s="156">
        <v>2916</v>
      </c>
      <c r="AV21" s="155">
        <v>0</v>
      </c>
      <c r="AW21" s="157">
        <v>0</v>
      </c>
      <c r="AX21" s="158">
        <v>0</v>
      </c>
      <c r="AY21" s="167">
        <v>0</v>
      </c>
      <c r="AZ21" s="140">
        <v>0</v>
      </c>
      <c r="BA21" s="142">
        <v>0</v>
      </c>
      <c r="BB21" s="158">
        <v>0</v>
      </c>
      <c r="BC21" s="156">
        <v>0</v>
      </c>
      <c r="BD21" s="155">
        <v>0</v>
      </c>
      <c r="BE21" s="157">
        <v>0</v>
      </c>
      <c r="BF21" s="158">
        <v>0</v>
      </c>
      <c r="BG21" s="156">
        <v>0</v>
      </c>
      <c r="BH21" s="140">
        <v>125</v>
      </c>
      <c r="BI21" s="142">
        <v>1226315</v>
      </c>
      <c r="BJ21" s="158">
        <v>125</v>
      </c>
      <c r="BK21" s="156">
        <v>1226315</v>
      </c>
      <c r="BL21" s="155">
        <v>0</v>
      </c>
      <c r="BM21" s="157">
        <v>0</v>
      </c>
      <c r="BN21" s="158">
        <v>0</v>
      </c>
      <c r="BO21" s="156">
        <v>0</v>
      </c>
      <c r="BP21" s="95">
        <v>0</v>
      </c>
      <c r="BQ21" s="94">
        <v>0</v>
      </c>
      <c r="BR21" s="182">
        <v>0</v>
      </c>
      <c r="BS21" s="183">
        <v>0</v>
      </c>
      <c r="BT21" s="191">
        <v>0</v>
      </c>
      <c r="BU21" s="183">
        <v>0</v>
      </c>
      <c r="BV21" s="184">
        <v>0</v>
      </c>
      <c r="BW21" s="185">
        <v>0</v>
      </c>
      <c r="BX21" s="182">
        <v>0</v>
      </c>
      <c r="BY21" s="185">
        <v>0</v>
      </c>
      <c r="BZ21" s="186">
        <v>0</v>
      </c>
      <c r="CA21" s="187">
        <v>0</v>
      </c>
      <c r="CB21" s="188">
        <v>6</v>
      </c>
      <c r="CC21" s="189">
        <v>25700</v>
      </c>
      <c r="CD21" s="140">
        <v>0</v>
      </c>
      <c r="CE21" s="142">
        <v>0</v>
      </c>
      <c r="CF21" s="158">
        <v>0</v>
      </c>
      <c r="CG21" s="156">
        <v>0</v>
      </c>
      <c r="CH21" s="155">
        <v>0</v>
      </c>
      <c r="CI21" s="157">
        <v>0</v>
      </c>
      <c r="CJ21" s="158">
        <v>0</v>
      </c>
      <c r="CK21" s="156">
        <v>0</v>
      </c>
      <c r="CL21" s="186">
        <v>6</v>
      </c>
      <c r="CM21" s="190">
        <v>161355</v>
      </c>
      <c r="CN21" s="96">
        <f t="shared" si="1"/>
        <v>2284</v>
      </c>
      <c r="CO21" s="94">
        <f t="shared" si="2"/>
        <v>12063249</v>
      </c>
      <c r="CP21" s="182">
        <f t="shared" si="3"/>
        <v>2137</v>
      </c>
      <c r="CQ21" s="183">
        <f t="shared" si="4"/>
        <v>11104533</v>
      </c>
      <c r="CR21" s="191">
        <f t="shared" si="5"/>
        <v>119</v>
      </c>
      <c r="CS21" s="183">
        <f t="shared" si="6"/>
        <v>344858</v>
      </c>
      <c r="CT21" s="184">
        <f t="shared" si="7"/>
        <v>28</v>
      </c>
      <c r="CU21" s="185">
        <f t="shared" si="8"/>
        <v>613858</v>
      </c>
      <c r="CV21" s="93">
        <v>113</v>
      </c>
      <c r="CW21" s="97">
        <v>2260000</v>
      </c>
      <c r="CX21" s="96">
        <f t="shared" si="9"/>
        <v>2397</v>
      </c>
      <c r="CY21" s="118">
        <f t="shared" si="0"/>
        <v>14323249</v>
      </c>
    </row>
    <row r="22" spans="1:103" ht="21" customHeight="1" x14ac:dyDescent="0.15">
      <c r="A22" s="90">
        <v>17</v>
      </c>
      <c r="B22" s="91">
        <v>39473111</v>
      </c>
      <c r="C22" s="92" t="s">
        <v>41</v>
      </c>
      <c r="D22" s="140">
        <v>157</v>
      </c>
      <c r="E22" s="142">
        <v>704352</v>
      </c>
      <c r="F22" s="158">
        <v>138</v>
      </c>
      <c r="G22" s="156">
        <v>648214</v>
      </c>
      <c r="H22" s="155">
        <v>1</v>
      </c>
      <c r="I22" s="157">
        <v>3196</v>
      </c>
      <c r="J22" s="158">
        <v>18</v>
      </c>
      <c r="K22" s="156">
        <v>52942</v>
      </c>
      <c r="L22" s="140">
        <v>5</v>
      </c>
      <c r="M22" s="141">
        <v>206865</v>
      </c>
      <c r="N22" s="155">
        <v>5</v>
      </c>
      <c r="O22" s="157">
        <v>206865</v>
      </c>
      <c r="P22" s="158">
        <v>0</v>
      </c>
      <c r="Q22" s="156">
        <v>0</v>
      </c>
      <c r="R22" s="155">
        <v>0</v>
      </c>
      <c r="S22" s="156">
        <v>0</v>
      </c>
      <c r="T22" s="140">
        <v>0</v>
      </c>
      <c r="U22" s="142">
        <v>0</v>
      </c>
      <c r="V22" s="158">
        <v>0</v>
      </c>
      <c r="W22" s="156">
        <v>0</v>
      </c>
      <c r="X22" s="155">
        <v>0</v>
      </c>
      <c r="Y22" s="156">
        <v>0</v>
      </c>
      <c r="Z22" s="158">
        <v>0</v>
      </c>
      <c r="AA22" s="156">
        <v>0</v>
      </c>
      <c r="AB22" s="140">
        <v>1222</v>
      </c>
      <c r="AC22" s="142">
        <v>7623479</v>
      </c>
      <c r="AD22" s="158">
        <v>1115</v>
      </c>
      <c r="AE22" s="156">
        <v>6905395</v>
      </c>
      <c r="AF22" s="155">
        <v>54</v>
      </c>
      <c r="AG22" s="156">
        <v>161774</v>
      </c>
      <c r="AH22" s="158">
        <v>53</v>
      </c>
      <c r="AI22" s="156">
        <v>556310</v>
      </c>
      <c r="AJ22" s="140">
        <v>30</v>
      </c>
      <c r="AK22" s="142">
        <v>927470</v>
      </c>
      <c r="AL22" s="158">
        <v>28</v>
      </c>
      <c r="AM22" s="156">
        <v>869134</v>
      </c>
      <c r="AN22" s="155">
        <v>1</v>
      </c>
      <c r="AO22" s="156">
        <v>22090</v>
      </c>
      <c r="AP22" s="158">
        <v>1</v>
      </c>
      <c r="AQ22" s="156">
        <v>36246</v>
      </c>
      <c r="AR22" s="140">
        <v>0</v>
      </c>
      <c r="AS22" s="142">
        <v>0</v>
      </c>
      <c r="AT22" s="158">
        <v>0</v>
      </c>
      <c r="AU22" s="156">
        <v>0</v>
      </c>
      <c r="AV22" s="155">
        <v>0</v>
      </c>
      <c r="AW22" s="157">
        <v>0</v>
      </c>
      <c r="AX22" s="158">
        <v>0</v>
      </c>
      <c r="AY22" s="167">
        <v>0</v>
      </c>
      <c r="AZ22" s="140">
        <v>0</v>
      </c>
      <c r="BA22" s="142">
        <v>0</v>
      </c>
      <c r="BB22" s="158">
        <v>0</v>
      </c>
      <c r="BC22" s="156">
        <v>0</v>
      </c>
      <c r="BD22" s="155">
        <v>0</v>
      </c>
      <c r="BE22" s="157">
        <v>0</v>
      </c>
      <c r="BF22" s="158">
        <v>0</v>
      </c>
      <c r="BG22" s="156">
        <v>0</v>
      </c>
      <c r="BH22" s="140">
        <v>78</v>
      </c>
      <c r="BI22" s="142">
        <v>738367</v>
      </c>
      <c r="BJ22" s="158">
        <v>75</v>
      </c>
      <c r="BK22" s="156">
        <v>623296</v>
      </c>
      <c r="BL22" s="155">
        <v>0</v>
      </c>
      <c r="BM22" s="157">
        <v>0</v>
      </c>
      <c r="BN22" s="158">
        <v>3</v>
      </c>
      <c r="BO22" s="156">
        <v>115071</v>
      </c>
      <c r="BP22" s="95">
        <v>0</v>
      </c>
      <c r="BQ22" s="94">
        <v>0</v>
      </c>
      <c r="BR22" s="182">
        <v>0</v>
      </c>
      <c r="BS22" s="183">
        <v>0</v>
      </c>
      <c r="BT22" s="191">
        <v>0</v>
      </c>
      <c r="BU22" s="192">
        <v>0</v>
      </c>
      <c r="BV22" s="184">
        <v>0</v>
      </c>
      <c r="BW22" s="185">
        <v>0</v>
      </c>
      <c r="BX22" s="182">
        <v>0</v>
      </c>
      <c r="BY22" s="185">
        <v>0</v>
      </c>
      <c r="BZ22" s="186">
        <v>0</v>
      </c>
      <c r="CA22" s="187">
        <v>0</v>
      </c>
      <c r="CB22" s="188">
        <v>0</v>
      </c>
      <c r="CC22" s="189">
        <v>0</v>
      </c>
      <c r="CD22" s="140">
        <v>0</v>
      </c>
      <c r="CE22" s="142">
        <v>0</v>
      </c>
      <c r="CF22" s="158">
        <v>0</v>
      </c>
      <c r="CG22" s="156">
        <v>0</v>
      </c>
      <c r="CH22" s="155">
        <v>0</v>
      </c>
      <c r="CI22" s="157">
        <v>0</v>
      </c>
      <c r="CJ22" s="158">
        <v>0</v>
      </c>
      <c r="CK22" s="156">
        <v>0</v>
      </c>
      <c r="CL22" s="186">
        <v>7</v>
      </c>
      <c r="CM22" s="190">
        <v>238897</v>
      </c>
      <c r="CN22" s="96">
        <f t="shared" si="1"/>
        <v>1499</v>
      </c>
      <c r="CO22" s="94">
        <f t="shared" si="2"/>
        <v>10439430</v>
      </c>
      <c r="CP22" s="182">
        <f t="shared" si="3"/>
        <v>1368</v>
      </c>
      <c r="CQ22" s="183">
        <f t="shared" si="4"/>
        <v>9491801</v>
      </c>
      <c r="CR22" s="191">
        <f t="shared" si="5"/>
        <v>56</v>
      </c>
      <c r="CS22" s="192">
        <f t="shared" si="6"/>
        <v>187060</v>
      </c>
      <c r="CT22" s="184">
        <f t="shared" si="7"/>
        <v>75</v>
      </c>
      <c r="CU22" s="185">
        <f t="shared" si="8"/>
        <v>760569</v>
      </c>
      <c r="CV22" s="93">
        <v>81</v>
      </c>
      <c r="CW22" s="97">
        <v>1620000</v>
      </c>
      <c r="CX22" s="96">
        <f t="shared" si="9"/>
        <v>1580</v>
      </c>
      <c r="CY22" s="118">
        <f t="shared" si="0"/>
        <v>12059430</v>
      </c>
    </row>
    <row r="23" spans="1:103" ht="21" customHeight="1" x14ac:dyDescent="0.15">
      <c r="A23" s="90">
        <v>18</v>
      </c>
      <c r="B23" s="91">
        <v>39473137</v>
      </c>
      <c r="C23" s="92" t="s">
        <v>42</v>
      </c>
      <c r="D23" s="140">
        <v>125</v>
      </c>
      <c r="E23" s="142">
        <v>1166159</v>
      </c>
      <c r="F23" s="158">
        <v>120</v>
      </c>
      <c r="G23" s="156">
        <v>1146186</v>
      </c>
      <c r="H23" s="155">
        <v>1</v>
      </c>
      <c r="I23" s="157">
        <v>2648</v>
      </c>
      <c r="J23" s="158">
        <v>4</v>
      </c>
      <c r="K23" s="156">
        <v>17325</v>
      </c>
      <c r="L23" s="140">
        <v>0</v>
      </c>
      <c r="M23" s="141">
        <v>0</v>
      </c>
      <c r="N23" s="155">
        <v>0</v>
      </c>
      <c r="O23" s="157">
        <v>0</v>
      </c>
      <c r="P23" s="158">
        <v>0</v>
      </c>
      <c r="Q23" s="156">
        <v>0</v>
      </c>
      <c r="R23" s="155">
        <v>0</v>
      </c>
      <c r="S23" s="156">
        <v>0</v>
      </c>
      <c r="T23" s="140">
        <v>0</v>
      </c>
      <c r="U23" s="142">
        <v>0</v>
      </c>
      <c r="V23" s="158">
        <v>0</v>
      </c>
      <c r="W23" s="156">
        <v>0</v>
      </c>
      <c r="X23" s="155">
        <v>0</v>
      </c>
      <c r="Y23" s="156">
        <v>0</v>
      </c>
      <c r="Z23" s="158">
        <v>0</v>
      </c>
      <c r="AA23" s="156">
        <v>0</v>
      </c>
      <c r="AB23" s="140">
        <v>772</v>
      </c>
      <c r="AC23" s="142">
        <v>4455860</v>
      </c>
      <c r="AD23" s="158">
        <v>701</v>
      </c>
      <c r="AE23" s="156">
        <v>4231647</v>
      </c>
      <c r="AF23" s="155">
        <v>56</v>
      </c>
      <c r="AG23" s="156">
        <v>125006</v>
      </c>
      <c r="AH23" s="158">
        <v>15</v>
      </c>
      <c r="AI23" s="156">
        <v>99207</v>
      </c>
      <c r="AJ23" s="140">
        <v>21</v>
      </c>
      <c r="AK23" s="142">
        <v>793688</v>
      </c>
      <c r="AL23" s="158">
        <v>20</v>
      </c>
      <c r="AM23" s="156">
        <v>787901</v>
      </c>
      <c r="AN23" s="155">
        <v>0</v>
      </c>
      <c r="AO23" s="156">
        <v>0</v>
      </c>
      <c r="AP23" s="158">
        <v>1</v>
      </c>
      <c r="AQ23" s="156">
        <v>5787</v>
      </c>
      <c r="AR23" s="140">
        <v>0</v>
      </c>
      <c r="AS23" s="142">
        <v>0</v>
      </c>
      <c r="AT23" s="158">
        <v>0</v>
      </c>
      <c r="AU23" s="156">
        <v>0</v>
      </c>
      <c r="AV23" s="155">
        <v>0</v>
      </c>
      <c r="AW23" s="157">
        <v>0</v>
      </c>
      <c r="AX23" s="158">
        <v>0</v>
      </c>
      <c r="AY23" s="167">
        <v>0</v>
      </c>
      <c r="AZ23" s="140">
        <v>0</v>
      </c>
      <c r="BA23" s="142">
        <v>0</v>
      </c>
      <c r="BB23" s="158">
        <v>0</v>
      </c>
      <c r="BC23" s="156">
        <v>0</v>
      </c>
      <c r="BD23" s="155">
        <v>0</v>
      </c>
      <c r="BE23" s="157">
        <v>0</v>
      </c>
      <c r="BF23" s="158">
        <v>0</v>
      </c>
      <c r="BG23" s="156">
        <v>0</v>
      </c>
      <c r="BH23" s="140">
        <v>70</v>
      </c>
      <c r="BI23" s="142">
        <v>664764</v>
      </c>
      <c r="BJ23" s="158">
        <v>67</v>
      </c>
      <c r="BK23" s="156">
        <v>513992</v>
      </c>
      <c r="BL23" s="155">
        <v>0</v>
      </c>
      <c r="BM23" s="157">
        <v>0</v>
      </c>
      <c r="BN23" s="158">
        <v>3</v>
      </c>
      <c r="BO23" s="156">
        <v>150772</v>
      </c>
      <c r="BP23" s="95">
        <v>0</v>
      </c>
      <c r="BQ23" s="94">
        <v>0</v>
      </c>
      <c r="BR23" s="182">
        <v>0</v>
      </c>
      <c r="BS23" s="183">
        <v>0</v>
      </c>
      <c r="BT23" s="191">
        <v>0</v>
      </c>
      <c r="BU23" s="192">
        <v>0</v>
      </c>
      <c r="BV23" s="184">
        <v>0</v>
      </c>
      <c r="BW23" s="185">
        <v>0</v>
      </c>
      <c r="BX23" s="182">
        <v>0</v>
      </c>
      <c r="BY23" s="185">
        <v>0</v>
      </c>
      <c r="BZ23" s="186">
        <v>0</v>
      </c>
      <c r="CA23" s="187">
        <v>0</v>
      </c>
      <c r="CB23" s="188">
        <v>0</v>
      </c>
      <c r="CC23" s="189">
        <v>0</v>
      </c>
      <c r="CD23" s="140">
        <v>0</v>
      </c>
      <c r="CE23" s="142">
        <v>0</v>
      </c>
      <c r="CF23" s="158">
        <v>0</v>
      </c>
      <c r="CG23" s="156">
        <v>0</v>
      </c>
      <c r="CH23" s="155">
        <v>0</v>
      </c>
      <c r="CI23" s="157">
        <v>0</v>
      </c>
      <c r="CJ23" s="158">
        <v>0</v>
      </c>
      <c r="CK23" s="156">
        <v>0</v>
      </c>
      <c r="CL23" s="186">
        <v>1</v>
      </c>
      <c r="CM23" s="190">
        <v>18638</v>
      </c>
      <c r="CN23" s="96">
        <f t="shared" si="1"/>
        <v>989</v>
      </c>
      <c r="CO23" s="94">
        <f t="shared" si="2"/>
        <v>7099109</v>
      </c>
      <c r="CP23" s="182">
        <f t="shared" si="3"/>
        <v>909</v>
      </c>
      <c r="CQ23" s="183">
        <f t="shared" si="4"/>
        <v>6698364</v>
      </c>
      <c r="CR23" s="191">
        <f t="shared" si="5"/>
        <v>57</v>
      </c>
      <c r="CS23" s="192">
        <f t="shared" si="6"/>
        <v>127654</v>
      </c>
      <c r="CT23" s="184">
        <f t="shared" si="7"/>
        <v>23</v>
      </c>
      <c r="CU23" s="185">
        <f t="shared" si="8"/>
        <v>273091</v>
      </c>
      <c r="CV23" s="93">
        <v>45</v>
      </c>
      <c r="CW23" s="97">
        <v>900000</v>
      </c>
      <c r="CX23" s="96">
        <f t="shared" si="9"/>
        <v>1034</v>
      </c>
      <c r="CY23" s="118">
        <f t="shared" si="0"/>
        <v>7999109</v>
      </c>
    </row>
    <row r="24" spans="1:103" ht="21" customHeight="1" x14ac:dyDescent="0.15">
      <c r="A24" s="90">
        <v>19</v>
      </c>
      <c r="B24" s="91">
        <v>39473145</v>
      </c>
      <c r="C24" s="92" t="s">
        <v>43</v>
      </c>
      <c r="D24" s="140">
        <v>253</v>
      </c>
      <c r="E24" s="142">
        <v>1159519</v>
      </c>
      <c r="F24" s="158">
        <v>210</v>
      </c>
      <c r="G24" s="156">
        <v>1004598</v>
      </c>
      <c r="H24" s="155">
        <v>11</v>
      </c>
      <c r="I24" s="157">
        <v>43768</v>
      </c>
      <c r="J24" s="158">
        <v>32</v>
      </c>
      <c r="K24" s="156">
        <v>111153</v>
      </c>
      <c r="L24" s="140">
        <v>0</v>
      </c>
      <c r="M24" s="141">
        <v>0</v>
      </c>
      <c r="N24" s="155">
        <v>0</v>
      </c>
      <c r="O24" s="157">
        <v>0</v>
      </c>
      <c r="P24" s="158">
        <v>0</v>
      </c>
      <c r="Q24" s="156">
        <v>0</v>
      </c>
      <c r="R24" s="155">
        <v>0</v>
      </c>
      <c r="S24" s="156">
        <v>0</v>
      </c>
      <c r="T24" s="140">
        <v>3</v>
      </c>
      <c r="U24" s="142">
        <v>73530</v>
      </c>
      <c r="V24" s="158">
        <v>3</v>
      </c>
      <c r="W24" s="156">
        <v>73530</v>
      </c>
      <c r="X24" s="155">
        <v>0</v>
      </c>
      <c r="Y24" s="156">
        <v>0</v>
      </c>
      <c r="Z24" s="158">
        <v>0</v>
      </c>
      <c r="AA24" s="156">
        <v>0</v>
      </c>
      <c r="AB24" s="140">
        <v>1269</v>
      </c>
      <c r="AC24" s="142">
        <v>8353916</v>
      </c>
      <c r="AD24" s="158">
        <v>1003</v>
      </c>
      <c r="AE24" s="156">
        <v>5248265</v>
      </c>
      <c r="AF24" s="155">
        <v>157</v>
      </c>
      <c r="AG24" s="156">
        <v>540319</v>
      </c>
      <c r="AH24" s="158">
        <v>109</v>
      </c>
      <c r="AI24" s="156">
        <v>2565332</v>
      </c>
      <c r="AJ24" s="140">
        <v>38</v>
      </c>
      <c r="AK24" s="142">
        <v>1574248</v>
      </c>
      <c r="AL24" s="158">
        <v>30</v>
      </c>
      <c r="AM24" s="156">
        <v>1324812</v>
      </c>
      <c r="AN24" s="155">
        <v>3</v>
      </c>
      <c r="AO24" s="156">
        <v>88276</v>
      </c>
      <c r="AP24" s="158">
        <v>5</v>
      </c>
      <c r="AQ24" s="156">
        <v>161160</v>
      </c>
      <c r="AR24" s="140">
        <v>4</v>
      </c>
      <c r="AS24" s="142">
        <v>16149</v>
      </c>
      <c r="AT24" s="158">
        <v>0</v>
      </c>
      <c r="AU24" s="156">
        <v>0</v>
      </c>
      <c r="AV24" s="155">
        <v>2</v>
      </c>
      <c r="AW24" s="157">
        <v>8960</v>
      </c>
      <c r="AX24" s="158">
        <v>2</v>
      </c>
      <c r="AY24" s="167">
        <v>7189</v>
      </c>
      <c r="AZ24" s="140">
        <v>0</v>
      </c>
      <c r="BA24" s="142">
        <v>0</v>
      </c>
      <c r="BB24" s="158">
        <v>0</v>
      </c>
      <c r="BC24" s="156">
        <v>0</v>
      </c>
      <c r="BD24" s="155">
        <v>0</v>
      </c>
      <c r="BE24" s="157">
        <v>0</v>
      </c>
      <c r="BF24" s="158">
        <v>0</v>
      </c>
      <c r="BG24" s="156">
        <v>0</v>
      </c>
      <c r="BH24" s="140">
        <v>99</v>
      </c>
      <c r="BI24" s="142">
        <v>1729864</v>
      </c>
      <c r="BJ24" s="158">
        <v>90</v>
      </c>
      <c r="BK24" s="156">
        <v>1167594</v>
      </c>
      <c r="BL24" s="155">
        <v>0</v>
      </c>
      <c r="BM24" s="157">
        <v>0</v>
      </c>
      <c r="BN24" s="158">
        <v>9</v>
      </c>
      <c r="BO24" s="156">
        <v>562270</v>
      </c>
      <c r="BP24" s="95">
        <v>0</v>
      </c>
      <c r="BQ24" s="94">
        <v>0</v>
      </c>
      <c r="BR24" s="182">
        <v>0</v>
      </c>
      <c r="BS24" s="183">
        <v>0</v>
      </c>
      <c r="BT24" s="191">
        <v>0</v>
      </c>
      <c r="BU24" s="192">
        <v>0</v>
      </c>
      <c r="BV24" s="184">
        <v>0</v>
      </c>
      <c r="BW24" s="185">
        <v>0</v>
      </c>
      <c r="BX24" s="182">
        <v>0</v>
      </c>
      <c r="BY24" s="185">
        <v>0</v>
      </c>
      <c r="BZ24" s="186">
        <v>159</v>
      </c>
      <c r="CA24" s="187">
        <v>509470</v>
      </c>
      <c r="CB24" s="188">
        <v>0</v>
      </c>
      <c r="CC24" s="189">
        <v>0</v>
      </c>
      <c r="CD24" s="140">
        <v>0</v>
      </c>
      <c r="CE24" s="142">
        <v>0</v>
      </c>
      <c r="CF24" s="158">
        <v>0</v>
      </c>
      <c r="CG24" s="156">
        <v>0</v>
      </c>
      <c r="CH24" s="155">
        <v>0</v>
      </c>
      <c r="CI24" s="157">
        <v>0</v>
      </c>
      <c r="CJ24" s="158">
        <v>0</v>
      </c>
      <c r="CK24" s="156">
        <v>0</v>
      </c>
      <c r="CL24" s="186">
        <v>12</v>
      </c>
      <c r="CM24" s="190">
        <v>383793</v>
      </c>
      <c r="CN24" s="96">
        <f t="shared" si="1"/>
        <v>1837</v>
      </c>
      <c r="CO24" s="94">
        <f t="shared" si="2"/>
        <v>13800489</v>
      </c>
      <c r="CP24" s="182">
        <f t="shared" si="3"/>
        <v>1507</v>
      </c>
      <c r="CQ24" s="183">
        <f t="shared" si="4"/>
        <v>9712062</v>
      </c>
      <c r="CR24" s="191">
        <f t="shared" si="5"/>
        <v>173</v>
      </c>
      <c r="CS24" s="192">
        <f t="shared" si="6"/>
        <v>681323</v>
      </c>
      <c r="CT24" s="184">
        <f t="shared" si="7"/>
        <v>157</v>
      </c>
      <c r="CU24" s="185">
        <f t="shared" si="8"/>
        <v>3407104</v>
      </c>
      <c r="CV24" s="93">
        <v>87</v>
      </c>
      <c r="CW24" s="97">
        <v>1740000</v>
      </c>
      <c r="CX24" s="96">
        <f t="shared" si="9"/>
        <v>1924</v>
      </c>
      <c r="CY24" s="118">
        <f t="shared" si="0"/>
        <v>15540489</v>
      </c>
    </row>
    <row r="25" spans="1:103" ht="21" customHeight="1" x14ac:dyDescent="0.15">
      <c r="A25" s="90">
        <v>20</v>
      </c>
      <c r="B25" s="91">
        <v>39473152</v>
      </c>
      <c r="C25" s="92" t="s">
        <v>44</v>
      </c>
      <c r="D25" s="140">
        <v>2</v>
      </c>
      <c r="E25" s="142">
        <v>4293</v>
      </c>
      <c r="F25" s="158">
        <v>2</v>
      </c>
      <c r="G25" s="156">
        <v>4293</v>
      </c>
      <c r="H25" s="155">
        <v>0</v>
      </c>
      <c r="I25" s="157">
        <v>0</v>
      </c>
      <c r="J25" s="158">
        <v>0</v>
      </c>
      <c r="K25" s="156">
        <v>0</v>
      </c>
      <c r="L25" s="140">
        <v>0</v>
      </c>
      <c r="M25" s="141">
        <v>0</v>
      </c>
      <c r="N25" s="155">
        <v>0</v>
      </c>
      <c r="O25" s="157">
        <v>0</v>
      </c>
      <c r="P25" s="158">
        <v>0</v>
      </c>
      <c r="Q25" s="156">
        <v>0</v>
      </c>
      <c r="R25" s="155">
        <v>0</v>
      </c>
      <c r="S25" s="156">
        <v>0</v>
      </c>
      <c r="T25" s="140">
        <v>0</v>
      </c>
      <c r="U25" s="142">
        <v>0</v>
      </c>
      <c r="V25" s="158">
        <v>0</v>
      </c>
      <c r="W25" s="156">
        <v>0</v>
      </c>
      <c r="X25" s="155">
        <v>0</v>
      </c>
      <c r="Y25" s="156">
        <v>0</v>
      </c>
      <c r="Z25" s="158">
        <v>0</v>
      </c>
      <c r="AA25" s="156">
        <v>0</v>
      </c>
      <c r="AB25" s="140">
        <v>870</v>
      </c>
      <c r="AC25" s="142">
        <v>4694476</v>
      </c>
      <c r="AD25" s="158">
        <v>780</v>
      </c>
      <c r="AE25" s="156">
        <v>3853387</v>
      </c>
      <c r="AF25" s="155">
        <v>44</v>
      </c>
      <c r="AG25" s="156">
        <v>78738</v>
      </c>
      <c r="AH25" s="158">
        <v>46</v>
      </c>
      <c r="AI25" s="156">
        <v>762351</v>
      </c>
      <c r="AJ25" s="140">
        <v>10</v>
      </c>
      <c r="AK25" s="142">
        <v>312764</v>
      </c>
      <c r="AL25" s="158">
        <v>10</v>
      </c>
      <c r="AM25" s="156">
        <v>312764</v>
      </c>
      <c r="AN25" s="155">
        <v>0</v>
      </c>
      <c r="AO25" s="156">
        <v>0</v>
      </c>
      <c r="AP25" s="158">
        <v>0</v>
      </c>
      <c r="AQ25" s="156">
        <v>0</v>
      </c>
      <c r="AR25" s="140">
        <v>0</v>
      </c>
      <c r="AS25" s="142">
        <v>0</v>
      </c>
      <c r="AT25" s="158">
        <v>0</v>
      </c>
      <c r="AU25" s="156">
        <v>0</v>
      </c>
      <c r="AV25" s="155">
        <v>0</v>
      </c>
      <c r="AW25" s="157">
        <v>0</v>
      </c>
      <c r="AX25" s="158">
        <v>0</v>
      </c>
      <c r="AY25" s="167">
        <v>0</v>
      </c>
      <c r="AZ25" s="140">
        <v>0</v>
      </c>
      <c r="BA25" s="142">
        <v>0</v>
      </c>
      <c r="BB25" s="158">
        <v>0</v>
      </c>
      <c r="BC25" s="156">
        <v>0</v>
      </c>
      <c r="BD25" s="155">
        <v>0</v>
      </c>
      <c r="BE25" s="157">
        <v>0</v>
      </c>
      <c r="BF25" s="158">
        <v>0</v>
      </c>
      <c r="BG25" s="156">
        <v>0</v>
      </c>
      <c r="BH25" s="140">
        <v>13</v>
      </c>
      <c r="BI25" s="142">
        <v>186310</v>
      </c>
      <c r="BJ25" s="158">
        <v>13</v>
      </c>
      <c r="BK25" s="156">
        <v>186310</v>
      </c>
      <c r="BL25" s="155">
        <v>0</v>
      </c>
      <c r="BM25" s="157">
        <v>0</v>
      </c>
      <c r="BN25" s="158">
        <v>0</v>
      </c>
      <c r="BO25" s="156">
        <v>0</v>
      </c>
      <c r="BP25" s="95">
        <v>0</v>
      </c>
      <c r="BQ25" s="94">
        <v>0</v>
      </c>
      <c r="BR25" s="182">
        <v>0</v>
      </c>
      <c r="BS25" s="183">
        <v>0</v>
      </c>
      <c r="BT25" s="191">
        <v>0</v>
      </c>
      <c r="BU25" s="192">
        <v>0</v>
      </c>
      <c r="BV25" s="184">
        <v>0</v>
      </c>
      <c r="BW25" s="185">
        <v>0</v>
      </c>
      <c r="BX25" s="182">
        <v>0</v>
      </c>
      <c r="BY25" s="185">
        <v>0</v>
      </c>
      <c r="BZ25" s="186">
        <v>2</v>
      </c>
      <c r="CA25" s="187">
        <v>8012</v>
      </c>
      <c r="CB25" s="188">
        <v>0</v>
      </c>
      <c r="CC25" s="189">
        <v>0</v>
      </c>
      <c r="CD25" s="140">
        <v>0</v>
      </c>
      <c r="CE25" s="142">
        <v>0</v>
      </c>
      <c r="CF25" s="158">
        <v>0</v>
      </c>
      <c r="CG25" s="156">
        <v>0</v>
      </c>
      <c r="CH25" s="155">
        <v>0</v>
      </c>
      <c r="CI25" s="157">
        <v>0</v>
      </c>
      <c r="CJ25" s="158">
        <v>0</v>
      </c>
      <c r="CK25" s="156">
        <v>0</v>
      </c>
      <c r="CL25" s="186">
        <v>5</v>
      </c>
      <c r="CM25" s="190">
        <v>91452</v>
      </c>
      <c r="CN25" s="96">
        <f t="shared" si="1"/>
        <v>902</v>
      </c>
      <c r="CO25" s="94">
        <f t="shared" si="2"/>
        <v>5297307</v>
      </c>
      <c r="CP25" s="182">
        <f t="shared" si="3"/>
        <v>812</v>
      </c>
      <c r="CQ25" s="183">
        <f t="shared" si="4"/>
        <v>4456218</v>
      </c>
      <c r="CR25" s="191">
        <f t="shared" si="5"/>
        <v>44</v>
      </c>
      <c r="CS25" s="192">
        <f t="shared" si="6"/>
        <v>78738</v>
      </c>
      <c r="CT25" s="184">
        <f t="shared" si="7"/>
        <v>46</v>
      </c>
      <c r="CU25" s="185">
        <f t="shared" si="8"/>
        <v>762351</v>
      </c>
      <c r="CV25" s="93">
        <v>48</v>
      </c>
      <c r="CW25" s="97">
        <v>960000</v>
      </c>
      <c r="CX25" s="96">
        <f t="shared" si="9"/>
        <v>950</v>
      </c>
      <c r="CY25" s="118">
        <f t="shared" si="0"/>
        <v>6257307</v>
      </c>
    </row>
    <row r="26" spans="1:103" ht="21" customHeight="1" x14ac:dyDescent="0.15">
      <c r="A26" s="90">
        <v>21</v>
      </c>
      <c r="B26" s="91">
        <v>39473244</v>
      </c>
      <c r="C26" s="92" t="s">
        <v>176</v>
      </c>
      <c r="D26" s="140">
        <v>456</v>
      </c>
      <c r="E26" s="142">
        <v>3352823</v>
      </c>
      <c r="F26" s="158">
        <v>358</v>
      </c>
      <c r="G26" s="156">
        <v>2931701</v>
      </c>
      <c r="H26" s="155">
        <v>18</v>
      </c>
      <c r="I26" s="157">
        <v>105125</v>
      </c>
      <c r="J26" s="158">
        <v>80</v>
      </c>
      <c r="K26" s="156">
        <v>315997</v>
      </c>
      <c r="L26" s="140">
        <v>42</v>
      </c>
      <c r="M26" s="141">
        <v>880957</v>
      </c>
      <c r="N26" s="155">
        <v>37</v>
      </c>
      <c r="O26" s="157">
        <v>860671</v>
      </c>
      <c r="P26" s="158">
        <v>0</v>
      </c>
      <c r="Q26" s="156">
        <v>0</v>
      </c>
      <c r="R26" s="155">
        <v>5</v>
      </c>
      <c r="S26" s="156">
        <v>20286</v>
      </c>
      <c r="T26" s="140">
        <v>207</v>
      </c>
      <c r="U26" s="142">
        <v>5435514</v>
      </c>
      <c r="V26" s="158">
        <v>177</v>
      </c>
      <c r="W26" s="156">
        <v>4197627</v>
      </c>
      <c r="X26" s="155">
        <v>5</v>
      </c>
      <c r="Y26" s="156">
        <v>63840</v>
      </c>
      <c r="Z26" s="158">
        <v>25</v>
      </c>
      <c r="AA26" s="156">
        <v>1174047</v>
      </c>
      <c r="AB26" s="140">
        <v>4070</v>
      </c>
      <c r="AC26" s="142">
        <v>28409928</v>
      </c>
      <c r="AD26" s="158">
        <v>3374</v>
      </c>
      <c r="AE26" s="156">
        <v>19283288</v>
      </c>
      <c r="AF26" s="155">
        <v>358</v>
      </c>
      <c r="AG26" s="156">
        <v>1480413</v>
      </c>
      <c r="AH26" s="158">
        <v>338</v>
      </c>
      <c r="AI26" s="156">
        <v>7646227</v>
      </c>
      <c r="AJ26" s="140">
        <v>96</v>
      </c>
      <c r="AK26" s="142">
        <v>3686273</v>
      </c>
      <c r="AL26" s="158">
        <v>84</v>
      </c>
      <c r="AM26" s="156">
        <v>3194191</v>
      </c>
      <c r="AN26" s="155">
        <v>1</v>
      </c>
      <c r="AO26" s="156">
        <v>30358</v>
      </c>
      <c r="AP26" s="158">
        <v>11</v>
      </c>
      <c r="AQ26" s="156">
        <v>461724</v>
      </c>
      <c r="AR26" s="140">
        <v>1</v>
      </c>
      <c r="AS26" s="142">
        <v>14103</v>
      </c>
      <c r="AT26" s="158">
        <v>1</v>
      </c>
      <c r="AU26" s="156">
        <v>14103</v>
      </c>
      <c r="AV26" s="155">
        <v>0</v>
      </c>
      <c r="AW26" s="157">
        <v>0</v>
      </c>
      <c r="AX26" s="158">
        <v>0</v>
      </c>
      <c r="AY26" s="167">
        <v>0</v>
      </c>
      <c r="AZ26" s="140">
        <v>0</v>
      </c>
      <c r="BA26" s="142">
        <v>0</v>
      </c>
      <c r="BB26" s="158">
        <v>0</v>
      </c>
      <c r="BC26" s="156">
        <v>0</v>
      </c>
      <c r="BD26" s="155">
        <v>0</v>
      </c>
      <c r="BE26" s="157">
        <v>0</v>
      </c>
      <c r="BF26" s="158">
        <v>0</v>
      </c>
      <c r="BG26" s="156">
        <v>0</v>
      </c>
      <c r="BH26" s="140">
        <v>274</v>
      </c>
      <c r="BI26" s="142">
        <v>3731182</v>
      </c>
      <c r="BJ26" s="158">
        <v>269</v>
      </c>
      <c r="BK26" s="156">
        <v>3440910</v>
      </c>
      <c r="BL26" s="155">
        <v>0</v>
      </c>
      <c r="BM26" s="157">
        <v>0</v>
      </c>
      <c r="BN26" s="158">
        <v>5</v>
      </c>
      <c r="BO26" s="156">
        <v>290272</v>
      </c>
      <c r="BP26" s="95">
        <v>0</v>
      </c>
      <c r="BQ26" s="94">
        <v>0</v>
      </c>
      <c r="BR26" s="182">
        <v>0</v>
      </c>
      <c r="BS26" s="183">
        <v>0</v>
      </c>
      <c r="BT26" s="191">
        <v>0</v>
      </c>
      <c r="BU26" s="192">
        <v>0</v>
      </c>
      <c r="BV26" s="184">
        <v>0</v>
      </c>
      <c r="BW26" s="185">
        <v>0</v>
      </c>
      <c r="BX26" s="182">
        <v>0</v>
      </c>
      <c r="BY26" s="185">
        <v>0</v>
      </c>
      <c r="BZ26" s="186">
        <v>55</v>
      </c>
      <c r="CA26" s="187">
        <v>195442</v>
      </c>
      <c r="CB26" s="188">
        <v>1</v>
      </c>
      <c r="CC26" s="189">
        <v>4500</v>
      </c>
      <c r="CD26" s="140">
        <v>0</v>
      </c>
      <c r="CE26" s="142">
        <v>0</v>
      </c>
      <c r="CF26" s="158">
        <v>0</v>
      </c>
      <c r="CG26" s="156">
        <v>0</v>
      </c>
      <c r="CH26" s="155">
        <v>0</v>
      </c>
      <c r="CI26" s="157">
        <v>0</v>
      </c>
      <c r="CJ26" s="158">
        <v>0</v>
      </c>
      <c r="CK26" s="156">
        <v>0</v>
      </c>
      <c r="CL26" s="186">
        <v>14</v>
      </c>
      <c r="CM26" s="190">
        <v>411033</v>
      </c>
      <c r="CN26" s="96">
        <f t="shared" si="1"/>
        <v>5216</v>
      </c>
      <c r="CO26" s="94">
        <f t="shared" si="2"/>
        <v>46121755</v>
      </c>
      <c r="CP26" s="182">
        <f t="shared" si="3"/>
        <v>4370</v>
      </c>
      <c r="CQ26" s="183">
        <f t="shared" si="4"/>
        <v>34533466</v>
      </c>
      <c r="CR26" s="191">
        <f t="shared" si="5"/>
        <v>382</v>
      </c>
      <c r="CS26" s="192">
        <f t="shared" si="6"/>
        <v>1679736</v>
      </c>
      <c r="CT26" s="184">
        <f t="shared" si="7"/>
        <v>464</v>
      </c>
      <c r="CU26" s="185">
        <f t="shared" si="8"/>
        <v>9908553</v>
      </c>
      <c r="CV26" s="93">
        <v>289</v>
      </c>
      <c r="CW26" s="97">
        <v>5780000</v>
      </c>
      <c r="CX26" s="96">
        <f t="shared" si="9"/>
        <v>5505</v>
      </c>
      <c r="CY26" s="118">
        <f t="shared" si="0"/>
        <v>51901755</v>
      </c>
    </row>
    <row r="27" spans="1:103" ht="21" customHeight="1" x14ac:dyDescent="0.15">
      <c r="A27" s="90">
        <v>22</v>
      </c>
      <c r="B27" s="91">
        <v>39473251</v>
      </c>
      <c r="C27" s="92" t="s">
        <v>45</v>
      </c>
      <c r="D27" s="140">
        <v>191</v>
      </c>
      <c r="E27" s="142">
        <v>1055610</v>
      </c>
      <c r="F27" s="158">
        <v>141</v>
      </c>
      <c r="G27" s="156">
        <v>821779</v>
      </c>
      <c r="H27" s="155">
        <v>1</v>
      </c>
      <c r="I27" s="157">
        <v>4880</v>
      </c>
      <c r="J27" s="158">
        <v>49</v>
      </c>
      <c r="K27" s="156">
        <v>228951</v>
      </c>
      <c r="L27" s="140">
        <v>17</v>
      </c>
      <c r="M27" s="141">
        <v>165094</v>
      </c>
      <c r="N27" s="155">
        <v>17</v>
      </c>
      <c r="O27" s="157">
        <v>165094</v>
      </c>
      <c r="P27" s="158">
        <v>0</v>
      </c>
      <c r="Q27" s="156">
        <v>0</v>
      </c>
      <c r="R27" s="155">
        <v>0</v>
      </c>
      <c r="S27" s="156">
        <v>0</v>
      </c>
      <c r="T27" s="140">
        <v>47</v>
      </c>
      <c r="U27" s="142">
        <v>1353808</v>
      </c>
      <c r="V27" s="158">
        <v>34</v>
      </c>
      <c r="W27" s="156">
        <v>925443</v>
      </c>
      <c r="X27" s="155">
        <v>0</v>
      </c>
      <c r="Y27" s="156">
        <v>0</v>
      </c>
      <c r="Z27" s="158">
        <v>13</v>
      </c>
      <c r="AA27" s="156">
        <v>428365</v>
      </c>
      <c r="AB27" s="140">
        <v>1355</v>
      </c>
      <c r="AC27" s="142">
        <v>11849254</v>
      </c>
      <c r="AD27" s="158">
        <v>1080</v>
      </c>
      <c r="AE27" s="156">
        <v>6031636</v>
      </c>
      <c r="AF27" s="155">
        <v>88</v>
      </c>
      <c r="AG27" s="156">
        <v>251328</v>
      </c>
      <c r="AH27" s="158">
        <v>187</v>
      </c>
      <c r="AI27" s="156">
        <v>5566290</v>
      </c>
      <c r="AJ27" s="140">
        <v>40</v>
      </c>
      <c r="AK27" s="142">
        <v>1234995</v>
      </c>
      <c r="AL27" s="158">
        <v>29</v>
      </c>
      <c r="AM27" s="156">
        <v>984574</v>
      </c>
      <c r="AN27" s="155">
        <v>0</v>
      </c>
      <c r="AO27" s="156">
        <v>0</v>
      </c>
      <c r="AP27" s="158">
        <v>11</v>
      </c>
      <c r="AQ27" s="156">
        <v>250421</v>
      </c>
      <c r="AR27" s="140">
        <v>0</v>
      </c>
      <c r="AS27" s="142">
        <v>0</v>
      </c>
      <c r="AT27" s="158">
        <v>0</v>
      </c>
      <c r="AU27" s="156">
        <v>0</v>
      </c>
      <c r="AV27" s="155">
        <v>0</v>
      </c>
      <c r="AW27" s="157">
        <v>0</v>
      </c>
      <c r="AX27" s="158">
        <v>0</v>
      </c>
      <c r="AY27" s="167">
        <v>0</v>
      </c>
      <c r="AZ27" s="140">
        <v>0</v>
      </c>
      <c r="BA27" s="142">
        <v>0</v>
      </c>
      <c r="BB27" s="158">
        <v>0</v>
      </c>
      <c r="BC27" s="156">
        <v>0</v>
      </c>
      <c r="BD27" s="155">
        <v>0</v>
      </c>
      <c r="BE27" s="157">
        <v>0</v>
      </c>
      <c r="BF27" s="158">
        <v>0</v>
      </c>
      <c r="BG27" s="156">
        <v>0</v>
      </c>
      <c r="BH27" s="140">
        <v>111</v>
      </c>
      <c r="BI27" s="142">
        <v>1297817</v>
      </c>
      <c r="BJ27" s="158">
        <v>104</v>
      </c>
      <c r="BK27" s="156">
        <v>1121715</v>
      </c>
      <c r="BL27" s="155">
        <v>0</v>
      </c>
      <c r="BM27" s="157">
        <v>0</v>
      </c>
      <c r="BN27" s="158">
        <v>7</v>
      </c>
      <c r="BO27" s="156">
        <v>176102</v>
      </c>
      <c r="BP27" s="95">
        <v>0</v>
      </c>
      <c r="BQ27" s="94">
        <v>0</v>
      </c>
      <c r="BR27" s="182">
        <v>0</v>
      </c>
      <c r="BS27" s="183">
        <v>0</v>
      </c>
      <c r="BT27" s="191">
        <v>0</v>
      </c>
      <c r="BU27" s="192">
        <v>0</v>
      </c>
      <c r="BV27" s="184">
        <v>0</v>
      </c>
      <c r="BW27" s="185">
        <v>0</v>
      </c>
      <c r="BX27" s="182">
        <v>0</v>
      </c>
      <c r="BY27" s="185">
        <v>0</v>
      </c>
      <c r="BZ27" s="186">
        <v>3</v>
      </c>
      <c r="CA27" s="187">
        <v>6530</v>
      </c>
      <c r="CB27" s="188">
        <v>0</v>
      </c>
      <c r="CC27" s="189">
        <v>0</v>
      </c>
      <c r="CD27" s="140">
        <v>0</v>
      </c>
      <c r="CE27" s="142">
        <v>0</v>
      </c>
      <c r="CF27" s="158">
        <v>0</v>
      </c>
      <c r="CG27" s="156">
        <v>0</v>
      </c>
      <c r="CH27" s="155">
        <v>0</v>
      </c>
      <c r="CI27" s="157">
        <v>0</v>
      </c>
      <c r="CJ27" s="158">
        <v>0</v>
      </c>
      <c r="CK27" s="156">
        <v>0</v>
      </c>
      <c r="CL27" s="186">
        <v>6</v>
      </c>
      <c r="CM27" s="190">
        <v>238058</v>
      </c>
      <c r="CN27" s="96">
        <f t="shared" si="1"/>
        <v>1770</v>
      </c>
      <c r="CO27" s="94">
        <f t="shared" si="2"/>
        <v>17201166</v>
      </c>
      <c r="CP27" s="182">
        <f t="shared" si="3"/>
        <v>1414</v>
      </c>
      <c r="CQ27" s="183">
        <f t="shared" si="4"/>
        <v>10294829</v>
      </c>
      <c r="CR27" s="191">
        <f t="shared" si="5"/>
        <v>89</v>
      </c>
      <c r="CS27" s="192">
        <f t="shared" si="6"/>
        <v>256208</v>
      </c>
      <c r="CT27" s="184">
        <f t="shared" si="7"/>
        <v>267</v>
      </c>
      <c r="CU27" s="185">
        <f t="shared" si="8"/>
        <v>6650129</v>
      </c>
      <c r="CV27" s="93">
        <v>89</v>
      </c>
      <c r="CW27" s="97">
        <v>1780000</v>
      </c>
      <c r="CX27" s="96">
        <f t="shared" si="9"/>
        <v>1859</v>
      </c>
      <c r="CY27" s="118">
        <f t="shared" si="0"/>
        <v>18981166</v>
      </c>
    </row>
    <row r="28" spans="1:103" ht="21" customHeight="1" x14ac:dyDescent="0.15">
      <c r="A28" s="90">
        <v>23</v>
      </c>
      <c r="B28" s="91">
        <v>39473269</v>
      </c>
      <c r="C28" s="92" t="s">
        <v>46</v>
      </c>
      <c r="D28" s="140">
        <v>454</v>
      </c>
      <c r="E28" s="142">
        <v>2091487</v>
      </c>
      <c r="F28" s="158">
        <v>347</v>
      </c>
      <c r="G28" s="156">
        <v>1631739</v>
      </c>
      <c r="H28" s="155">
        <v>14</v>
      </c>
      <c r="I28" s="157">
        <v>61141</v>
      </c>
      <c r="J28" s="158">
        <v>93</v>
      </c>
      <c r="K28" s="156">
        <v>398607</v>
      </c>
      <c r="L28" s="140">
        <v>65</v>
      </c>
      <c r="M28" s="141">
        <v>1047557</v>
      </c>
      <c r="N28" s="155">
        <v>49</v>
      </c>
      <c r="O28" s="157">
        <v>886258</v>
      </c>
      <c r="P28" s="158">
        <v>5</v>
      </c>
      <c r="Q28" s="156">
        <v>46030</v>
      </c>
      <c r="R28" s="155">
        <v>11</v>
      </c>
      <c r="S28" s="156">
        <v>115269</v>
      </c>
      <c r="T28" s="140">
        <v>104</v>
      </c>
      <c r="U28" s="142">
        <v>2385099</v>
      </c>
      <c r="V28" s="158">
        <v>56</v>
      </c>
      <c r="W28" s="156">
        <v>1339002</v>
      </c>
      <c r="X28" s="155">
        <v>11</v>
      </c>
      <c r="Y28" s="156">
        <v>325160</v>
      </c>
      <c r="Z28" s="158">
        <v>37</v>
      </c>
      <c r="AA28" s="156">
        <v>720937</v>
      </c>
      <c r="AB28" s="140">
        <v>2477</v>
      </c>
      <c r="AC28" s="142">
        <v>21539670</v>
      </c>
      <c r="AD28" s="158">
        <v>1779</v>
      </c>
      <c r="AE28" s="156">
        <v>11040165</v>
      </c>
      <c r="AF28" s="155">
        <v>219</v>
      </c>
      <c r="AG28" s="156">
        <v>730291</v>
      </c>
      <c r="AH28" s="158">
        <v>479</v>
      </c>
      <c r="AI28" s="156">
        <v>9769214</v>
      </c>
      <c r="AJ28" s="140">
        <v>80</v>
      </c>
      <c r="AK28" s="142">
        <v>2391782</v>
      </c>
      <c r="AL28" s="158">
        <v>58</v>
      </c>
      <c r="AM28" s="156">
        <v>1850348</v>
      </c>
      <c r="AN28" s="155">
        <v>1</v>
      </c>
      <c r="AO28" s="156">
        <v>8649</v>
      </c>
      <c r="AP28" s="158">
        <v>21</v>
      </c>
      <c r="AQ28" s="156">
        <v>532785</v>
      </c>
      <c r="AR28" s="140">
        <v>3</v>
      </c>
      <c r="AS28" s="142">
        <v>44442</v>
      </c>
      <c r="AT28" s="158">
        <v>3</v>
      </c>
      <c r="AU28" s="156">
        <v>44442</v>
      </c>
      <c r="AV28" s="155">
        <v>0</v>
      </c>
      <c r="AW28" s="157">
        <v>0</v>
      </c>
      <c r="AX28" s="158">
        <v>0</v>
      </c>
      <c r="AY28" s="167">
        <v>0</v>
      </c>
      <c r="AZ28" s="140">
        <v>0</v>
      </c>
      <c r="BA28" s="142">
        <v>0</v>
      </c>
      <c r="BB28" s="158">
        <v>0</v>
      </c>
      <c r="BC28" s="156">
        <v>0</v>
      </c>
      <c r="BD28" s="155">
        <v>0</v>
      </c>
      <c r="BE28" s="157">
        <v>0</v>
      </c>
      <c r="BF28" s="158">
        <v>0</v>
      </c>
      <c r="BG28" s="156">
        <v>0</v>
      </c>
      <c r="BH28" s="140">
        <v>101</v>
      </c>
      <c r="BI28" s="142">
        <v>1731038</v>
      </c>
      <c r="BJ28" s="158">
        <v>89</v>
      </c>
      <c r="BK28" s="156">
        <v>1324774</v>
      </c>
      <c r="BL28" s="155">
        <v>0</v>
      </c>
      <c r="BM28" s="157">
        <v>0</v>
      </c>
      <c r="BN28" s="158">
        <v>12</v>
      </c>
      <c r="BO28" s="156">
        <v>406264</v>
      </c>
      <c r="BP28" s="95">
        <v>0</v>
      </c>
      <c r="BQ28" s="94">
        <v>0</v>
      </c>
      <c r="BR28" s="182">
        <v>0</v>
      </c>
      <c r="BS28" s="183">
        <v>0</v>
      </c>
      <c r="BT28" s="191">
        <v>0</v>
      </c>
      <c r="BU28" s="192">
        <v>0</v>
      </c>
      <c r="BV28" s="184">
        <v>0</v>
      </c>
      <c r="BW28" s="185">
        <v>0</v>
      </c>
      <c r="BX28" s="182">
        <v>0</v>
      </c>
      <c r="BY28" s="185">
        <v>0</v>
      </c>
      <c r="BZ28" s="186">
        <v>34</v>
      </c>
      <c r="CA28" s="187">
        <v>155375</v>
      </c>
      <c r="CB28" s="188">
        <v>2</v>
      </c>
      <c r="CC28" s="189">
        <v>9150</v>
      </c>
      <c r="CD28" s="140">
        <v>0</v>
      </c>
      <c r="CE28" s="142">
        <v>0</v>
      </c>
      <c r="CF28" s="158">
        <v>0</v>
      </c>
      <c r="CG28" s="156">
        <v>0</v>
      </c>
      <c r="CH28" s="155">
        <v>0</v>
      </c>
      <c r="CI28" s="157">
        <v>0</v>
      </c>
      <c r="CJ28" s="158">
        <v>0</v>
      </c>
      <c r="CK28" s="156">
        <v>0</v>
      </c>
      <c r="CL28" s="186">
        <v>10</v>
      </c>
      <c r="CM28" s="190">
        <v>163935</v>
      </c>
      <c r="CN28" s="96">
        <f t="shared" si="1"/>
        <v>3330</v>
      </c>
      <c r="CO28" s="94">
        <f t="shared" si="2"/>
        <v>31559535</v>
      </c>
      <c r="CP28" s="182">
        <f t="shared" si="3"/>
        <v>2427</v>
      </c>
      <c r="CQ28" s="183">
        <f t="shared" si="4"/>
        <v>18445188</v>
      </c>
      <c r="CR28" s="191">
        <f t="shared" si="5"/>
        <v>250</v>
      </c>
      <c r="CS28" s="192">
        <f t="shared" si="6"/>
        <v>1171271</v>
      </c>
      <c r="CT28" s="184">
        <f t="shared" si="7"/>
        <v>653</v>
      </c>
      <c r="CU28" s="185">
        <f t="shared" si="8"/>
        <v>11943076</v>
      </c>
      <c r="CV28" s="93">
        <v>155</v>
      </c>
      <c r="CW28" s="97">
        <v>3100000</v>
      </c>
      <c r="CX28" s="96">
        <f t="shared" si="9"/>
        <v>3485</v>
      </c>
      <c r="CY28" s="118">
        <f t="shared" si="0"/>
        <v>34659535</v>
      </c>
    </row>
    <row r="29" spans="1:103" ht="21" customHeight="1" x14ac:dyDescent="0.15">
      <c r="A29" s="90">
        <v>24</v>
      </c>
      <c r="B29" s="91">
        <v>39473277</v>
      </c>
      <c r="C29" s="92" t="s">
        <v>47</v>
      </c>
      <c r="D29" s="140">
        <v>313</v>
      </c>
      <c r="E29" s="142">
        <v>1587566</v>
      </c>
      <c r="F29" s="158">
        <v>248</v>
      </c>
      <c r="G29" s="156">
        <v>1324776</v>
      </c>
      <c r="H29" s="155">
        <v>5</v>
      </c>
      <c r="I29" s="157">
        <v>42578</v>
      </c>
      <c r="J29" s="158">
        <v>60</v>
      </c>
      <c r="K29" s="156">
        <v>220212</v>
      </c>
      <c r="L29" s="140">
        <v>24</v>
      </c>
      <c r="M29" s="141">
        <v>733763</v>
      </c>
      <c r="N29" s="155">
        <v>16</v>
      </c>
      <c r="O29" s="157">
        <v>681557</v>
      </c>
      <c r="P29" s="158">
        <v>0</v>
      </c>
      <c r="Q29" s="156">
        <v>0</v>
      </c>
      <c r="R29" s="155">
        <v>8</v>
      </c>
      <c r="S29" s="156">
        <v>52206</v>
      </c>
      <c r="T29" s="140">
        <v>66</v>
      </c>
      <c r="U29" s="142">
        <v>1309565</v>
      </c>
      <c r="V29" s="158">
        <v>34</v>
      </c>
      <c r="W29" s="156">
        <v>662106</v>
      </c>
      <c r="X29" s="155">
        <v>1</v>
      </c>
      <c r="Y29" s="156">
        <v>5360</v>
      </c>
      <c r="Z29" s="158">
        <v>31</v>
      </c>
      <c r="AA29" s="156">
        <v>642099</v>
      </c>
      <c r="AB29" s="140">
        <v>1620</v>
      </c>
      <c r="AC29" s="142">
        <v>9834116</v>
      </c>
      <c r="AD29" s="158">
        <v>1339</v>
      </c>
      <c r="AE29" s="156">
        <v>6556620</v>
      </c>
      <c r="AF29" s="155">
        <v>118</v>
      </c>
      <c r="AG29" s="156">
        <v>361517</v>
      </c>
      <c r="AH29" s="158">
        <v>163</v>
      </c>
      <c r="AI29" s="156">
        <v>2915979</v>
      </c>
      <c r="AJ29" s="140">
        <v>73</v>
      </c>
      <c r="AK29" s="142">
        <v>2137807</v>
      </c>
      <c r="AL29" s="158">
        <v>61</v>
      </c>
      <c r="AM29" s="156">
        <v>1859607</v>
      </c>
      <c r="AN29" s="155">
        <v>1</v>
      </c>
      <c r="AO29" s="156">
        <v>30316</v>
      </c>
      <c r="AP29" s="158">
        <v>11</v>
      </c>
      <c r="AQ29" s="156">
        <v>247884</v>
      </c>
      <c r="AR29" s="140">
        <v>0</v>
      </c>
      <c r="AS29" s="142">
        <v>0</v>
      </c>
      <c r="AT29" s="158">
        <v>0</v>
      </c>
      <c r="AU29" s="156">
        <v>0</v>
      </c>
      <c r="AV29" s="155">
        <v>0</v>
      </c>
      <c r="AW29" s="157">
        <v>0</v>
      </c>
      <c r="AX29" s="158">
        <v>0</v>
      </c>
      <c r="AY29" s="167">
        <v>0</v>
      </c>
      <c r="AZ29" s="140">
        <v>0</v>
      </c>
      <c r="BA29" s="142">
        <v>0</v>
      </c>
      <c r="BB29" s="158">
        <v>0</v>
      </c>
      <c r="BC29" s="156">
        <v>0</v>
      </c>
      <c r="BD29" s="155">
        <v>0</v>
      </c>
      <c r="BE29" s="157">
        <v>0</v>
      </c>
      <c r="BF29" s="158">
        <v>0</v>
      </c>
      <c r="BG29" s="156">
        <v>0</v>
      </c>
      <c r="BH29" s="140">
        <v>101</v>
      </c>
      <c r="BI29" s="142">
        <v>1412030</v>
      </c>
      <c r="BJ29" s="158">
        <v>95</v>
      </c>
      <c r="BK29" s="156">
        <v>1095484</v>
      </c>
      <c r="BL29" s="155">
        <v>0</v>
      </c>
      <c r="BM29" s="157">
        <v>0</v>
      </c>
      <c r="BN29" s="158">
        <v>6</v>
      </c>
      <c r="BO29" s="156">
        <v>316546</v>
      </c>
      <c r="BP29" s="95">
        <v>0</v>
      </c>
      <c r="BQ29" s="94">
        <v>0</v>
      </c>
      <c r="BR29" s="182">
        <v>0</v>
      </c>
      <c r="BS29" s="183">
        <v>0</v>
      </c>
      <c r="BT29" s="191">
        <v>0</v>
      </c>
      <c r="BU29" s="192">
        <v>0</v>
      </c>
      <c r="BV29" s="184">
        <v>0</v>
      </c>
      <c r="BW29" s="185">
        <v>0</v>
      </c>
      <c r="BX29" s="182">
        <v>0</v>
      </c>
      <c r="BY29" s="185">
        <v>0</v>
      </c>
      <c r="BZ29" s="186">
        <v>0</v>
      </c>
      <c r="CA29" s="187">
        <v>0</v>
      </c>
      <c r="CB29" s="188">
        <v>0</v>
      </c>
      <c r="CC29" s="189">
        <v>0</v>
      </c>
      <c r="CD29" s="140">
        <v>0</v>
      </c>
      <c r="CE29" s="142">
        <v>0</v>
      </c>
      <c r="CF29" s="158">
        <v>0</v>
      </c>
      <c r="CG29" s="156">
        <v>0</v>
      </c>
      <c r="CH29" s="155">
        <v>0</v>
      </c>
      <c r="CI29" s="157">
        <v>0</v>
      </c>
      <c r="CJ29" s="158">
        <v>0</v>
      </c>
      <c r="CK29" s="156">
        <v>0</v>
      </c>
      <c r="CL29" s="186">
        <v>3</v>
      </c>
      <c r="CM29" s="190">
        <v>56996</v>
      </c>
      <c r="CN29" s="96">
        <f t="shared" si="1"/>
        <v>2200</v>
      </c>
      <c r="CO29" s="94">
        <f t="shared" si="2"/>
        <v>17071843</v>
      </c>
      <c r="CP29" s="182">
        <f t="shared" si="3"/>
        <v>1796</v>
      </c>
      <c r="CQ29" s="183">
        <f t="shared" si="4"/>
        <v>12237146</v>
      </c>
      <c r="CR29" s="191">
        <f t="shared" si="5"/>
        <v>125</v>
      </c>
      <c r="CS29" s="192">
        <f t="shared" si="6"/>
        <v>439771</v>
      </c>
      <c r="CT29" s="184">
        <f t="shared" si="7"/>
        <v>279</v>
      </c>
      <c r="CU29" s="185">
        <f t="shared" si="8"/>
        <v>4394926</v>
      </c>
      <c r="CV29" s="93">
        <v>104</v>
      </c>
      <c r="CW29" s="97">
        <v>2080000</v>
      </c>
      <c r="CX29" s="96">
        <f t="shared" si="9"/>
        <v>2304</v>
      </c>
      <c r="CY29" s="118">
        <f t="shared" si="0"/>
        <v>19151843</v>
      </c>
    </row>
    <row r="30" spans="1:103" ht="21" customHeight="1" x14ac:dyDescent="0.15">
      <c r="A30" s="90">
        <v>25</v>
      </c>
      <c r="B30" s="91">
        <v>39473285</v>
      </c>
      <c r="C30" s="92" t="s">
        <v>48</v>
      </c>
      <c r="D30" s="140">
        <v>233</v>
      </c>
      <c r="E30" s="142">
        <v>1258347</v>
      </c>
      <c r="F30" s="158">
        <v>217</v>
      </c>
      <c r="G30" s="156">
        <v>1188858</v>
      </c>
      <c r="H30" s="155">
        <v>4</v>
      </c>
      <c r="I30" s="157">
        <v>24228</v>
      </c>
      <c r="J30" s="158">
        <v>12</v>
      </c>
      <c r="K30" s="156">
        <v>45261</v>
      </c>
      <c r="L30" s="140">
        <v>58</v>
      </c>
      <c r="M30" s="141">
        <v>957682</v>
      </c>
      <c r="N30" s="155">
        <v>55</v>
      </c>
      <c r="O30" s="157">
        <v>929836</v>
      </c>
      <c r="P30" s="158">
        <v>0</v>
      </c>
      <c r="Q30" s="156">
        <v>0</v>
      </c>
      <c r="R30" s="155">
        <v>3</v>
      </c>
      <c r="S30" s="156">
        <v>27846</v>
      </c>
      <c r="T30" s="140">
        <v>30</v>
      </c>
      <c r="U30" s="142">
        <v>1038487</v>
      </c>
      <c r="V30" s="158">
        <v>30</v>
      </c>
      <c r="W30" s="156">
        <v>1038487</v>
      </c>
      <c r="X30" s="155">
        <v>0</v>
      </c>
      <c r="Y30" s="156">
        <v>0</v>
      </c>
      <c r="Z30" s="158">
        <v>0</v>
      </c>
      <c r="AA30" s="156">
        <v>0</v>
      </c>
      <c r="AB30" s="140">
        <v>2032</v>
      </c>
      <c r="AC30" s="142">
        <v>12445591</v>
      </c>
      <c r="AD30" s="158">
        <v>1835</v>
      </c>
      <c r="AE30" s="156">
        <v>9822173</v>
      </c>
      <c r="AF30" s="155">
        <v>106</v>
      </c>
      <c r="AG30" s="156">
        <v>331426</v>
      </c>
      <c r="AH30" s="158">
        <v>91</v>
      </c>
      <c r="AI30" s="156">
        <v>2291992</v>
      </c>
      <c r="AJ30" s="140">
        <v>79</v>
      </c>
      <c r="AK30" s="142">
        <v>2410834</v>
      </c>
      <c r="AL30" s="158">
        <v>76</v>
      </c>
      <c r="AM30" s="156">
        <v>2387016</v>
      </c>
      <c r="AN30" s="155">
        <v>2</v>
      </c>
      <c r="AO30" s="156">
        <v>12889</v>
      </c>
      <c r="AP30" s="158">
        <v>1</v>
      </c>
      <c r="AQ30" s="156">
        <v>10929</v>
      </c>
      <c r="AR30" s="140">
        <v>1</v>
      </c>
      <c r="AS30" s="142">
        <v>7362</v>
      </c>
      <c r="AT30" s="158">
        <v>1</v>
      </c>
      <c r="AU30" s="156">
        <v>7362</v>
      </c>
      <c r="AV30" s="155">
        <v>0</v>
      </c>
      <c r="AW30" s="157">
        <v>0</v>
      </c>
      <c r="AX30" s="158">
        <v>0</v>
      </c>
      <c r="AY30" s="167">
        <v>0</v>
      </c>
      <c r="AZ30" s="140">
        <v>0</v>
      </c>
      <c r="BA30" s="142">
        <v>0</v>
      </c>
      <c r="BB30" s="158">
        <v>0</v>
      </c>
      <c r="BC30" s="156">
        <v>0</v>
      </c>
      <c r="BD30" s="155">
        <v>0</v>
      </c>
      <c r="BE30" s="157">
        <v>0</v>
      </c>
      <c r="BF30" s="158">
        <v>0</v>
      </c>
      <c r="BG30" s="156">
        <v>0</v>
      </c>
      <c r="BH30" s="140">
        <v>97</v>
      </c>
      <c r="BI30" s="142">
        <v>1495447</v>
      </c>
      <c r="BJ30" s="158">
        <v>97</v>
      </c>
      <c r="BK30" s="156">
        <v>1495447</v>
      </c>
      <c r="BL30" s="155">
        <v>0</v>
      </c>
      <c r="BM30" s="157">
        <v>0</v>
      </c>
      <c r="BN30" s="158">
        <v>0</v>
      </c>
      <c r="BO30" s="156">
        <v>0</v>
      </c>
      <c r="BP30" s="95">
        <v>0</v>
      </c>
      <c r="BQ30" s="94">
        <v>0</v>
      </c>
      <c r="BR30" s="182">
        <v>0</v>
      </c>
      <c r="BS30" s="183">
        <v>0</v>
      </c>
      <c r="BT30" s="191">
        <v>0</v>
      </c>
      <c r="BU30" s="192">
        <v>0</v>
      </c>
      <c r="BV30" s="184">
        <v>0</v>
      </c>
      <c r="BW30" s="185">
        <v>0</v>
      </c>
      <c r="BX30" s="182">
        <v>0</v>
      </c>
      <c r="BY30" s="185">
        <v>0</v>
      </c>
      <c r="BZ30" s="186">
        <v>0</v>
      </c>
      <c r="CA30" s="187">
        <v>0</v>
      </c>
      <c r="CB30" s="188">
        <v>2</v>
      </c>
      <c r="CC30" s="189">
        <v>9300</v>
      </c>
      <c r="CD30" s="140">
        <v>0</v>
      </c>
      <c r="CE30" s="142">
        <v>0</v>
      </c>
      <c r="CF30" s="158">
        <v>0</v>
      </c>
      <c r="CG30" s="156">
        <v>0</v>
      </c>
      <c r="CH30" s="155">
        <v>0</v>
      </c>
      <c r="CI30" s="157">
        <v>0</v>
      </c>
      <c r="CJ30" s="158">
        <v>0</v>
      </c>
      <c r="CK30" s="156">
        <v>0</v>
      </c>
      <c r="CL30" s="186">
        <v>6</v>
      </c>
      <c r="CM30" s="190">
        <v>76115</v>
      </c>
      <c r="CN30" s="96">
        <f t="shared" si="1"/>
        <v>2538</v>
      </c>
      <c r="CO30" s="94">
        <f t="shared" si="2"/>
        <v>19699165</v>
      </c>
      <c r="CP30" s="182">
        <f t="shared" si="3"/>
        <v>2319</v>
      </c>
      <c r="CQ30" s="183">
        <f t="shared" si="4"/>
        <v>16954594</v>
      </c>
      <c r="CR30" s="191">
        <f t="shared" si="5"/>
        <v>112</v>
      </c>
      <c r="CS30" s="192">
        <f t="shared" si="6"/>
        <v>368543</v>
      </c>
      <c r="CT30" s="184">
        <f t="shared" si="7"/>
        <v>107</v>
      </c>
      <c r="CU30" s="185">
        <f t="shared" si="8"/>
        <v>2376028</v>
      </c>
      <c r="CV30" s="93">
        <v>123</v>
      </c>
      <c r="CW30" s="97">
        <v>2460000</v>
      </c>
      <c r="CX30" s="96">
        <f t="shared" si="9"/>
        <v>2661</v>
      </c>
      <c r="CY30" s="118">
        <f t="shared" si="0"/>
        <v>22159165</v>
      </c>
    </row>
    <row r="31" spans="1:103" ht="21" customHeight="1" x14ac:dyDescent="0.15">
      <c r="A31" s="90">
        <v>26</v>
      </c>
      <c r="B31" s="91">
        <v>39473293</v>
      </c>
      <c r="C31" s="92" t="s">
        <v>49</v>
      </c>
      <c r="D31" s="140">
        <v>522</v>
      </c>
      <c r="E31" s="142">
        <v>3463165</v>
      </c>
      <c r="F31" s="158">
        <v>471</v>
      </c>
      <c r="G31" s="156">
        <v>3199282</v>
      </c>
      <c r="H31" s="155">
        <v>25</v>
      </c>
      <c r="I31" s="157">
        <v>136477</v>
      </c>
      <c r="J31" s="158">
        <v>26</v>
      </c>
      <c r="K31" s="156">
        <v>127406</v>
      </c>
      <c r="L31" s="140">
        <v>91</v>
      </c>
      <c r="M31" s="141">
        <v>2146296</v>
      </c>
      <c r="N31" s="155">
        <v>89</v>
      </c>
      <c r="O31" s="157">
        <v>2106888</v>
      </c>
      <c r="P31" s="158">
        <v>2</v>
      </c>
      <c r="Q31" s="156">
        <v>39408</v>
      </c>
      <c r="R31" s="155">
        <v>0</v>
      </c>
      <c r="S31" s="156">
        <v>0</v>
      </c>
      <c r="T31" s="140">
        <v>150</v>
      </c>
      <c r="U31" s="142">
        <v>4640047</v>
      </c>
      <c r="V31" s="158">
        <v>145</v>
      </c>
      <c r="W31" s="156">
        <v>4483580</v>
      </c>
      <c r="X31" s="155">
        <v>3</v>
      </c>
      <c r="Y31" s="156">
        <v>132860</v>
      </c>
      <c r="Z31" s="158">
        <v>2</v>
      </c>
      <c r="AA31" s="156">
        <v>23607</v>
      </c>
      <c r="AB31" s="140">
        <v>3563</v>
      </c>
      <c r="AC31" s="142">
        <v>20182329</v>
      </c>
      <c r="AD31" s="158">
        <v>2970</v>
      </c>
      <c r="AE31" s="156">
        <v>15381126</v>
      </c>
      <c r="AF31" s="155">
        <v>393</v>
      </c>
      <c r="AG31" s="156">
        <v>1523216</v>
      </c>
      <c r="AH31" s="158">
        <v>200</v>
      </c>
      <c r="AI31" s="156">
        <v>3277987</v>
      </c>
      <c r="AJ31" s="140">
        <v>119</v>
      </c>
      <c r="AK31" s="142">
        <v>3262725</v>
      </c>
      <c r="AL31" s="158">
        <v>108</v>
      </c>
      <c r="AM31" s="156">
        <v>2999580</v>
      </c>
      <c r="AN31" s="155">
        <v>3</v>
      </c>
      <c r="AO31" s="156">
        <v>62920</v>
      </c>
      <c r="AP31" s="158">
        <v>8</v>
      </c>
      <c r="AQ31" s="156">
        <v>200225</v>
      </c>
      <c r="AR31" s="140">
        <v>5</v>
      </c>
      <c r="AS31" s="142">
        <v>59927</v>
      </c>
      <c r="AT31" s="158">
        <v>4</v>
      </c>
      <c r="AU31" s="156">
        <v>49140</v>
      </c>
      <c r="AV31" s="155">
        <v>0</v>
      </c>
      <c r="AW31" s="157">
        <v>0</v>
      </c>
      <c r="AX31" s="158">
        <v>1</v>
      </c>
      <c r="AY31" s="167">
        <v>10787</v>
      </c>
      <c r="AZ31" s="140">
        <v>0</v>
      </c>
      <c r="BA31" s="142">
        <v>0</v>
      </c>
      <c r="BB31" s="158">
        <v>0</v>
      </c>
      <c r="BC31" s="156">
        <v>0</v>
      </c>
      <c r="BD31" s="155">
        <v>0</v>
      </c>
      <c r="BE31" s="157">
        <v>0</v>
      </c>
      <c r="BF31" s="158">
        <v>0</v>
      </c>
      <c r="BG31" s="156">
        <v>0</v>
      </c>
      <c r="BH31" s="140">
        <v>187</v>
      </c>
      <c r="BI31" s="142">
        <v>2301084</v>
      </c>
      <c r="BJ31" s="158">
        <v>179</v>
      </c>
      <c r="BK31" s="156">
        <v>2042098</v>
      </c>
      <c r="BL31" s="155">
        <v>0</v>
      </c>
      <c r="BM31" s="157">
        <v>0</v>
      </c>
      <c r="BN31" s="158">
        <v>8</v>
      </c>
      <c r="BO31" s="156">
        <v>258986</v>
      </c>
      <c r="BP31" s="95">
        <v>0</v>
      </c>
      <c r="BQ31" s="94">
        <v>0</v>
      </c>
      <c r="BR31" s="182">
        <v>0</v>
      </c>
      <c r="BS31" s="183">
        <v>0</v>
      </c>
      <c r="BT31" s="191">
        <v>0</v>
      </c>
      <c r="BU31" s="192">
        <v>0</v>
      </c>
      <c r="BV31" s="184">
        <v>0</v>
      </c>
      <c r="BW31" s="185">
        <v>0</v>
      </c>
      <c r="BX31" s="182">
        <v>0</v>
      </c>
      <c r="BY31" s="185">
        <v>0</v>
      </c>
      <c r="BZ31" s="186">
        <v>0</v>
      </c>
      <c r="CA31" s="187">
        <v>0</v>
      </c>
      <c r="CB31" s="188">
        <v>6</v>
      </c>
      <c r="CC31" s="189">
        <v>24900</v>
      </c>
      <c r="CD31" s="140">
        <v>0</v>
      </c>
      <c r="CE31" s="142">
        <v>0</v>
      </c>
      <c r="CF31" s="158">
        <v>0</v>
      </c>
      <c r="CG31" s="156">
        <v>0</v>
      </c>
      <c r="CH31" s="155">
        <v>0</v>
      </c>
      <c r="CI31" s="157">
        <v>0</v>
      </c>
      <c r="CJ31" s="158">
        <v>0</v>
      </c>
      <c r="CK31" s="156">
        <v>0</v>
      </c>
      <c r="CL31" s="186">
        <v>10</v>
      </c>
      <c r="CM31" s="190">
        <v>332498</v>
      </c>
      <c r="CN31" s="96">
        <f t="shared" si="1"/>
        <v>4653</v>
      </c>
      <c r="CO31" s="94">
        <f t="shared" si="2"/>
        <v>36412971</v>
      </c>
      <c r="CP31" s="182">
        <f t="shared" si="3"/>
        <v>3982</v>
      </c>
      <c r="CQ31" s="183">
        <f t="shared" si="4"/>
        <v>30619092</v>
      </c>
      <c r="CR31" s="191">
        <f t="shared" si="5"/>
        <v>426</v>
      </c>
      <c r="CS31" s="192">
        <f t="shared" si="6"/>
        <v>1894881</v>
      </c>
      <c r="CT31" s="184">
        <f t="shared" si="7"/>
        <v>245</v>
      </c>
      <c r="CU31" s="185">
        <f t="shared" si="8"/>
        <v>3898998</v>
      </c>
      <c r="CV31" s="93">
        <v>181</v>
      </c>
      <c r="CW31" s="97">
        <v>3620000</v>
      </c>
      <c r="CX31" s="96">
        <f t="shared" si="9"/>
        <v>4834</v>
      </c>
      <c r="CY31" s="118">
        <f t="shared" si="0"/>
        <v>40032971</v>
      </c>
    </row>
    <row r="32" spans="1:103" ht="21" customHeight="1" x14ac:dyDescent="0.15">
      <c r="A32" s="90">
        <v>27</v>
      </c>
      <c r="B32" s="91">
        <v>39473483</v>
      </c>
      <c r="C32" s="92" t="s">
        <v>177</v>
      </c>
      <c r="D32" s="140">
        <v>356</v>
      </c>
      <c r="E32" s="142">
        <v>2124641</v>
      </c>
      <c r="F32" s="158">
        <v>316</v>
      </c>
      <c r="G32" s="156">
        <v>1946346</v>
      </c>
      <c r="H32" s="155">
        <v>13</v>
      </c>
      <c r="I32" s="157">
        <v>53647</v>
      </c>
      <c r="J32" s="158">
        <v>27</v>
      </c>
      <c r="K32" s="156">
        <v>124648</v>
      </c>
      <c r="L32" s="140">
        <v>43</v>
      </c>
      <c r="M32" s="141">
        <v>576632</v>
      </c>
      <c r="N32" s="155">
        <v>43</v>
      </c>
      <c r="O32" s="157">
        <v>576632</v>
      </c>
      <c r="P32" s="158">
        <v>0</v>
      </c>
      <c r="Q32" s="156">
        <v>0</v>
      </c>
      <c r="R32" s="155">
        <v>0</v>
      </c>
      <c r="S32" s="156">
        <v>0</v>
      </c>
      <c r="T32" s="140">
        <v>33</v>
      </c>
      <c r="U32" s="142">
        <v>940575</v>
      </c>
      <c r="V32" s="158">
        <v>31</v>
      </c>
      <c r="W32" s="156">
        <v>917318</v>
      </c>
      <c r="X32" s="155">
        <v>0</v>
      </c>
      <c r="Y32" s="156">
        <v>0</v>
      </c>
      <c r="Z32" s="158">
        <v>2</v>
      </c>
      <c r="AA32" s="156">
        <v>23257</v>
      </c>
      <c r="AB32" s="140">
        <v>1780</v>
      </c>
      <c r="AC32" s="142">
        <v>9946820</v>
      </c>
      <c r="AD32" s="158">
        <v>1547</v>
      </c>
      <c r="AE32" s="156">
        <v>8006174</v>
      </c>
      <c r="AF32" s="155">
        <v>168</v>
      </c>
      <c r="AG32" s="156">
        <v>446644</v>
      </c>
      <c r="AH32" s="158">
        <v>65</v>
      </c>
      <c r="AI32" s="156">
        <v>1494002</v>
      </c>
      <c r="AJ32" s="140">
        <v>62</v>
      </c>
      <c r="AK32" s="142">
        <v>1543183</v>
      </c>
      <c r="AL32" s="158">
        <v>53</v>
      </c>
      <c r="AM32" s="156">
        <v>1378796</v>
      </c>
      <c r="AN32" s="155">
        <v>1</v>
      </c>
      <c r="AO32" s="156">
        <v>35022</v>
      </c>
      <c r="AP32" s="158">
        <v>8</v>
      </c>
      <c r="AQ32" s="156">
        <v>129365</v>
      </c>
      <c r="AR32" s="140">
        <v>0</v>
      </c>
      <c r="AS32" s="142">
        <v>0</v>
      </c>
      <c r="AT32" s="158">
        <v>0</v>
      </c>
      <c r="AU32" s="156">
        <v>0</v>
      </c>
      <c r="AV32" s="155">
        <v>0</v>
      </c>
      <c r="AW32" s="157">
        <v>0</v>
      </c>
      <c r="AX32" s="158">
        <v>0</v>
      </c>
      <c r="AY32" s="167">
        <v>0</v>
      </c>
      <c r="AZ32" s="140">
        <v>0</v>
      </c>
      <c r="BA32" s="142">
        <v>0</v>
      </c>
      <c r="BB32" s="158">
        <v>0</v>
      </c>
      <c r="BC32" s="156">
        <v>0</v>
      </c>
      <c r="BD32" s="155">
        <v>0</v>
      </c>
      <c r="BE32" s="157">
        <v>0</v>
      </c>
      <c r="BF32" s="158">
        <v>0</v>
      </c>
      <c r="BG32" s="156">
        <v>0</v>
      </c>
      <c r="BH32" s="140">
        <v>69</v>
      </c>
      <c r="BI32" s="142">
        <v>1011573</v>
      </c>
      <c r="BJ32" s="158">
        <v>66</v>
      </c>
      <c r="BK32" s="156">
        <v>938666</v>
      </c>
      <c r="BL32" s="155">
        <v>0</v>
      </c>
      <c r="BM32" s="157">
        <v>0</v>
      </c>
      <c r="BN32" s="158">
        <v>3</v>
      </c>
      <c r="BO32" s="156">
        <v>72907</v>
      </c>
      <c r="BP32" s="95">
        <v>0</v>
      </c>
      <c r="BQ32" s="94">
        <v>0</v>
      </c>
      <c r="BR32" s="182">
        <v>0</v>
      </c>
      <c r="BS32" s="183">
        <v>0</v>
      </c>
      <c r="BT32" s="191">
        <v>0</v>
      </c>
      <c r="BU32" s="192">
        <v>0</v>
      </c>
      <c r="BV32" s="184">
        <v>0</v>
      </c>
      <c r="BW32" s="185">
        <v>0</v>
      </c>
      <c r="BX32" s="182">
        <v>0</v>
      </c>
      <c r="BY32" s="185">
        <v>0</v>
      </c>
      <c r="BZ32" s="186">
        <v>60</v>
      </c>
      <c r="CA32" s="187">
        <v>168442</v>
      </c>
      <c r="CB32" s="188">
        <v>1</v>
      </c>
      <c r="CC32" s="189">
        <v>4650</v>
      </c>
      <c r="CD32" s="140">
        <v>0</v>
      </c>
      <c r="CE32" s="142">
        <v>0</v>
      </c>
      <c r="CF32" s="158">
        <v>0</v>
      </c>
      <c r="CG32" s="156">
        <v>0</v>
      </c>
      <c r="CH32" s="155">
        <v>0</v>
      </c>
      <c r="CI32" s="157">
        <v>0</v>
      </c>
      <c r="CJ32" s="158">
        <v>0</v>
      </c>
      <c r="CK32" s="156">
        <v>0</v>
      </c>
      <c r="CL32" s="186">
        <v>8</v>
      </c>
      <c r="CM32" s="190">
        <v>296409</v>
      </c>
      <c r="CN32" s="96">
        <f t="shared" si="1"/>
        <v>2412</v>
      </c>
      <c r="CO32" s="94">
        <f t="shared" si="2"/>
        <v>16612925</v>
      </c>
      <c r="CP32" s="182">
        <f t="shared" si="3"/>
        <v>2125</v>
      </c>
      <c r="CQ32" s="183">
        <f t="shared" si="4"/>
        <v>14233433</v>
      </c>
      <c r="CR32" s="191">
        <f t="shared" si="5"/>
        <v>182</v>
      </c>
      <c r="CS32" s="192">
        <f t="shared" si="6"/>
        <v>535313</v>
      </c>
      <c r="CT32" s="184">
        <f t="shared" si="7"/>
        <v>105</v>
      </c>
      <c r="CU32" s="185">
        <f t="shared" si="8"/>
        <v>1844179</v>
      </c>
      <c r="CV32" s="93">
        <v>113</v>
      </c>
      <c r="CW32" s="97">
        <v>2260000</v>
      </c>
      <c r="CX32" s="96">
        <f t="shared" si="9"/>
        <v>2525</v>
      </c>
      <c r="CY32" s="118">
        <f t="shared" si="0"/>
        <v>18872925</v>
      </c>
    </row>
    <row r="33" spans="1:103" ht="21" customHeight="1" x14ac:dyDescent="0.15">
      <c r="A33" s="90">
        <v>28</v>
      </c>
      <c r="B33" s="91">
        <v>39473509</v>
      </c>
      <c r="C33" s="92" t="s">
        <v>50</v>
      </c>
      <c r="D33" s="140">
        <v>283</v>
      </c>
      <c r="E33" s="142">
        <v>1595106</v>
      </c>
      <c r="F33" s="158">
        <v>235</v>
      </c>
      <c r="G33" s="156">
        <v>1386932</v>
      </c>
      <c r="H33" s="155">
        <v>6</v>
      </c>
      <c r="I33" s="157">
        <v>27236</v>
      </c>
      <c r="J33" s="158">
        <v>42</v>
      </c>
      <c r="K33" s="156">
        <v>180938</v>
      </c>
      <c r="L33" s="140">
        <v>47</v>
      </c>
      <c r="M33" s="141">
        <v>610276</v>
      </c>
      <c r="N33" s="155">
        <v>31</v>
      </c>
      <c r="O33" s="157">
        <v>534480</v>
      </c>
      <c r="P33" s="158">
        <v>3</v>
      </c>
      <c r="Q33" s="156">
        <v>34230</v>
      </c>
      <c r="R33" s="155">
        <v>13</v>
      </c>
      <c r="S33" s="156">
        <v>41566</v>
      </c>
      <c r="T33" s="140">
        <v>90</v>
      </c>
      <c r="U33" s="142">
        <v>3205157</v>
      </c>
      <c r="V33" s="158">
        <v>84</v>
      </c>
      <c r="W33" s="156">
        <v>2994593</v>
      </c>
      <c r="X33" s="155">
        <v>6</v>
      </c>
      <c r="Y33" s="156">
        <v>210564</v>
      </c>
      <c r="Z33" s="158">
        <v>0</v>
      </c>
      <c r="AA33" s="156">
        <v>0</v>
      </c>
      <c r="AB33" s="140">
        <v>3323</v>
      </c>
      <c r="AC33" s="142">
        <v>16122316</v>
      </c>
      <c r="AD33" s="158">
        <v>2850</v>
      </c>
      <c r="AE33" s="156">
        <v>12234906</v>
      </c>
      <c r="AF33" s="155">
        <v>332</v>
      </c>
      <c r="AG33" s="156">
        <v>1132312</v>
      </c>
      <c r="AH33" s="158">
        <v>141</v>
      </c>
      <c r="AI33" s="156">
        <v>2755098</v>
      </c>
      <c r="AJ33" s="140">
        <v>101</v>
      </c>
      <c r="AK33" s="142">
        <v>2896515</v>
      </c>
      <c r="AL33" s="158">
        <v>85</v>
      </c>
      <c r="AM33" s="156">
        <v>2557587</v>
      </c>
      <c r="AN33" s="155">
        <v>2</v>
      </c>
      <c r="AO33" s="156">
        <v>52448</v>
      </c>
      <c r="AP33" s="158">
        <v>14</v>
      </c>
      <c r="AQ33" s="156">
        <v>286480</v>
      </c>
      <c r="AR33" s="140">
        <v>3</v>
      </c>
      <c r="AS33" s="142">
        <v>30668</v>
      </c>
      <c r="AT33" s="158">
        <v>2</v>
      </c>
      <c r="AU33" s="156">
        <v>12573</v>
      </c>
      <c r="AV33" s="155">
        <v>0</v>
      </c>
      <c r="AW33" s="157">
        <v>0</v>
      </c>
      <c r="AX33" s="158">
        <v>1</v>
      </c>
      <c r="AY33" s="167">
        <v>18095</v>
      </c>
      <c r="AZ33" s="140">
        <v>0</v>
      </c>
      <c r="BA33" s="142">
        <v>0</v>
      </c>
      <c r="BB33" s="158">
        <v>0</v>
      </c>
      <c r="BC33" s="156">
        <v>0</v>
      </c>
      <c r="BD33" s="155">
        <v>0</v>
      </c>
      <c r="BE33" s="157">
        <v>0</v>
      </c>
      <c r="BF33" s="158">
        <v>0</v>
      </c>
      <c r="BG33" s="156">
        <v>0</v>
      </c>
      <c r="BH33" s="140">
        <v>115</v>
      </c>
      <c r="BI33" s="142">
        <v>1430448</v>
      </c>
      <c r="BJ33" s="158">
        <v>113</v>
      </c>
      <c r="BK33" s="156">
        <v>1411118</v>
      </c>
      <c r="BL33" s="155">
        <v>0</v>
      </c>
      <c r="BM33" s="157">
        <v>0</v>
      </c>
      <c r="BN33" s="158">
        <v>2</v>
      </c>
      <c r="BO33" s="156">
        <v>19330</v>
      </c>
      <c r="BP33" s="95">
        <v>0</v>
      </c>
      <c r="BQ33" s="94">
        <v>0</v>
      </c>
      <c r="BR33" s="182">
        <v>0</v>
      </c>
      <c r="BS33" s="183">
        <v>0</v>
      </c>
      <c r="BT33" s="191">
        <v>0</v>
      </c>
      <c r="BU33" s="192">
        <v>0</v>
      </c>
      <c r="BV33" s="184">
        <v>0</v>
      </c>
      <c r="BW33" s="185">
        <v>0</v>
      </c>
      <c r="BX33" s="182">
        <v>0</v>
      </c>
      <c r="BY33" s="185">
        <v>0</v>
      </c>
      <c r="BZ33" s="186">
        <v>14</v>
      </c>
      <c r="CA33" s="187">
        <v>108010</v>
      </c>
      <c r="CB33" s="188">
        <v>7</v>
      </c>
      <c r="CC33" s="189">
        <v>24100</v>
      </c>
      <c r="CD33" s="140">
        <v>0</v>
      </c>
      <c r="CE33" s="142">
        <v>0</v>
      </c>
      <c r="CF33" s="158">
        <v>0</v>
      </c>
      <c r="CG33" s="156">
        <v>0</v>
      </c>
      <c r="CH33" s="155">
        <v>0</v>
      </c>
      <c r="CI33" s="157">
        <v>0</v>
      </c>
      <c r="CJ33" s="158">
        <v>0</v>
      </c>
      <c r="CK33" s="156">
        <v>0</v>
      </c>
      <c r="CL33" s="186">
        <v>14</v>
      </c>
      <c r="CM33" s="190">
        <v>485019</v>
      </c>
      <c r="CN33" s="96">
        <f t="shared" si="1"/>
        <v>3997</v>
      </c>
      <c r="CO33" s="94">
        <f t="shared" si="2"/>
        <v>26507615</v>
      </c>
      <c r="CP33" s="182">
        <f t="shared" si="3"/>
        <v>3435</v>
      </c>
      <c r="CQ33" s="183">
        <f t="shared" si="4"/>
        <v>21749318</v>
      </c>
      <c r="CR33" s="191">
        <f t="shared" si="5"/>
        <v>349</v>
      </c>
      <c r="CS33" s="192">
        <f t="shared" si="6"/>
        <v>1456790</v>
      </c>
      <c r="CT33" s="184">
        <f t="shared" si="7"/>
        <v>213</v>
      </c>
      <c r="CU33" s="185">
        <f t="shared" si="8"/>
        <v>3301507</v>
      </c>
      <c r="CV33" s="93">
        <v>176</v>
      </c>
      <c r="CW33" s="97">
        <v>3520000</v>
      </c>
      <c r="CX33" s="96">
        <f t="shared" si="9"/>
        <v>4173</v>
      </c>
      <c r="CY33" s="118">
        <f t="shared" si="0"/>
        <v>30027615</v>
      </c>
    </row>
    <row r="34" spans="1:103" ht="21" customHeight="1" x14ac:dyDescent="0.15">
      <c r="A34" s="90">
        <v>29</v>
      </c>
      <c r="B34" s="91">
        <v>39473533</v>
      </c>
      <c r="C34" s="92" t="s">
        <v>51</v>
      </c>
      <c r="D34" s="140">
        <v>1</v>
      </c>
      <c r="E34" s="142">
        <v>3060</v>
      </c>
      <c r="F34" s="158">
        <v>1</v>
      </c>
      <c r="G34" s="156">
        <v>3060</v>
      </c>
      <c r="H34" s="155">
        <v>0</v>
      </c>
      <c r="I34" s="157">
        <v>0</v>
      </c>
      <c r="J34" s="158">
        <v>0</v>
      </c>
      <c r="K34" s="156">
        <v>0</v>
      </c>
      <c r="L34" s="140">
        <v>0</v>
      </c>
      <c r="M34" s="141">
        <v>0</v>
      </c>
      <c r="N34" s="155">
        <v>0</v>
      </c>
      <c r="O34" s="157">
        <v>0</v>
      </c>
      <c r="P34" s="158">
        <v>0</v>
      </c>
      <c r="Q34" s="156">
        <v>0</v>
      </c>
      <c r="R34" s="155">
        <v>0</v>
      </c>
      <c r="S34" s="156">
        <v>0</v>
      </c>
      <c r="T34" s="140">
        <v>0</v>
      </c>
      <c r="U34" s="142">
        <v>0</v>
      </c>
      <c r="V34" s="158">
        <v>0</v>
      </c>
      <c r="W34" s="156">
        <v>0</v>
      </c>
      <c r="X34" s="155">
        <v>0</v>
      </c>
      <c r="Y34" s="156">
        <v>0</v>
      </c>
      <c r="Z34" s="158">
        <v>0</v>
      </c>
      <c r="AA34" s="156">
        <v>0</v>
      </c>
      <c r="AB34" s="140">
        <v>94</v>
      </c>
      <c r="AC34" s="142">
        <v>331689</v>
      </c>
      <c r="AD34" s="158">
        <v>93</v>
      </c>
      <c r="AE34" s="156">
        <v>331105</v>
      </c>
      <c r="AF34" s="155">
        <v>1</v>
      </c>
      <c r="AG34" s="156">
        <v>584</v>
      </c>
      <c r="AH34" s="158">
        <v>0</v>
      </c>
      <c r="AI34" s="156">
        <v>0</v>
      </c>
      <c r="AJ34" s="140">
        <v>2</v>
      </c>
      <c r="AK34" s="142">
        <v>58575</v>
      </c>
      <c r="AL34" s="158">
        <v>2</v>
      </c>
      <c r="AM34" s="156">
        <v>58575</v>
      </c>
      <c r="AN34" s="155">
        <v>0</v>
      </c>
      <c r="AO34" s="156">
        <v>0</v>
      </c>
      <c r="AP34" s="158">
        <v>0</v>
      </c>
      <c r="AQ34" s="156">
        <v>0</v>
      </c>
      <c r="AR34" s="140">
        <v>1</v>
      </c>
      <c r="AS34" s="142">
        <v>5499</v>
      </c>
      <c r="AT34" s="158">
        <v>1</v>
      </c>
      <c r="AU34" s="156">
        <v>5499</v>
      </c>
      <c r="AV34" s="155">
        <v>0</v>
      </c>
      <c r="AW34" s="157">
        <v>0</v>
      </c>
      <c r="AX34" s="158">
        <v>0</v>
      </c>
      <c r="AY34" s="167">
        <v>0</v>
      </c>
      <c r="AZ34" s="140">
        <v>0</v>
      </c>
      <c r="BA34" s="142">
        <v>0</v>
      </c>
      <c r="BB34" s="158">
        <v>0</v>
      </c>
      <c r="BC34" s="156">
        <v>0</v>
      </c>
      <c r="BD34" s="155">
        <v>0</v>
      </c>
      <c r="BE34" s="157">
        <v>0</v>
      </c>
      <c r="BF34" s="158">
        <v>0</v>
      </c>
      <c r="BG34" s="156">
        <v>0</v>
      </c>
      <c r="BH34" s="140">
        <v>2</v>
      </c>
      <c r="BI34" s="142">
        <v>11454</v>
      </c>
      <c r="BJ34" s="158">
        <v>2</v>
      </c>
      <c r="BK34" s="156">
        <v>11454</v>
      </c>
      <c r="BL34" s="155">
        <v>0</v>
      </c>
      <c r="BM34" s="157">
        <v>0</v>
      </c>
      <c r="BN34" s="158">
        <v>0</v>
      </c>
      <c r="BO34" s="156">
        <v>0</v>
      </c>
      <c r="BP34" s="95">
        <v>0</v>
      </c>
      <c r="BQ34" s="94">
        <v>0</v>
      </c>
      <c r="BR34" s="182">
        <v>0</v>
      </c>
      <c r="BS34" s="183">
        <v>0</v>
      </c>
      <c r="BT34" s="191">
        <v>0</v>
      </c>
      <c r="BU34" s="192">
        <v>0</v>
      </c>
      <c r="BV34" s="184">
        <v>0</v>
      </c>
      <c r="BW34" s="185">
        <v>0</v>
      </c>
      <c r="BX34" s="182">
        <v>0</v>
      </c>
      <c r="BY34" s="185">
        <v>0</v>
      </c>
      <c r="BZ34" s="186">
        <v>0</v>
      </c>
      <c r="CA34" s="187">
        <v>0</v>
      </c>
      <c r="CB34" s="188">
        <v>0</v>
      </c>
      <c r="CC34" s="189">
        <v>0</v>
      </c>
      <c r="CD34" s="140">
        <v>0</v>
      </c>
      <c r="CE34" s="142">
        <v>0</v>
      </c>
      <c r="CF34" s="158">
        <v>0</v>
      </c>
      <c r="CG34" s="156">
        <v>0</v>
      </c>
      <c r="CH34" s="155">
        <v>0</v>
      </c>
      <c r="CI34" s="157">
        <v>0</v>
      </c>
      <c r="CJ34" s="158">
        <v>0</v>
      </c>
      <c r="CK34" s="156">
        <v>0</v>
      </c>
      <c r="CL34" s="186">
        <v>0</v>
      </c>
      <c r="CM34" s="190">
        <v>0</v>
      </c>
      <c r="CN34" s="96">
        <f t="shared" si="1"/>
        <v>100</v>
      </c>
      <c r="CO34" s="94">
        <f t="shared" si="2"/>
        <v>410277</v>
      </c>
      <c r="CP34" s="182">
        <f t="shared" si="3"/>
        <v>99</v>
      </c>
      <c r="CQ34" s="183">
        <f t="shared" si="4"/>
        <v>409693</v>
      </c>
      <c r="CR34" s="191">
        <f t="shared" si="5"/>
        <v>1</v>
      </c>
      <c r="CS34" s="192">
        <f t="shared" si="6"/>
        <v>584</v>
      </c>
      <c r="CT34" s="184">
        <f t="shared" si="7"/>
        <v>0</v>
      </c>
      <c r="CU34" s="185">
        <f t="shared" si="8"/>
        <v>0</v>
      </c>
      <c r="CV34" s="93">
        <v>2</v>
      </c>
      <c r="CW34" s="97">
        <v>40000</v>
      </c>
      <c r="CX34" s="96">
        <f t="shared" si="9"/>
        <v>102</v>
      </c>
      <c r="CY34" s="118">
        <f t="shared" si="0"/>
        <v>450277</v>
      </c>
    </row>
    <row r="35" spans="1:103" ht="21" customHeight="1" x14ac:dyDescent="0.15">
      <c r="A35" s="90">
        <v>30</v>
      </c>
      <c r="B35" s="91">
        <v>39473541</v>
      </c>
      <c r="C35" s="92" t="s">
        <v>52</v>
      </c>
      <c r="D35" s="140">
        <v>8</v>
      </c>
      <c r="E35" s="142">
        <v>36378</v>
      </c>
      <c r="F35" s="158">
        <v>8</v>
      </c>
      <c r="G35" s="156">
        <v>36378</v>
      </c>
      <c r="H35" s="155">
        <v>0</v>
      </c>
      <c r="I35" s="157">
        <v>0</v>
      </c>
      <c r="J35" s="158">
        <v>0</v>
      </c>
      <c r="K35" s="156">
        <v>0</v>
      </c>
      <c r="L35" s="140">
        <v>0</v>
      </c>
      <c r="M35" s="141">
        <v>0</v>
      </c>
      <c r="N35" s="155">
        <v>0</v>
      </c>
      <c r="O35" s="157">
        <v>0</v>
      </c>
      <c r="P35" s="158">
        <v>0</v>
      </c>
      <c r="Q35" s="156">
        <v>0</v>
      </c>
      <c r="R35" s="155">
        <v>0</v>
      </c>
      <c r="S35" s="156">
        <v>0</v>
      </c>
      <c r="T35" s="140">
        <v>0</v>
      </c>
      <c r="U35" s="142">
        <v>0</v>
      </c>
      <c r="V35" s="158">
        <v>0</v>
      </c>
      <c r="W35" s="156">
        <v>0</v>
      </c>
      <c r="X35" s="155">
        <v>0</v>
      </c>
      <c r="Y35" s="156">
        <v>0</v>
      </c>
      <c r="Z35" s="158">
        <v>0</v>
      </c>
      <c r="AA35" s="156">
        <v>0</v>
      </c>
      <c r="AB35" s="140">
        <v>127</v>
      </c>
      <c r="AC35" s="142">
        <v>368586</v>
      </c>
      <c r="AD35" s="158">
        <v>124</v>
      </c>
      <c r="AE35" s="156">
        <v>350344</v>
      </c>
      <c r="AF35" s="155">
        <v>3</v>
      </c>
      <c r="AG35" s="156">
        <v>18242</v>
      </c>
      <c r="AH35" s="158">
        <v>0</v>
      </c>
      <c r="AI35" s="156">
        <v>0</v>
      </c>
      <c r="AJ35" s="140">
        <v>3</v>
      </c>
      <c r="AK35" s="142">
        <v>115623</v>
      </c>
      <c r="AL35" s="158">
        <v>3</v>
      </c>
      <c r="AM35" s="156">
        <v>115623</v>
      </c>
      <c r="AN35" s="155">
        <v>0</v>
      </c>
      <c r="AO35" s="156">
        <v>0</v>
      </c>
      <c r="AP35" s="158">
        <v>0</v>
      </c>
      <c r="AQ35" s="156">
        <v>0</v>
      </c>
      <c r="AR35" s="140">
        <v>0</v>
      </c>
      <c r="AS35" s="142">
        <v>0</v>
      </c>
      <c r="AT35" s="158">
        <v>0</v>
      </c>
      <c r="AU35" s="156">
        <v>0</v>
      </c>
      <c r="AV35" s="155">
        <v>0</v>
      </c>
      <c r="AW35" s="157">
        <v>0</v>
      </c>
      <c r="AX35" s="158">
        <v>0</v>
      </c>
      <c r="AY35" s="167">
        <v>0</v>
      </c>
      <c r="AZ35" s="140">
        <v>0</v>
      </c>
      <c r="BA35" s="142">
        <v>0</v>
      </c>
      <c r="BB35" s="158">
        <v>0</v>
      </c>
      <c r="BC35" s="156">
        <v>0</v>
      </c>
      <c r="BD35" s="155">
        <v>0</v>
      </c>
      <c r="BE35" s="157">
        <v>0</v>
      </c>
      <c r="BF35" s="158">
        <v>0</v>
      </c>
      <c r="BG35" s="156">
        <v>0</v>
      </c>
      <c r="BH35" s="140">
        <v>2</v>
      </c>
      <c r="BI35" s="142">
        <v>44184</v>
      </c>
      <c r="BJ35" s="158">
        <v>2</v>
      </c>
      <c r="BK35" s="156">
        <v>44184</v>
      </c>
      <c r="BL35" s="155">
        <v>0</v>
      </c>
      <c r="BM35" s="157">
        <v>0</v>
      </c>
      <c r="BN35" s="158">
        <v>0</v>
      </c>
      <c r="BO35" s="156">
        <v>0</v>
      </c>
      <c r="BP35" s="95">
        <v>0</v>
      </c>
      <c r="BQ35" s="94">
        <v>0</v>
      </c>
      <c r="BR35" s="182">
        <v>0</v>
      </c>
      <c r="BS35" s="183">
        <v>0</v>
      </c>
      <c r="BT35" s="191">
        <v>0</v>
      </c>
      <c r="BU35" s="192">
        <v>0</v>
      </c>
      <c r="BV35" s="184">
        <v>0</v>
      </c>
      <c r="BW35" s="185">
        <v>0</v>
      </c>
      <c r="BX35" s="182">
        <v>0</v>
      </c>
      <c r="BY35" s="185">
        <v>0</v>
      </c>
      <c r="BZ35" s="186">
        <v>0</v>
      </c>
      <c r="CA35" s="187">
        <v>0</v>
      </c>
      <c r="CB35" s="188">
        <v>0</v>
      </c>
      <c r="CC35" s="189">
        <v>0</v>
      </c>
      <c r="CD35" s="140">
        <v>0</v>
      </c>
      <c r="CE35" s="142">
        <v>0</v>
      </c>
      <c r="CF35" s="158">
        <v>0</v>
      </c>
      <c r="CG35" s="156">
        <v>0</v>
      </c>
      <c r="CH35" s="155">
        <v>0</v>
      </c>
      <c r="CI35" s="157">
        <v>0</v>
      </c>
      <c r="CJ35" s="158">
        <v>0</v>
      </c>
      <c r="CK35" s="156">
        <v>0</v>
      </c>
      <c r="CL35" s="186">
        <v>0</v>
      </c>
      <c r="CM35" s="190">
        <v>0</v>
      </c>
      <c r="CN35" s="96">
        <f t="shared" si="1"/>
        <v>140</v>
      </c>
      <c r="CO35" s="94">
        <f t="shared" si="2"/>
        <v>564771</v>
      </c>
      <c r="CP35" s="182">
        <f t="shared" si="3"/>
        <v>137</v>
      </c>
      <c r="CQ35" s="183">
        <f t="shared" si="4"/>
        <v>546529</v>
      </c>
      <c r="CR35" s="191">
        <f t="shared" si="5"/>
        <v>3</v>
      </c>
      <c r="CS35" s="192">
        <f t="shared" si="6"/>
        <v>18242</v>
      </c>
      <c r="CT35" s="184">
        <f t="shared" si="7"/>
        <v>0</v>
      </c>
      <c r="CU35" s="185">
        <f t="shared" si="8"/>
        <v>0</v>
      </c>
      <c r="CV35" s="93">
        <v>7</v>
      </c>
      <c r="CW35" s="97">
        <v>140000</v>
      </c>
      <c r="CX35" s="96">
        <f t="shared" si="9"/>
        <v>147</v>
      </c>
      <c r="CY35" s="118">
        <f t="shared" si="0"/>
        <v>704771</v>
      </c>
    </row>
    <row r="36" spans="1:103" ht="21" customHeight="1" x14ac:dyDescent="0.15">
      <c r="A36" s="90">
        <v>31</v>
      </c>
      <c r="B36" s="91">
        <v>39473558</v>
      </c>
      <c r="C36" s="92" t="s">
        <v>53</v>
      </c>
      <c r="D36" s="140">
        <v>7</v>
      </c>
      <c r="E36" s="142">
        <v>30305</v>
      </c>
      <c r="F36" s="158">
        <v>7</v>
      </c>
      <c r="G36" s="156">
        <v>30305</v>
      </c>
      <c r="H36" s="155">
        <v>0</v>
      </c>
      <c r="I36" s="157">
        <v>0</v>
      </c>
      <c r="J36" s="158">
        <v>0</v>
      </c>
      <c r="K36" s="156">
        <v>0</v>
      </c>
      <c r="L36" s="140">
        <v>0</v>
      </c>
      <c r="M36" s="141">
        <v>0</v>
      </c>
      <c r="N36" s="155">
        <v>0</v>
      </c>
      <c r="O36" s="157">
        <v>0</v>
      </c>
      <c r="P36" s="158">
        <v>0</v>
      </c>
      <c r="Q36" s="156">
        <v>0</v>
      </c>
      <c r="R36" s="155">
        <v>0</v>
      </c>
      <c r="S36" s="156">
        <v>0</v>
      </c>
      <c r="T36" s="140">
        <v>5</v>
      </c>
      <c r="U36" s="142">
        <v>65610</v>
      </c>
      <c r="V36" s="158">
        <v>5</v>
      </c>
      <c r="W36" s="156">
        <v>65610</v>
      </c>
      <c r="X36" s="155">
        <v>0</v>
      </c>
      <c r="Y36" s="156">
        <v>0</v>
      </c>
      <c r="Z36" s="158">
        <v>0</v>
      </c>
      <c r="AA36" s="156">
        <v>0</v>
      </c>
      <c r="AB36" s="140">
        <v>154</v>
      </c>
      <c r="AC36" s="142">
        <v>559370</v>
      </c>
      <c r="AD36" s="158">
        <v>152</v>
      </c>
      <c r="AE36" s="156">
        <v>555495</v>
      </c>
      <c r="AF36" s="155">
        <v>2</v>
      </c>
      <c r="AG36" s="156">
        <v>3875</v>
      </c>
      <c r="AH36" s="158">
        <v>0</v>
      </c>
      <c r="AI36" s="156">
        <v>0</v>
      </c>
      <c r="AJ36" s="140">
        <v>6</v>
      </c>
      <c r="AK36" s="142">
        <v>138089</v>
      </c>
      <c r="AL36" s="158">
        <v>6</v>
      </c>
      <c r="AM36" s="156">
        <v>138089</v>
      </c>
      <c r="AN36" s="155">
        <v>0</v>
      </c>
      <c r="AO36" s="156">
        <v>0</v>
      </c>
      <c r="AP36" s="158">
        <v>0</v>
      </c>
      <c r="AQ36" s="156">
        <v>0</v>
      </c>
      <c r="AR36" s="140">
        <v>0</v>
      </c>
      <c r="AS36" s="142">
        <v>0</v>
      </c>
      <c r="AT36" s="158">
        <v>0</v>
      </c>
      <c r="AU36" s="156">
        <v>0</v>
      </c>
      <c r="AV36" s="155">
        <v>0</v>
      </c>
      <c r="AW36" s="157">
        <v>0</v>
      </c>
      <c r="AX36" s="158">
        <v>0</v>
      </c>
      <c r="AY36" s="167">
        <v>0</v>
      </c>
      <c r="AZ36" s="140">
        <v>0</v>
      </c>
      <c r="BA36" s="142">
        <v>0</v>
      </c>
      <c r="BB36" s="158">
        <v>0</v>
      </c>
      <c r="BC36" s="156">
        <v>0</v>
      </c>
      <c r="BD36" s="155">
        <v>0</v>
      </c>
      <c r="BE36" s="157">
        <v>0</v>
      </c>
      <c r="BF36" s="158">
        <v>0</v>
      </c>
      <c r="BG36" s="156">
        <v>0</v>
      </c>
      <c r="BH36" s="140">
        <v>20</v>
      </c>
      <c r="BI36" s="142">
        <v>98337</v>
      </c>
      <c r="BJ36" s="158">
        <v>20</v>
      </c>
      <c r="BK36" s="156">
        <v>98337</v>
      </c>
      <c r="BL36" s="155">
        <v>0</v>
      </c>
      <c r="BM36" s="157">
        <v>0</v>
      </c>
      <c r="BN36" s="158">
        <v>0</v>
      </c>
      <c r="BO36" s="156">
        <v>0</v>
      </c>
      <c r="BP36" s="95">
        <v>0</v>
      </c>
      <c r="BQ36" s="94">
        <v>0</v>
      </c>
      <c r="BR36" s="182">
        <v>0</v>
      </c>
      <c r="BS36" s="183">
        <v>0</v>
      </c>
      <c r="BT36" s="191">
        <v>0</v>
      </c>
      <c r="BU36" s="192">
        <v>0</v>
      </c>
      <c r="BV36" s="184">
        <v>0</v>
      </c>
      <c r="BW36" s="185">
        <v>0</v>
      </c>
      <c r="BX36" s="182">
        <v>0</v>
      </c>
      <c r="BY36" s="185">
        <v>0</v>
      </c>
      <c r="BZ36" s="186">
        <v>0</v>
      </c>
      <c r="CA36" s="187">
        <v>0</v>
      </c>
      <c r="CB36" s="188">
        <v>0</v>
      </c>
      <c r="CC36" s="189">
        <v>0</v>
      </c>
      <c r="CD36" s="140">
        <v>0</v>
      </c>
      <c r="CE36" s="142">
        <v>0</v>
      </c>
      <c r="CF36" s="158">
        <v>0</v>
      </c>
      <c r="CG36" s="156">
        <v>0</v>
      </c>
      <c r="CH36" s="155">
        <v>0</v>
      </c>
      <c r="CI36" s="157">
        <v>0</v>
      </c>
      <c r="CJ36" s="158">
        <v>0</v>
      </c>
      <c r="CK36" s="156">
        <v>0</v>
      </c>
      <c r="CL36" s="186">
        <v>0</v>
      </c>
      <c r="CM36" s="190">
        <v>0</v>
      </c>
      <c r="CN36" s="96">
        <f t="shared" si="1"/>
        <v>192</v>
      </c>
      <c r="CO36" s="94">
        <f t="shared" si="2"/>
        <v>891711</v>
      </c>
      <c r="CP36" s="182">
        <f t="shared" si="3"/>
        <v>190</v>
      </c>
      <c r="CQ36" s="183">
        <f t="shared" si="4"/>
        <v>887836</v>
      </c>
      <c r="CR36" s="191">
        <f t="shared" si="5"/>
        <v>2</v>
      </c>
      <c r="CS36" s="192">
        <f t="shared" si="6"/>
        <v>3875</v>
      </c>
      <c r="CT36" s="184">
        <f t="shared" si="7"/>
        <v>0</v>
      </c>
      <c r="CU36" s="185">
        <f t="shared" si="8"/>
        <v>0</v>
      </c>
      <c r="CV36" s="93">
        <v>14</v>
      </c>
      <c r="CW36" s="97">
        <v>280000</v>
      </c>
      <c r="CX36" s="96">
        <f t="shared" si="9"/>
        <v>206</v>
      </c>
      <c r="CY36" s="118">
        <f t="shared" si="0"/>
        <v>1171711</v>
      </c>
    </row>
    <row r="37" spans="1:103" ht="21" customHeight="1" x14ac:dyDescent="0.15">
      <c r="A37" s="90">
        <v>32</v>
      </c>
      <c r="B37" s="91">
        <v>39473566</v>
      </c>
      <c r="C37" s="92" t="s">
        <v>54</v>
      </c>
      <c r="D37" s="140">
        <v>1</v>
      </c>
      <c r="E37" s="142">
        <v>2826</v>
      </c>
      <c r="F37" s="158">
        <v>1</v>
      </c>
      <c r="G37" s="156">
        <v>2826</v>
      </c>
      <c r="H37" s="155">
        <v>0</v>
      </c>
      <c r="I37" s="157">
        <v>0</v>
      </c>
      <c r="J37" s="158">
        <v>0</v>
      </c>
      <c r="K37" s="156">
        <v>0</v>
      </c>
      <c r="L37" s="140">
        <v>0</v>
      </c>
      <c r="M37" s="141">
        <v>0</v>
      </c>
      <c r="N37" s="155">
        <v>0</v>
      </c>
      <c r="O37" s="157">
        <v>0</v>
      </c>
      <c r="P37" s="158">
        <v>0</v>
      </c>
      <c r="Q37" s="156">
        <v>0</v>
      </c>
      <c r="R37" s="155">
        <v>0</v>
      </c>
      <c r="S37" s="156">
        <v>0</v>
      </c>
      <c r="T37" s="140">
        <v>0</v>
      </c>
      <c r="U37" s="142">
        <v>0</v>
      </c>
      <c r="V37" s="158">
        <v>0</v>
      </c>
      <c r="W37" s="156">
        <v>0</v>
      </c>
      <c r="X37" s="155">
        <v>0</v>
      </c>
      <c r="Y37" s="156">
        <v>0</v>
      </c>
      <c r="Z37" s="158">
        <v>0</v>
      </c>
      <c r="AA37" s="156">
        <v>0</v>
      </c>
      <c r="AB37" s="140">
        <v>126</v>
      </c>
      <c r="AC37" s="142">
        <v>701120</v>
      </c>
      <c r="AD37" s="158">
        <v>122</v>
      </c>
      <c r="AE37" s="156">
        <v>698999</v>
      </c>
      <c r="AF37" s="155">
        <v>4</v>
      </c>
      <c r="AG37" s="156">
        <v>2121</v>
      </c>
      <c r="AH37" s="158">
        <v>0</v>
      </c>
      <c r="AI37" s="156">
        <v>0</v>
      </c>
      <c r="AJ37" s="140">
        <v>3</v>
      </c>
      <c r="AK37" s="142">
        <v>89245</v>
      </c>
      <c r="AL37" s="158">
        <v>3</v>
      </c>
      <c r="AM37" s="156">
        <v>89245</v>
      </c>
      <c r="AN37" s="155">
        <v>0</v>
      </c>
      <c r="AO37" s="156">
        <v>0</v>
      </c>
      <c r="AP37" s="158">
        <v>0</v>
      </c>
      <c r="AQ37" s="156">
        <v>0</v>
      </c>
      <c r="AR37" s="140">
        <v>0</v>
      </c>
      <c r="AS37" s="142">
        <v>0</v>
      </c>
      <c r="AT37" s="158">
        <v>0</v>
      </c>
      <c r="AU37" s="156">
        <v>0</v>
      </c>
      <c r="AV37" s="155">
        <v>0</v>
      </c>
      <c r="AW37" s="157">
        <v>0</v>
      </c>
      <c r="AX37" s="158">
        <v>0</v>
      </c>
      <c r="AY37" s="167">
        <v>0</v>
      </c>
      <c r="AZ37" s="140">
        <v>0</v>
      </c>
      <c r="BA37" s="142">
        <v>0</v>
      </c>
      <c r="BB37" s="158">
        <v>0</v>
      </c>
      <c r="BC37" s="156">
        <v>0</v>
      </c>
      <c r="BD37" s="155">
        <v>0</v>
      </c>
      <c r="BE37" s="157">
        <v>0</v>
      </c>
      <c r="BF37" s="158">
        <v>0</v>
      </c>
      <c r="BG37" s="156">
        <v>0</v>
      </c>
      <c r="BH37" s="140">
        <v>6</v>
      </c>
      <c r="BI37" s="142">
        <v>57056</v>
      </c>
      <c r="BJ37" s="158">
        <v>6</v>
      </c>
      <c r="BK37" s="156">
        <v>57056</v>
      </c>
      <c r="BL37" s="155">
        <v>0</v>
      </c>
      <c r="BM37" s="157">
        <v>0</v>
      </c>
      <c r="BN37" s="158">
        <v>0</v>
      </c>
      <c r="BO37" s="156">
        <v>0</v>
      </c>
      <c r="BP37" s="95">
        <v>0</v>
      </c>
      <c r="BQ37" s="94">
        <v>0</v>
      </c>
      <c r="BR37" s="182">
        <v>0</v>
      </c>
      <c r="BS37" s="183">
        <v>0</v>
      </c>
      <c r="BT37" s="191">
        <v>0</v>
      </c>
      <c r="BU37" s="192">
        <v>0</v>
      </c>
      <c r="BV37" s="184">
        <v>0</v>
      </c>
      <c r="BW37" s="185">
        <v>0</v>
      </c>
      <c r="BX37" s="182">
        <v>0</v>
      </c>
      <c r="BY37" s="185">
        <v>0</v>
      </c>
      <c r="BZ37" s="186">
        <v>0</v>
      </c>
      <c r="CA37" s="187">
        <v>0</v>
      </c>
      <c r="CB37" s="188">
        <v>0</v>
      </c>
      <c r="CC37" s="189">
        <v>0</v>
      </c>
      <c r="CD37" s="140">
        <v>0</v>
      </c>
      <c r="CE37" s="142">
        <v>0</v>
      </c>
      <c r="CF37" s="158">
        <v>0</v>
      </c>
      <c r="CG37" s="156">
        <v>0</v>
      </c>
      <c r="CH37" s="155">
        <v>0</v>
      </c>
      <c r="CI37" s="157">
        <v>0</v>
      </c>
      <c r="CJ37" s="158">
        <v>0</v>
      </c>
      <c r="CK37" s="156">
        <v>0</v>
      </c>
      <c r="CL37" s="186">
        <v>0</v>
      </c>
      <c r="CM37" s="190">
        <v>0</v>
      </c>
      <c r="CN37" s="96">
        <f t="shared" si="1"/>
        <v>136</v>
      </c>
      <c r="CO37" s="94">
        <f t="shared" si="2"/>
        <v>850247</v>
      </c>
      <c r="CP37" s="182">
        <f t="shared" si="3"/>
        <v>132</v>
      </c>
      <c r="CQ37" s="183">
        <f t="shared" si="4"/>
        <v>848126</v>
      </c>
      <c r="CR37" s="191">
        <f t="shared" si="5"/>
        <v>4</v>
      </c>
      <c r="CS37" s="192">
        <f t="shared" si="6"/>
        <v>2121</v>
      </c>
      <c r="CT37" s="184">
        <f t="shared" si="7"/>
        <v>0</v>
      </c>
      <c r="CU37" s="185">
        <f t="shared" si="8"/>
        <v>0</v>
      </c>
      <c r="CV37" s="93">
        <v>6</v>
      </c>
      <c r="CW37" s="97">
        <v>120000</v>
      </c>
      <c r="CX37" s="96">
        <f t="shared" si="9"/>
        <v>142</v>
      </c>
      <c r="CY37" s="118">
        <f t="shared" si="0"/>
        <v>970247</v>
      </c>
    </row>
    <row r="38" spans="1:103" ht="21" customHeight="1" x14ac:dyDescent="0.15">
      <c r="A38" s="90">
        <v>33</v>
      </c>
      <c r="B38" s="91">
        <v>39473574</v>
      </c>
      <c r="C38" s="92" t="s">
        <v>55</v>
      </c>
      <c r="D38" s="140">
        <v>54</v>
      </c>
      <c r="E38" s="142">
        <v>321220</v>
      </c>
      <c r="F38" s="158">
        <v>46</v>
      </c>
      <c r="G38" s="156">
        <v>291126</v>
      </c>
      <c r="H38" s="155">
        <v>6</v>
      </c>
      <c r="I38" s="157">
        <v>24636</v>
      </c>
      <c r="J38" s="158">
        <v>2</v>
      </c>
      <c r="K38" s="156">
        <v>5458</v>
      </c>
      <c r="L38" s="140">
        <v>0</v>
      </c>
      <c r="M38" s="141">
        <v>0</v>
      </c>
      <c r="N38" s="155">
        <v>0</v>
      </c>
      <c r="O38" s="157">
        <v>0</v>
      </c>
      <c r="P38" s="158">
        <v>0</v>
      </c>
      <c r="Q38" s="156">
        <v>0</v>
      </c>
      <c r="R38" s="155">
        <v>0</v>
      </c>
      <c r="S38" s="156">
        <v>0</v>
      </c>
      <c r="T38" s="140">
        <v>9</v>
      </c>
      <c r="U38" s="142">
        <v>122112</v>
      </c>
      <c r="V38" s="158">
        <v>9</v>
      </c>
      <c r="W38" s="156">
        <v>122112</v>
      </c>
      <c r="X38" s="155">
        <v>0</v>
      </c>
      <c r="Y38" s="156">
        <v>0</v>
      </c>
      <c r="Z38" s="158">
        <v>0</v>
      </c>
      <c r="AA38" s="156">
        <v>0</v>
      </c>
      <c r="AB38" s="140">
        <v>164</v>
      </c>
      <c r="AC38" s="142">
        <v>961753</v>
      </c>
      <c r="AD38" s="158">
        <v>140</v>
      </c>
      <c r="AE38" s="156">
        <v>573783</v>
      </c>
      <c r="AF38" s="155">
        <v>10</v>
      </c>
      <c r="AG38" s="156">
        <v>82189</v>
      </c>
      <c r="AH38" s="158">
        <v>14</v>
      </c>
      <c r="AI38" s="156">
        <v>305781</v>
      </c>
      <c r="AJ38" s="140">
        <v>3</v>
      </c>
      <c r="AK38" s="142">
        <v>119535</v>
      </c>
      <c r="AL38" s="158">
        <v>3</v>
      </c>
      <c r="AM38" s="156">
        <v>119535</v>
      </c>
      <c r="AN38" s="155">
        <v>0</v>
      </c>
      <c r="AO38" s="156">
        <v>0</v>
      </c>
      <c r="AP38" s="158">
        <v>0</v>
      </c>
      <c r="AQ38" s="156">
        <v>0</v>
      </c>
      <c r="AR38" s="140">
        <v>0</v>
      </c>
      <c r="AS38" s="142">
        <v>0</v>
      </c>
      <c r="AT38" s="158">
        <v>0</v>
      </c>
      <c r="AU38" s="156">
        <v>0</v>
      </c>
      <c r="AV38" s="155">
        <v>0</v>
      </c>
      <c r="AW38" s="157">
        <v>0</v>
      </c>
      <c r="AX38" s="158">
        <v>0</v>
      </c>
      <c r="AY38" s="167">
        <v>0</v>
      </c>
      <c r="AZ38" s="140">
        <v>0</v>
      </c>
      <c r="BA38" s="142">
        <v>0</v>
      </c>
      <c r="BB38" s="158">
        <v>0</v>
      </c>
      <c r="BC38" s="156">
        <v>0</v>
      </c>
      <c r="BD38" s="155">
        <v>0</v>
      </c>
      <c r="BE38" s="157">
        <v>0</v>
      </c>
      <c r="BF38" s="158">
        <v>0</v>
      </c>
      <c r="BG38" s="156">
        <v>0</v>
      </c>
      <c r="BH38" s="140">
        <v>19</v>
      </c>
      <c r="BI38" s="142">
        <v>254195</v>
      </c>
      <c r="BJ38" s="158">
        <v>19</v>
      </c>
      <c r="BK38" s="156">
        <v>254195</v>
      </c>
      <c r="BL38" s="155">
        <v>0</v>
      </c>
      <c r="BM38" s="157">
        <v>0</v>
      </c>
      <c r="BN38" s="158">
        <v>0</v>
      </c>
      <c r="BO38" s="156">
        <v>0</v>
      </c>
      <c r="BP38" s="95">
        <v>0</v>
      </c>
      <c r="BQ38" s="94">
        <v>0</v>
      </c>
      <c r="BR38" s="182">
        <v>0</v>
      </c>
      <c r="BS38" s="183">
        <v>0</v>
      </c>
      <c r="BT38" s="191">
        <v>0</v>
      </c>
      <c r="BU38" s="192">
        <v>0</v>
      </c>
      <c r="BV38" s="184">
        <v>0</v>
      </c>
      <c r="BW38" s="185">
        <v>0</v>
      </c>
      <c r="BX38" s="182">
        <v>0</v>
      </c>
      <c r="BY38" s="185">
        <v>0</v>
      </c>
      <c r="BZ38" s="186">
        <v>0</v>
      </c>
      <c r="CA38" s="187">
        <v>0</v>
      </c>
      <c r="CB38" s="188">
        <v>0</v>
      </c>
      <c r="CC38" s="189">
        <v>0</v>
      </c>
      <c r="CD38" s="140">
        <v>0</v>
      </c>
      <c r="CE38" s="142">
        <v>0</v>
      </c>
      <c r="CF38" s="158">
        <v>0</v>
      </c>
      <c r="CG38" s="156">
        <v>0</v>
      </c>
      <c r="CH38" s="155">
        <v>0</v>
      </c>
      <c r="CI38" s="157">
        <v>0</v>
      </c>
      <c r="CJ38" s="158">
        <v>0</v>
      </c>
      <c r="CK38" s="156">
        <v>0</v>
      </c>
      <c r="CL38" s="186">
        <v>2</v>
      </c>
      <c r="CM38" s="190">
        <v>63665</v>
      </c>
      <c r="CN38" s="96">
        <f t="shared" si="1"/>
        <v>251</v>
      </c>
      <c r="CO38" s="94">
        <f t="shared" si="2"/>
        <v>1842480</v>
      </c>
      <c r="CP38" s="182">
        <f t="shared" si="3"/>
        <v>219</v>
      </c>
      <c r="CQ38" s="183">
        <f t="shared" si="4"/>
        <v>1424416</v>
      </c>
      <c r="CR38" s="191">
        <f t="shared" si="5"/>
        <v>16</v>
      </c>
      <c r="CS38" s="192">
        <f t="shared" si="6"/>
        <v>106825</v>
      </c>
      <c r="CT38" s="184">
        <f t="shared" si="7"/>
        <v>16</v>
      </c>
      <c r="CU38" s="185">
        <f t="shared" si="8"/>
        <v>311239</v>
      </c>
      <c r="CV38" s="93">
        <v>13</v>
      </c>
      <c r="CW38" s="97">
        <v>260000</v>
      </c>
      <c r="CX38" s="96">
        <f t="shared" si="9"/>
        <v>264</v>
      </c>
      <c r="CY38" s="118">
        <f t="shared" si="0"/>
        <v>2102480</v>
      </c>
    </row>
    <row r="39" spans="1:103" ht="21" customHeight="1" x14ac:dyDescent="0.15">
      <c r="A39" s="90">
        <v>34</v>
      </c>
      <c r="B39" s="91">
        <v>39473582</v>
      </c>
      <c r="C39" s="92" t="s">
        <v>56</v>
      </c>
      <c r="D39" s="140">
        <v>0</v>
      </c>
      <c r="E39" s="142">
        <v>0</v>
      </c>
      <c r="F39" s="158">
        <v>0</v>
      </c>
      <c r="G39" s="156">
        <v>0</v>
      </c>
      <c r="H39" s="155">
        <v>0</v>
      </c>
      <c r="I39" s="157">
        <v>0</v>
      </c>
      <c r="J39" s="158">
        <v>0</v>
      </c>
      <c r="K39" s="156">
        <v>0</v>
      </c>
      <c r="L39" s="140">
        <v>0</v>
      </c>
      <c r="M39" s="141">
        <v>0</v>
      </c>
      <c r="N39" s="155">
        <v>0</v>
      </c>
      <c r="O39" s="157">
        <v>0</v>
      </c>
      <c r="P39" s="158">
        <v>0</v>
      </c>
      <c r="Q39" s="156">
        <v>0</v>
      </c>
      <c r="R39" s="155">
        <v>0</v>
      </c>
      <c r="S39" s="156">
        <v>0</v>
      </c>
      <c r="T39" s="140">
        <v>0</v>
      </c>
      <c r="U39" s="142">
        <v>0</v>
      </c>
      <c r="V39" s="158">
        <v>0</v>
      </c>
      <c r="W39" s="156">
        <v>0</v>
      </c>
      <c r="X39" s="155">
        <v>0</v>
      </c>
      <c r="Y39" s="156">
        <v>0</v>
      </c>
      <c r="Z39" s="158">
        <v>0</v>
      </c>
      <c r="AA39" s="156">
        <v>0</v>
      </c>
      <c r="AB39" s="140">
        <v>53</v>
      </c>
      <c r="AC39" s="142">
        <v>170076</v>
      </c>
      <c r="AD39" s="158">
        <v>47</v>
      </c>
      <c r="AE39" s="156">
        <v>129189</v>
      </c>
      <c r="AF39" s="155">
        <v>1</v>
      </c>
      <c r="AG39" s="156">
        <v>1960</v>
      </c>
      <c r="AH39" s="158">
        <v>5</v>
      </c>
      <c r="AI39" s="156">
        <v>38927</v>
      </c>
      <c r="AJ39" s="140">
        <v>1</v>
      </c>
      <c r="AK39" s="142">
        <v>15359</v>
      </c>
      <c r="AL39" s="158">
        <v>1</v>
      </c>
      <c r="AM39" s="156">
        <v>15359</v>
      </c>
      <c r="AN39" s="155">
        <v>0</v>
      </c>
      <c r="AO39" s="156">
        <v>0</v>
      </c>
      <c r="AP39" s="158">
        <v>0</v>
      </c>
      <c r="AQ39" s="156">
        <v>0</v>
      </c>
      <c r="AR39" s="140">
        <v>0</v>
      </c>
      <c r="AS39" s="142">
        <v>0</v>
      </c>
      <c r="AT39" s="158">
        <v>0</v>
      </c>
      <c r="AU39" s="156">
        <v>0</v>
      </c>
      <c r="AV39" s="155">
        <v>0</v>
      </c>
      <c r="AW39" s="157">
        <v>0</v>
      </c>
      <c r="AX39" s="158">
        <v>0</v>
      </c>
      <c r="AY39" s="167">
        <v>0</v>
      </c>
      <c r="AZ39" s="140">
        <v>0</v>
      </c>
      <c r="BA39" s="142">
        <v>0</v>
      </c>
      <c r="BB39" s="158">
        <v>0</v>
      </c>
      <c r="BC39" s="156">
        <v>0</v>
      </c>
      <c r="BD39" s="155">
        <v>0</v>
      </c>
      <c r="BE39" s="157">
        <v>0</v>
      </c>
      <c r="BF39" s="158">
        <v>0</v>
      </c>
      <c r="BG39" s="156">
        <v>0</v>
      </c>
      <c r="BH39" s="140">
        <v>4</v>
      </c>
      <c r="BI39" s="142">
        <v>32812</v>
      </c>
      <c r="BJ39" s="158">
        <v>4</v>
      </c>
      <c r="BK39" s="156">
        <v>32812</v>
      </c>
      <c r="BL39" s="155">
        <v>0</v>
      </c>
      <c r="BM39" s="157">
        <v>0</v>
      </c>
      <c r="BN39" s="158">
        <v>0</v>
      </c>
      <c r="BO39" s="156">
        <v>0</v>
      </c>
      <c r="BP39" s="95">
        <v>0</v>
      </c>
      <c r="BQ39" s="94">
        <v>0</v>
      </c>
      <c r="BR39" s="182">
        <v>0</v>
      </c>
      <c r="BS39" s="183">
        <v>0</v>
      </c>
      <c r="BT39" s="191">
        <v>0</v>
      </c>
      <c r="BU39" s="192">
        <v>0</v>
      </c>
      <c r="BV39" s="184">
        <v>0</v>
      </c>
      <c r="BW39" s="185">
        <v>0</v>
      </c>
      <c r="BX39" s="182">
        <v>0</v>
      </c>
      <c r="BY39" s="185">
        <v>0</v>
      </c>
      <c r="BZ39" s="186">
        <v>6</v>
      </c>
      <c r="CA39" s="187">
        <v>10124</v>
      </c>
      <c r="CB39" s="188">
        <v>0</v>
      </c>
      <c r="CC39" s="189">
        <v>0</v>
      </c>
      <c r="CD39" s="140">
        <v>0</v>
      </c>
      <c r="CE39" s="142">
        <v>0</v>
      </c>
      <c r="CF39" s="158">
        <v>0</v>
      </c>
      <c r="CG39" s="156">
        <v>0</v>
      </c>
      <c r="CH39" s="155">
        <v>0</v>
      </c>
      <c r="CI39" s="157">
        <v>0</v>
      </c>
      <c r="CJ39" s="158">
        <v>0</v>
      </c>
      <c r="CK39" s="156">
        <v>0</v>
      </c>
      <c r="CL39" s="186">
        <v>0</v>
      </c>
      <c r="CM39" s="190">
        <v>0</v>
      </c>
      <c r="CN39" s="96">
        <f t="shared" si="1"/>
        <v>64</v>
      </c>
      <c r="CO39" s="94">
        <f t="shared" si="2"/>
        <v>228371</v>
      </c>
      <c r="CP39" s="182">
        <f t="shared" si="3"/>
        <v>58</v>
      </c>
      <c r="CQ39" s="183">
        <f t="shared" si="4"/>
        <v>187484</v>
      </c>
      <c r="CR39" s="191">
        <f t="shared" si="5"/>
        <v>1</v>
      </c>
      <c r="CS39" s="192">
        <f t="shared" si="6"/>
        <v>1960</v>
      </c>
      <c r="CT39" s="184">
        <f t="shared" si="7"/>
        <v>5</v>
      </c>
      <c r="CU39" s="185">
        <f t="shared" si="8"/>
        <v>38927</v>
      </c>
      <c r="CV39" s="93">
        <v>1</v>
      </c>
      <c r="CW39" s="97">
        <v>20000</v>
      </c>
      <c r="CX39" s="96">
        <f t="shared" si="9"/>
        <v>65</v>
      </c>
      <c r="CY39" s="118">
        <f t="shared" si="0"/>
        <v>248371</v>
      </c>
    </row>
    <row r="40" spans="1:103" ht="21" customHeight="1" x14ac:dyDescent="0.15">
      <c r="A40" s="90">
        <v>35</v>
      </c>
      <c r="B40" s="91">
        <v>39473590</v>
      </c>
      <c r="C40" s="92" t="s">
        <v>178</v>
      </c>
      <c r="D40" s="140">
        <v>0</v>
      </c>
      <c r="E40" s="142">
        <v>0</v>
      </c>
      <c r="F40" s="158">
        <v>0</v>
      </c>
      <c r="G40" s="156">
        <v>0</v>
      </c>
      <c r="H40" s="155">
        <v>0</v>
      </c>
      <c r="I40" s="157">
        <v>0</v>
      </c>
      <c r="J40" s="158">
        <v>0</v>
      </c>
      <c r="K40" s="156">
        <v>0</v>
      </c>
      <c r="L40" s="140">
        <v>0</v>
      </c>
      <c r="M40" s="141">
        <v>0</v>
      </c>
      <c r="N40" s="155">
        <v>0</v>
      </c>
      <c r="O40" s="157">
        <v>0</v>
      </c>
      <c r="P40" s="158">
        <v>0</v>
      </c>
      <c r="Q40" s="156">
        <v>0</v>
      </c>
      <c r="R40" s="155">
        <v>0</v>
      </c>
      <c r="S40" s="156">
        <v>0</v>
      </c>
      <c r="T40" s="140">
        <v>0</v>
      </c>
      <c r="U40" s="142">
        <v>0</v>
      </c>
      <c r="V40" s="158">
        <v>0</v>
      </c>
      <c r="W40" s="156">
        <v>0</v>
      </c>
      <c r="X40" s="155">
        <v>0</v>
      </c>
      <c r="Y40" s="156">
        <v>0</v>
      </c>
      <c r="Z40" s="158">
        <v>0</v>
      </c>
      <c r="AA40" s="156">
        <v>0</v>
      </c>
      <c r="AB40" s="140">
        <v>173</v>
      </c>
      <c r="AC40" s="142">
        <v>1026992</v>
      </c>
      <c r="AD40" s="158">
        <v>159</v>
      </c>
      <c r="AE40" s="156">
        <v>766504</v>
      </c>
      <c r="AF40" s="155">
        <v>8</v>
      </c>
      <c r="AG40" s="156">
        <v>34054</v>
      </c>
      <c r="AH40" s="158">
        <v>6</v>
      </c>
      <c r="AI40" s="156">
        <v>226434</v>
      </c>
      <c r="AJ40" s="140">
        <v>3</v>
      </c>
      <c r="AK40" s="142">
        <v>84523</v>
      </c>
      <c r="AL40" s="158">
        <v>3</v>
      </c>
      <c r="AM40" s="156">
        <v>84523</v>
      </c>
      <c r="AN40" s="155">
        <v>0</v>
      </c>
      <c r="AO40" s="156">
        <v>0</v>
      </c>
      <c r="AP40" s="158">
        <v>0</v>
      </c>
      <c r="AQ40" s="156">
        <v>0</v>
      </c>
      <c r="AR40" s="140">
        <v>1</v>
      </c>
      <c r="AS40" s="142">
        <v>11200</v>
      </c>
      <c r="AT40" s="158">
        <v>0</v>
      </c>
      <c r="AU40" s="156">
        <v>0</v>
      </c>
      <c r="AV40" s="155">
        <v>0</v>
      </c>
      <c r="AW40" s="157">
        <v>0</v>
      </c>
      <c r="AX40" s="158">
        <v>1</v>
      </c>
      <c r="AY40" s="167">
        <v>11200</v>
      </c>
      <c r="AZ40" s="140">
        <v>0</v>
      </c>
      <c r="BA40" s="142">
        <v>0</v>
      </c>
      <c r="BB40" s="158">
        <v>0</v>
      </c>
      <c r="BC40" s="156">
        <v>0</v>
      </c>
      <c r="BD40" s="155">
        <v>0</v>
      </c>
      <c r="BE40" s="157">
        <v>0</v>
      </c>
      <c r="BF40" s="158">
        <v>0</v>
      </c>
      <c r="BG40" s="156">
        <v>0</v>
      </c>
      <c r="BH40" s="140">
        <v>3</v>
      </c>
      <c r="BI40" s="142">
        <v>45424</v>
      </c>
      <c r="BJ40" s="158">
        <v>3</v>
      </c>
      <c r="BK40" s="156">
        <v>45424</v>
      </c>
      <c r="BL40" s="155">
        <v>0</v>
      </c>
      <c r="BM40" s="157">
        <v>0</v>
      </c>
      <c r="BN40" s="158">
        <v>0</v>
      </c>
      <c r="BO40" s="156">
        <v>0</v>
      </c>
      <c r="BP40" s="95">
        <v>0</v>
      </c>
      <c r="BQ40" s="94">
        <v>0</v>
      </c>
      <c r="BR40" s="182">
        <v>0</v>
      </c>
      <c r="BS40" s="183">
        <v>0</v>
      </c>
      <c r="BT40" s="191">
        <v>0</v>
      </c>
      <c r="BU40" s="192">
        <v>0</v>
      </c>
      <c r="BV40" s="184">
        <v>0</v>
      </c>
      <c r="BW40" s="185">
        <v>0</v>
      </c>
      <c r="BX40" s="182">
        <v>0</v>
      </c>
      <c r="BY40" s="185">
        <v>0</v>
      </c>
      <c r="BZ40" s="186">
        <v>0</v>
      </c>
      <c r="CA40" s="187">
        <v>0</v>
      </c>
      <c r="CB40" s="188">
        <v>0</v>
      </c>
      <c r="CC40" s="189">
        <v>0</v>
      </c>
      <c r="CD40" s="140">
        <v>0</v>
      </c>
      <c r="CE40" s="142">
        <v>0</v>
      </c>
      <c r="CF40" s="158">
        <v>0</v>
      </c>
      <c r="CG40" s="156">
        <v>0</v>
      </c>
      <c r="CH40" s="155">
        <v>0</v>
      </c>
      <c r="CI40" s="157">
        <v>0</v>
      </c>
      <c r="CJ40" s="158">
        <v>0</v>
      </c>
      <c r="CK40" s="156">
        <v>0</v>
      </c>
      <c r="CL40" s="186">
        <v>1</v>
      </c>
      <c r="CM40" s="190">
        <v>70570</v>
      </c>
      <c r="CN40" s="96">
        <f t="shared" si="1"/>
        <v>181</v>
      </c>
      <c r="CO40" s="94">
        <f t="shared" si="2"/>
        <v>1238709</v>
      </c>
      <c r="CP40" s="182">
        <f t="shared" si="3"/>
        <v>166</v>
      </c>
      <c r="CQ40" s="183">
        <f t="shared" si="4"/>
        <v>967021</v>
      </c>
      <c r="CR40" s="191">
        <f t="shared" si="5"/>
        <v>8</v>
      </c>
      <c r="CS40" s="192">
        <f t="shared" si="6"/>
        <v>34054</v>
      </c>
      <c r="CT40" s="184">
        <f t="shared" si="7"/>
        <v>7</v>
      </c>
      <c r="CU40" s="185">
        <f t="shared" si="8"/>
        <v>237634</v>
      </c>
      <c r="CV40" s="93">
        <v>1</v>
      </c>
      <c r="CW40" s="97">
        <v>20000</v>
      </c>
      <c r="CX40" s="96">
        <f t="shared" si="9"/>
        <v>182</v>
      </c>
      <c r="CY40" s="118">
        <f t="shared" si="0"/>
        <v>1258709</v>
      </c>
    </row>
    <row r="41" spans="1:103" ht="21" customHeight="1" x14ac:dyDescent="0.15">
      <c r="A41" s="90">
        <v>36</v>
      </c>
      <c r="B41" s="91">
        <v>39473608</v>
      </c>
      <c r="C41" s="92" t="s">
        <v>179</v>
      </c>
      <c r="D41" s="140">
        <v>6</v>
      </c>
      <c r="E41" s="142">
        <v>18517</v>
      </c>
      <c r="F41" s="158">
        <v>6</v>
      </c>
      <c r="G41" s="156">
        <v>18517</v>
      </c>
      <c r="H41" s="155">
        <v>0</v>
      </c>
      <c r="I41" s="157">
        <v>0</v>
      </c>
      <c r="J41" s="158">
        <v>0</v>
      </c>
      <c r="K41" s="156">
        <v>0</v>
      </c>
      <c r="L41" s="140">
        <v>0</v>
      </c>
      <c r="M41" s="141">
        <v>0</v>
      </c>
      <c r="N41" s="155">
        <v>0</v>
      </c>
      <c r="O41" s="157">
        <v>0</v>
      </c>
      <c r="P41" s="158">
        <v>0</v>
      </c>
      <c r="Q41" s="156">
        <v>0</v>
      </c>
      <c r="R41" s="155">
        <v>0</v>
      </c>
      <c r="S41" s="156">
        <v>0</v>
      </c>
      <c r="T41" s="140">
        <v>0</v>
      </c>
      <c r="U41" s="142">
        <v>0</v>
      </c>
      <c r="V41" s="158">
        <v>0</v>
      </c>
      <c r="W41" s="156">
        <v>0</v>
      </c>
      <c r="X41" s="155">
        <v>0</v>
      </c>
      <c r="Y41" s="156">
        <v>0</v>
      </c>
      <c r="Z41" s="158">
        <v>0</v>
      </c>
      <c r="AA41" s="156">
        <v>0</v>
      </c>
      <c r="AB41" s="140">
        <v>209</v>
      </c>
      <c r="AC41" s="142">
        <v>927966</v>
      </c>
      <c r="AD41" s="158">
        <v>209</v>
      </c>
      <c r="AE41" s="156">
        <v>927966</v>
      </c>
      <c r="AF41" s="155">
        <v>0</v>
      </c>
      <c r="AG41" s="156">
        <v>0</v>
      </c>
      <c r="AH41" s="158">
        <v>0</v>
      </c>
      <c r="AI41" s="156">
        <v>0</v>
      </c>
      <c r="AJ41" s="140">
        <v>6</v>
      </c>
      <c r="AK41" s="142">
        <v>188263</v>
      </c>
      <c r="AL41" s="158">
        <v>6</v>
      </c>
      <c r="AM41" s="156">
        <v>188263</v>
      </c>
      <c r="AN41" s="155">
        <v>0</v>
      </c>
      <c r="AO41" s="156">
        <v>0</v>
      </c>
      <c r="AP41" s="158">
        <v>0</v>
      </c>
      <c r="AQ41" s="156">
        <v>0</v>
      </c>
      <c r="AR41" s="140">
        <v>0</v>
      </c>
      <c r="AS41" s="142">
        <v>0</v>
      </c>
      <c r="AT41" s="158">
        <v>0</v>
      </c>
      <c r="AU41" s="156">
        <v>0</v>
      </c>
      <c r="AV41" s="155">
        <v>0</v>
      </c>
      <c r="AW41" s="157">
        <v>0</v>
      </c>
      <c r="AX41" s="158">
        <v>0</v>
      </c>
      <c r="AY41" s="167">
        <v>0</v>
      </c>
      <c r="AZ41" s="140">
        <v>0</v>
      </c>
      <c r="BA41" s="142">
        <v>0</v>
      </c>
      <c r="BB41" s="158">
        <v>0</v>
      </c>
      <c r="BC41" s="156">
        <v>0</v>
      </c>
      <c r="BD41" s="155">
        <v>0</v>
      </c>
      <c r="BE41" s="157">
        <v>0</v>
      </c>
      <c r="BF41" s="158">
        <v>0</v>
      </c>
      <c r="BG41" s="156">
        <v>0</v>
      </c>
      <c r="BH41" s="140">
        <v>3</v>
      </c>
      <c r="BI41" s="142">
        <v>35691</v>
      </c>
      <c r="BJ41" s="158">
        <v>3</v>
      </c>
      <c r="BK41" s="156">
        <v>35691</v>
      </c>
      <c r="BL41" s="155">
        <v>0</v>
      </c>
      <c r="BM41" s="157">
        <v>0</v>
      </c>
      <c r="BN41" s="158">
        <v>0</v>
      </c>
      <c r="BO41" s="156">
        <v>0</v>
      </c>
      <c r="BP41" s="95">
        <v>0</v>
      </c>
      <c r="BQ41" s="94">
        <v>0</v>
      </c>
      <c r="BR41" s="182">
        <v>0</v>
      </c>
      <c r="BS41" s="183">
        <v>0</v>
      </c>
      <c r="BT41" s="191">
        <v>0</v>
      </c>
      <c r="BU41" s="192">
        <v>0</v>
      </c>
      <c r="BV41" s="184">
        <v>0</v>
      </c>
      <c r="BW41" s="185">
        <v>0</v>
      </c>
      <c r="BX41" s="182">
        <v>0</v>
      </c>
      <c r="BY41" s="185">
        <v>0</v>
      </c>
      <c r="BZ41" s="186">
        <v>0</v>
      </c>
      <c r="CA41" s="187">
        <v>0</v>
      </c>
      <c r="CB41" s="188">
        <v>0</v>
      </c>
      <c r="CC41" s="189">
        <v>0</v>
      </c>
      <c r="CD41" s="140">
        <v>0</v>
      </c>
      <c r="CE41" s="142">
        <v>0</v>
      </c>
      <c r="CF41" s="158">
        <v>0</v>
      </c>
      <c r="CG41" s="156">
        <v>0</v>
      </c>
      <c r="CH41" s="155">
        <v>0</v>
      </c>
      <c r="CI41" s="157">
        <v>0</v>
      </c>
      <c r="CJ41" s="158">
        <v>0</v>
      </c>
      <c r="CK41" s="156">
        <v>0</v>
      </c>
      <c r="CL41" s="186">
        <v>0</v>
      </c>
      <c r="CM41" s="190">
        <v>0</v>
      </c>
      <c r="CN41" s="96">
        <f t="shared" si="1"/>
        <v>224</v>
      </c>
      <c r="CO41" s="94">
        <f t="shared" si="2"/>
        <v>1170437</v>
      </c>
      <c r="CP41" s="182">
        <f t="shared" si="3"/>
        <v>224</v>
      </c>
      <c r="CQ41" s="183">
        <f t="shared" si="4"/>
        <v>1170437</v>
      </c>
      <c r="CR41" s="191">
        <f t="shared" si="5"/>
        <v>0</v>
      </c>
      <c r="CS41" s="192">
        <f t="shared" si="6"/>
        <v>0</v>
      </c>
      <c r="CT41" s="184">
        <f t="shared" si="7"/>
        <v>0</v>
      </c>
      <c r="CU41" s="185">
        <f t="shared" si="8"/>
        <v>0</v>
      </c>
      <c r="CV41" s="93">
        <v>14</v>
      </c>
      <c r="CW41" s="97">
        <v>280000</v>
      </c>
      <c r="CX41" s="96">
        <f t="shared" si="9"/>
        <v>238</v>
      </c>
      <c r="CY41" s="118">
        <f t="shared" si="0"/>
        <v>1450437</v>
      </c>
    </row>
    <row r="42" spans="1:103" ht="21" customHeight="1" x14ac:dyDescent="0.15">
      <c r="A42" s="90">
        <v>37</v>
      </c>
      <c r="B42" s="91">
        <v>39473616</v>
      </c>
      <c r="C42" s="92" t="s">
        <v>57</v>
      </c>
      <c r="D42" s="140">
        <v>20</v>
      </c>
      <c r="E42" s="142">
        <v>68691</v>
      </c>
      <c r="F42" s="158">
        <v>13</v>
      </c>
      <c r="G42" s="156">
        <v>51997</v>
      </c>
      <c r="H42" s="155">
        <v>0</v>
      </c>
      <c r="I42" s="157">
        <v>0</v>
      </c>
      <c r="J42" s="158">
        <v>7</v>
      </c>
      <c r="K42" s="156">
        <v>16694</v>
      </c>
      <c r="L42" s="140">
        <v>74</v>
      </c>
      <c r="M42" s="141">
        <v>1096154</v>
      </c>
      <c r="N42" s="155">
        <v>74</v>
      </c>
      <c r="O42" s="157">
        <v>1096154</v>
      </c>
      <c r="P42" s="158">
        <v>0</v>
      </c>
      <c r="Q42" s="156">
        <v>0</v>
      </c>
      <c r="R42" s="155">
        <v>0</v>
      </c>
      <c r="S42" s="156">
        <v>0</v>
      </c>
      <c r="T42" s="140">
        <v>2</v>
      </c>
      <c r="U42" s="142">
        <v>100035</v>
      </c>
      <c r="V42" s="158">
        <v>2</v>
      </c>
      <c r="W42" s="156">
        <v>100035</v>
      </c>
      <c r="X42" s="155">
        <v>0</v>
      </c>
      <c r="Y42" s="156">
        <v>0</v>
      </c>
      <c r="Z42" s="158">
        <v>0</v>
      </c>
      <c r="AA42" s="156">
        <v>0</v>
      </c>
      <c r="AB42" s="140">
        <v>915</v>
      </c>
      <c r="AC42" s="142">
        <v>4571727</v>
      </c>
      <c r="AD42" s="158">
        <v>868</v>
      </c>
      <c r="AE42" s="156">
        <v>4238278</v>
      </c>
      <c r="AF42" s="155">
        <v>37</v>
      </c>
      <c r="AG42" s="156">
        <v>134674</v>
      </c>
      <c r="AH42" s="158">
        <v>10</v>
      </c>
      <c r="AI42" s="156">
        <v>198775</v>
      </c>
      <c r="AJ42" s="140">
        <v>25</v>
      </c>
      <c r="AK42" s="142">
        <v>705745</v>
      </c>
      <c r="AL42" s="158">
        <v>24</v>
      </c>
      <c r="AM42" s="156">
        <v>691351</v>
      </c>
      <c r="AN42" s="155">
        <v>0</v>
      </c>
      <c r="AO42" s="156">
        <v>0</v>
      </c>
      <c r="AP42" s="158">
        <v>1</v>
      </c>
      <c r="AQ42" s="156">
        <v>14394</v>
      </c>
      <c r="AR42" s="140">
        <v>2</v>
      </c>
      <c r="AS42" s="142">
        <v>3861</v>
      </c>
      <c r="AT42" s="158">
        <v>2</v>
      </c>
      <c r="AU42" s="156">
        <v>3861</v>
      </c>
      <c r="AV42" s="155">
        <v>0</v>
      </c>
      <c r="AW42" s="157">
        <v>0</v>
      </c>
      <c r="AX42" s="158">
        <v>0</v>
      </c>
      <c r="AY42" s="167">
        <v>0</v>
      </c>
      <c r="AZ42" s="140">
        <v>0</v>
      </c>
      <c r="BA42" s="142">
        <v>0</v>
      </c>
      <c r="BB42" s="158">
        <v>0</v>
      </c>
      <c r="BC42" s="156">
        <v>0</v>
      </c>
      <c r="BD42" s="155">
        <v>0</v>
      </c>
      <c r="BE42" s="157">
        <v>0</v>
      </c>
      <c r="BF42" s="158">
        <v>0</v>
      </c>
      <c r="BG42" s="156">
        <v>0</v>
      </c>
      <c r="BH42" s="140">
        <v>33</v>
      </c>
      <c r="BI42" s="142">
        <v>382105</v>
      </c>
      <c r="BJ42" s="158">
        <v>33</v>
      </c>
      <c r="BK42" s="156">
        <v>382105</v>
      </c>
      <c r="BL42" s="155">
        <v>0</v>
      </c>
      <c r="BM42" s="157">
        <v>0</v>
      </c>
      <c r="BN42" s="158">
        <v>0</v>
      </c>
      <c r="BO42" s="156">
        <v>0</v>
      </c>
      <c r="BP42" s="95">
        <v>0</v>
      </c>
      <c r="BQ42" s="94">
        <v>0</v>
      </c>
      <c r="BR42" s="182">
        <v>0</v>
      </c>
      <c r="BS42" s="183">
        <v>0</v>
      </c>
      <c r="BT42" s="191">
        <v>0</v>
      </c>
      <c r="BU42" s="192">
        <v>0</v>
      </c>
      <c r="BV42" s="184">
        <v>0</v>
      </c>
      <c r="BW42" s="185">
        <v>0</v>
      </c>
      <c r="BX42" s="182">
        <v>0</v>
      </c>
      <c r="BY42" s="185">
        <v>0</v>
      </c>
      <c r="BZ42" s="186">
        <v>0</v>
      </c>
      <c r="CA42" s="187">
        <v>0</v>
      </c>
      <c r="CB42" s="188">
        <v>0</v>
      </c>
      <c r="CC42" s="189">
        <v>0</v>
      </c>
      <c r="CD42" s="140">
        <v>0</v>
      </c>
      <c r="CE42" s="142">
        <v>0</v>
      </c>
      <c r="CF42" s="158">
        <v>0</v>
      </c>
      <c r="CG42" s="156">
        <v>0</v>
      </c>
      <c r="CH42" s="155">
        <v>0</v>
      </c>
      <c r="CI42" s="157">
        <v>0</v>
      </c>
      <c r="CJ42" s="158">
        <v>0</v>
      </c>
      <c r="CK42" s="156">
        <v>0</v>
      </c>
      <c r="CL42" s="186">
        <v>0</v>
      </c>
      <c r="CM42" s="190">
        <v>0</v>
      </c>
      <c r="CN42" s="96">
        <f t="shared" si="1"/>
        <v>1071</v>
      </c>
      <c r="CO42" s="94">
        <f t="shared" si="2"/>
        <v>6928318</v>
      </c>
      <c r="CP42" s="182">
        <f t="shared" si="3"/>
        <v>1016</v>
      </c>
      <c r="CQ42" s="183">
        <f t="shared" si="4"/>
        <v>6563781</v>
      </c>
      <c r="CR42" s="191">
        <f t="shared" si="5"/>
        <v>37</v>
      </c>
      <c r="CS42" s="192">
        <f t="shared" si="6"/>
        <v>134674</v>
      </c>
      <c r="CT42" s="184">
        <f t="shared" si="7"/>
        <v>18</v>
      </c>
      <c r="CU42" s="185">
        <f t="shared" si="8"/>
        <v>229863</v>
      </c>
      <c r="CV42" s="93">
        <v>85</v>
      </c>
      <c r="CW42" s="97">
        <v>1700000</v>
      </c>
      <c r="CX42" s="96">
        <f t="shared" si="9"/>
        <v>1156</v>
      </c>
      <c r="CY42" s="118">
        <f t="shared" si="0"/>
        <v>8628318</v>
      </c>
    </row>
    <row r="43" spans="1:103" ht="21" customHeight="1" x14ac:dyDescent="0.15">
      <c r="A43" s="90">
        <v>38</v>
      </c>
      <c r="B43" s="91">
        <v>39473624</v>
      </c>
      <c r="C43" s="92" t="s">
        <v>58</v>
      </c>
      <c r="D43" s="140">
        <v>308</v>
      </c>
      <c r="E43" s="142">
        <v>1821648</v>
      </c>
      <c r="F43" s="158">
        <v>282</v>
      </c>
      <c r="G43" s="156">
        <v>1730619</v>
      </c>
      <c r="H43" s="155">
        <v>8</v>
      </c>
      <c r="I43" s="157">
        <v>26744</v>
      </c>
      <c r="J43" s="158">
        <v>18</v>
      </c>
      <c r="K43" s="156">
        <v>64285</v>
      </c>
      <c r="L43" s="140">
        <v>82</v>
      </c>
      <c r="M43" s="141">
        <v>1994952</v>
      </c>
      <c r="N43" s="155">
        <v>82</v>
      </c>
      <c r="O43" s="157">
        <v>1994952</v>
      </c>
      <c r="P43" s="158">
        <v>0</v>
      </c>
      <c r="Q43" s="156">
        <v>0</v>
      </c>
      <c r="R43" s="155">
        <v>0</v>
      </c>
      <c r="S43" s="156">
        <v>0</v>
      </c>
      <c r="T43" s="140">
        <v>100</v>
      </c>
      <c r="U43" s="142">
        <v>1783475</v>
      </c>
      <c r="V43" s="158">
        <v>96</v>
      </c>
      <c r="W43" s="156">
        <v>1755835</v>
      </c>
      <c r="X43" s="155">
        <v>4</v>
      </c>
      <c r="Y43" s="156">
        <v>27640</v>
      </c>
      <c r="Z43" s="158">
        <v>0</v>
      </c>
      <c r="AA43" s="156">
        <v>0</v>
      </c>
      <c r="AB43" s="140">
        <v>2974</v>
      </c>
      <c r="AC43" s="142">
        <v>13644431</v>
      </c>
      <c r="AD43" s="158">
        <v>2734</v>
      </c>
      <c r="AE43" s="156">
        <v>12046883</v>
      </c>
      <c r="AF43" s="155">
        <v>197</v>
      </c>
      <c r="AG43" s="156">
        <v>538369</v>
      </c>
      <c r="AH43" s="158">
        <v>43</v>
      </c>
      <c r="AI43" s="156">
        <v>1059179</v>
      </c>
      <c r="AJ43" s="140">
        <v>78</v>
      </c>
      <c r="AK43" s="142">
        <v>2164045</v>
      </c>
      <c r="AL43" s="158">
        <v>74</v>
      </c>
      <c r="AM43" s="156">
        <v>2030101</v>
      </c>
      <c r="AN43" s="155">
        <v>3</v>
      </c>
      <c r="AO43" s="156">
        <v>107381</v>
      </c>
      <c r="AP43" s="158">
        <v>1</v>
      </c>
      <c r="AQ43" s="156">
        <v>26563</v>
      </c>
      <c r="AR43" s="140">
        <v>0</v>
      </c>
      <c r="AS43" s="142">
        <v>0</v>
      </c>
      <c r="AT43" s="158">
        <v>0</v>
      </c>
      <c r="AU43" s="156">
        <v>0</v>
      </c>
      <c r="AV43" s="155">
        <v>0</v>
      </c>
      <c r="AW43" s="157">
        <v>0</v>
      </c>
      <c r="AX43" s="158">
        <v>0</v>
      </c>
      <c r="AY43" s="167">
        <v>0</v>
      </c>
      <c r="AZ43" s="140">
        <v>0</v>
      </c>
      <c r="BA43" s="142">
        <v>0</v>
      </c>
      <c r="BB43" s="158">
        <v>0</v>
      </c>
      <c r="BC43" s="156">
        <v>0</v>
      </c>
      <c r="BD43" s="155">
        <v>0</v>
      </c>
      <c r="BE43" s="157">
        <v>0</v>
      </c>
      <c r="BF43" s="158">
        <v>0</v>
      </c>
      <c r="BG43" s="156">
        <v>0</v>
      </c>
      <c r="BH43" s="140">
        <v>136</v>
      </c>
      <c r="BI43" s="142">
        <v>2261446</v>
      </c>
      <c r="BJ43" s="158">
        <v>134</v>
      </c>
      <c r="BK43" s="156">
        <v>2074163</v>
      </c>
      <c r="BL43" s="155">
        <v>0</v>
      </c>
      <c r="BM43" s="157">
        <v>0</v>
      </c>
      <c r="BN43" s="158">
        <v>2</v>
      </c>
      <c r="BO43" s="156">
        <v>187283</v>
      </c>
      <c r="BP43" s="95">
        <v>0</v>
      </c>
      <c r="BQ43" s="94">
        <v>0</v>
      </c>
      <c r="BR43" s="182">
        <v>0</v>
      </c>
      <c r="BS43" s="183">
        <v>0</v>
      </c>
      <c r="BT43" s="191">
        <v>0</v>
      </c>
      <c r="BU43" s="192">
        <v>0</v>
      </c>
      <c r="BV43" s="184">
        <v>0</v>
      </c>
      <c r="BW43" s="185">
        <v>0</v>
      </c>
      <c r="BX43" s="182">
        <v>0</v>
      </c>
      <c r="BY43" s="185">
        <v>0</v>
      </c>
      <c r="BZ43" s="186">
        <v>1</v>
      </c>
      <c r="CA43" s="187">
        <v>12844</v>
      </c>
      <c r="CB43" s="188">
        <v>2</v>
      </c>
      <c r="CC43" s="189">
        <v>7950</v>
      </c>
      <c r="CD43" s="140">
        <v>0</v>
      </c>
      <c r="CE43" s="142">
        <v>0</v>
      </c>
      <c r="CF43" s="158">
        <v>0</v>
      </c>
      <c r="CG43" s="156">
        <v>0</v>
      </c>
      <c r="CH43" s="155">
        <v>0</v>
      </c>
      <c r="CI43" s="157">
        <v>0</v>
      </c>
      <c r="CJ43" s="158">
        <v>0</v>
      </c>
      <c r="CK43" s="156">
        <v>0</v>
      </c>
      <c r="CL43" s="186">
        <v>6</v>
      </c>
      <c r="CM43" s="190">
        <v>176848</v>
      </c>
      <c r="CN43" s="96">
        <f t="shared" si="1"/>
        <v>3687</v>
      </c>
      <c r="CO43" s="94">
        <f t="shared" si="2"/>
        <v>23867639</v>
      </c>
      <c r="CP43" s="182">
        <f t="shared" si="3"/>
        <v>3411</v>
      </c>
      <c r="CQ43" s="183">
        <f t="shared" si="4"/>
        <v>21830195</v>
      </c>
      <c r="CR43" s="191">
        <f t="shared" si="5"/>
        <v>212</v>
      </c>
      <c r="CS43" s="192">
        <f t="shared" si="6"/>
        <v>700134</v>
      </c>
      <c r="CT43" s="184">
        <f t="shared" si="7"/>
        <v>64</v>
      </c>
      <c r="CU43" s="185">
        <f t="shared" si="8"/>
        <v>1337310</v>
      </c>
      <c r="CV43" s="93">
        <v>210</v>
      </c>
      <c r="CW43" s="97">
        <v>4200000</v>
      </c>
      <c r="CX43" s="96">
        <f t="shared" si="9"/>
        <v>3897</v>
      </c>
      <c r="CY43" s="118">
        <f t="shared" si="0"/>
        <v>28067639</v>
      </c>
    </row>
    <row r="44" spans="1:103" ht="21" customHeight="1" x14ac:dyDescent="0.15">
      <c r="A44" s="90">
        <v>39</v>
      </c>
      <c r="B44" s="91">
        <v>39473756</v>
      </c>
      <c r="C44" s="92" t="s">
        <v>180</v>
      </c>
      <c r="D44" s="140">
        <v>7</v>
      </c>
      <c r="E44" s="142">
        <v>21856</v>
      </c>
      <c r="F44" s="158">
        <v>7</v>
      </c>
      <c r="G44" s="156">
        <v>21856</v>
      </c>
      <c r="H44" s="155">
        <v>0</v>
      </c>
      <c r="I44" s="157">
        <v>0</v>
      </c>
      <c r="J44" s="158">
        <v>0</v>
      </c>
      <c r="K44" s="156">
        <v>0</v>
      </c>
      <c r="L44" s="140">
        <v>0</v>
      </c>
      <c r="M44" s="141">
        <v>0</v>
      </c>
      <c r="N44" s="155">
        <v>0</v>
      </c>
      <c r="O44" s="157">
        <v>0</v>
      </c>
      <c r="P44" s="158">
        <v>0</v>
      </c>
      <c r="Q44" s="156">
        <v>0</v>
      </c>
      <c r="R44" s="155">
        <v>0</v>
      </c>
      <c r="S44" s="156">
        <v>0</v>
      </c>
      <c r="T44" s="140">
        <v>0</v>
      </c>
      <c r="U44" s="142">
        <v>0</v>
      </c>
      <c r="V44" s="158">
        <v>0</v>
      </c>
      <c r="W44" s="156">
        <v>0</v>
      </c>
      <c r="X44" s="155">
        <v>0</v>
      </c>
      <c r="Y44" s="156">
        <v>0</v>
      </c>
      <c r="Z44" s="158">
        <v>0</v>
      </c>
      <c r="AA44" s="156">
        <v>0</v>
      </c>
      <c r="AB44" s="140">
        <v>151</v>
      </c>
      <c r="AC44" s="142">
        <v>1030166</v>
      </c>
      <c r="AD44" s="158">
        <v>151</v>
      </c>
      <c r="AE44" s="156">
        <v>1030166</v>
      </c>
      <c r="AF44" s="155">
        <v>0</v>
      </c>
      <c r="AG44" s="156">
        <v>0</v>
      </c>
      <c r="AH44" s="158">
        <v>0</v>
      </c>
      <c r="AI44" s="156">
        <v>0</v>
      </c>
      <c r="AJ44" s="140">
        <v>2</v>
      </c>
      <c r="AK44" s="142">
        <v>81131</v>
      </c>
      <c r="AL44" s="158">
        <v>2</v>
      </c>
      <c r="AM44" s="156">
        <v>81131</v>
      </c>
      <c r="AN44" s="155">
        <v>0</v>
      </c>
      <c r="AO44" s="156">
        <v>0</v>
      </c>
      <c r="AP44" s="158">
        <v>0</v>
      </c>
      <c r="AQ44" s="156">
        <v>0</v>
      </c>
      <c r="AR44" s="140">
        <v>2</v>
      </c>
      <c r="AS44" s="142">
        <v>42165</v>
      </c>
      <c r="AT44" s="158">
        <v>2</v>
      </c>
      <c r="AU44" s="156">
        <v>42165</v>
      </c>
      <c r="AV44" s="155">
        <v>0</v>
      </c>
      <c r="AW44" s="157">
        <v>0</v>
      </c>
      <c r="AX44" s="158">
        <v>0</v>
      </c>
      <c r="AY44" s="167">
        <v>0</v>
      </c>
      <c r="AZ44" s="140">
        <v>0</v>
      </c>
      <c r="BA44" s="142">
        <v>0</v>
      </c>
      <c r="BB44" s="158">
        <v>0</v>
      </c>
      <c r="BC44" s="156">
        <v>0</v>
      </c>
      <c r="BD44" s="155">
        <v>0</v>
      </c>
      <c r="BE44" s="157">
        <v>0</v>
      </c>
      <c r="BF44" s="158">
        <v>0</v>
      </c>
      <c r="BG44" s="156">
        <v>0</v>
      </c>
      <c r="BH44" s="140">
        <v>14</v>
      </c>
      <c r="BI44" s="142">
        <v>93909</v>
      </c>
      <c r="BJ44" s="158">
        <v>14</v>
      </c>
      <c r="BK44" s="156">
        <v>93909</v>
      </c>
      <c r="BL44" s="155">
        <v>0</v>
      </c>
      <c r="BM44" s="157">
        <v>0</v>
      </c>
      <c r="BN44" s="158">
        <v>0</v>
      </c>
      <c r="BO44" s="156">
        <v>0</v>
      </c>
      <c r="BP44" s="95">
        <v>0</v>
      </c>
      <c r="BQ44" s="94">
        <v>0</v>
      </c>
      <c r="BR44" s="182">
        <v>0</v>
      </c>
      <c r="BS44" s="183">
        <v>0</v>
      </c>
      <c r="BT44" s="191">
        <v>0</v>
      </c>
      <c r="BU44" s="192">
        <v>0</v>
      </c>
      <c r="BV44" s="184">
        <v>0</v>
      </c>
      <c r="BW44" s="185">
        <v>0</v>
      </c>
      <c r="BX44" s="182">
        <v>0</v>
      </c>
      <c r="BY44" s="185">
        <v>0</v>
      </c>
      <c r="BZ44" s="186">
        <v>0</v>
      </c>
      <c r="CA44" s="187">
        <v>0</v>
      </c>
      <c r="CB44" s="188">
        <v>0</v>
      </c>
      <c r="CC44" s="189">
        <v>0</v>
      </c>
      <c r="CD44" s="140">
        <v>0</v>
      </c>
      <c r="CE44" s="142">
        <v>0</v>
      </c>
      <c r="CF44" s="158">
        <v>0</v>
      </c>
      <c r="CG44" s="156">
        <v>0</v>
      </c>
      <c r="CH44" s="155">
        <v>0</v>
      </c>
      <c r="CI44" s="157">
        <v>0</v>
      </c>
      <c r="CJ44" s="158">
        <v>0</v>
      </c>
      <c r="CK44" s="156">
        <v>0</v>
      </c>
      <c r="CL44" s="186">
        <v>0</v>
      </c>
      <c r="CM44" s="190">
        <v>0</v>
      </c>
      <c r="CN44" s="96">
        <f t="shared" si="1"/>
        <v>176</v>
      </c>
      <c r="CO44" s="94">
        <f t="shared" si="2"/>
        <v>1269227</v>
      </c>
      <c r="CP44" s="182">
        <f t="shared" si="3"/>
        <v>176</v>
      </c>
      <c r="CQ44" s="183">
        <f t="shared" si="4"/>
        <v>1269227</v>
      </c>
      <c r="CR44" s="191">
        <f t="shared" si="5"/>
        <v>0</v>
      </c>
      <c r="CS44" s="192">
        <f t="shared" si="6"/>
        <v>0</v>
      </c>
      <c r="CT44" s="184">
        <f t="shared" si="7"/>
        <v>0</v>
      </c>
      <c r="CU44" s="185">
        <f t="shared" si="8"/>
        <v>0</v>
      </c>
      <c r="CV44" s="93">
        <v>9</v>
      </c>
      <c r="CW44" s="97">
        <v>180000</v>
      </c>
      <c r="CX44" s="96">
        <f t="shared" si="9"/>
        <v>185</v>
      </c>
      <c r="CY44" s="118">
        <f t="shared" si="0"/>
        <v>1449227</v>
      </c>
    </row>
    <row r="45" spans="1:103" ht="21" customHeight="1" x14ac:dyDescent="0.15">
      <c r="A45" s="90">
        <v>40</v>
      </c>
      <c r="B45" s="91">
        <v>39473814</v>
      </c>
      <c r="C45" s="92" t="s">
        <v>181</v>
      </c>
      <c r="D45" s="140">
        <v>38</v>
      </c>
      <c r="E45" s="142">
        <v>166308</v>
      </c>
      <c r="F45" s="158">
        <v>37</v>
      </c>
      <c r="G45" s="156">
        <v>163796</v>
      </c>
      <c r="H45" s="155">
        <v>1</v>
      </c>
      <c r="I45" s="157">
        <v>2512</v>
      </c>
      <c r="J45" s="158">
        <v>0</v>
      </c>
      <c r="K45" s="156">
        <v>0</v>
      </c>
      <c r="L45" s="140">
        <v>0</v>
      </c>
      <c r="M45" s="141">
        <v>0</v>
      </c>
      <c r="N45" s="155">
        <v>0</v>
      </c>
      <c r="O45" s="157">
        <v>0</v>
      </c>
      <c r="P45" s="158">
        <v>0</v>
      </c>
      <c r="Q45" s="156">
        <v>0</v>
      </c>
      <c r="R45" s="155">
        <v>0</v>
      </c>
      <c r="S45" s="156">
        <v>0</v>
      </c>
      <c r="T45" s="140">
        <v>0</v>
      </c>
      <c r="U45" s="142">
        <v>0</v>
      </c>
      <c r="V45" s="158">
        <v>0</v>
      </c>
      <c r="W45" s="156">
        <v>0</v>
      </c>
      <c r="X45" s="155">
        <v>0</v>
      </c>
      <c r="Y45" s="156">
        <v>0</v>
      </c>
      <c r="Z45" s="158">
        <v>0</v>
      </c>
      <c r="AA45" s="156">
        <v>0</v>
      </c>
      <c r="AB45" s="140">
        <v>454</v>
      </c>
      <c r="AC45" s="142">
        <v>1808925</v>
      </c>
      <c r="AD45" s="158">
        <v>430</v>
      </c>
      <c r="AE45" s="156">
        <v>1734176</v>
      </c>
      <c r="AF45" s="155">
        <v>23</v>
      </c>
      <c r="AG45" s="156">
        <v>66894</v>
      </c>
      <c r="AH45" s="158">
        <v>1</v>
      </c>
      <c r="AI45" s="156">
        <v>7855</v>
      </c>
      <c r="AJ45" s="140">
        <v>18</v>
      </c>
      <c r="AK45" s="142">
        <v>556646</v>
      </c>
      <c r="AL45" s="158">
        <v>17</v>
      </c>
      <c r="AM45" s="156">
        <v>550795</v>
      </c>
      <c r="AN45" s="155">
        <v>1</v>
      </c>
      <c r="AO45" s="156">
        <v>5851</v>
      </c>
      <c r="AP45" s="158">
        <v>0</v>
      </c>
      <c r="AQ45" s="156">
        <v>0</v>
      </c>
      <c r="AR45" s="140">
        <v>2</v>
      </c>
      <c r="AS45" s="142">
        <v>37404</v>
      </c>
      <c r="AT45" s="158">
        <v>2</v>
      </c>
      <c r="AU45" s="156">
        <v>37404</v>
      </c>
      <c r="AV45" s="155">
        <v>0</v>
      </c>
      <c r="AW45" s="157">
        <v>0</v>
      </c>
      <c r="AX45" s="158">
        <v>0</v>
      </c>
      <c r="AY45" s="167">
        <v>0</v>
      </c>
      <c r="AZ45" s="140">
        <v>0</v>
      </c>
      <c r="BA45" s="142">
        <v>0</v>
      </c>
      <c r="BB45" s="158">
        <v>0</v>
      </c>
      <c r="BC45" s="156">
        <v>0</v>
      </c>
      <c r="BD45" s="155">
        <v>0</v>
      </c>
      <c r="BE45" s="157">
        <v>0</v>
      </c>
      <c r="BF45" s="158">
        <v>0</v>
      </c>
      <c r="BG45" s="156">
        <v>0</v>
      </c>
      <c r="BH45" s="140">
        <v>18</v>
      </c>
      <c r="BI45" s="142">
        <v>280910</v>
      </c>
      <c r="BJ45" s="158">
        <v>18</v>
      </c>
      <c r="BK45" s="156">
        <v>280910</v>
      </c>
      <c r="BL45" s="155">
        <v>0</v>
      </c>
      <c r="BM45" s="157">
        <v>0</v>
      </c>
      <c r="BN45" s="158">
        <v>0</v>
      </c>
      <c r="BO45" s="156">
        <v>0</v>
      </c>
      <c r="BP45" s="95">
        <v>0</v>
      </c>
      <c r="BQ45" s="94">
        <v>0</v>
      </c>
      <c r="BR45" s="182">
        <v>0</v>
      </c>
      <c r="BS45" s="183">
        <v>0</v>
      </c>
      <c r="BT45" s="191">
        <v>0</v>
      </c>
      <c r="BU45" s="192">
        <v>0</v>
      </c>
      <c r="BV45" s="184">
        <v>0</v>
      </c>
      <c r="BW45" s="185">
        <v>0</v>
      </c>
      <c r="BX45" s="182">
        <v>0</v>
      </c>
      <c r="BY45" s="185">
        <v>0</v>
      </c>
      <c r="BZ45" s="186">
        <v>0</v>
      </c>
      <c r="CA45" s="187">
        <v>0</v>
      </c>
      <c r="CB45" s="188">
        <v>0</v>
      </c>
      <c r="CC45" s="189">
        <v>0</v>
      </c>
      <c r="CD45" s="140">
        <v>0</v>
      </c>
      <c r="CE45" s="142">
        <v>0</v>
      </c>
      <c r="CF45" s="158">
        <v>0</v>
      </c>
      <c r="CG45" s="156">
        <v>0</v>
      </c>
      <c r="CH45" s="155">
        <v>0</v>
      </c>
      <c r="CI45" s="157">
        <v>0</v>
      </c>
      <c r="CJ45" s="158">
        <v>0</v>
      </c>
      <c r="CK45" s="156">
        <v>0</v>
      </c>
      <c r="CL45" s="186">
        <v>0</v>
      </c>
      <c r="CM45" s="190">
        <v>0</v>
      </c>
      <c r="CN45" s="96">
        <f t="shared" si="1"/>
        <v>530</v>
      </c>
      <c r="CO45" s="94">
        <f t="shared" si="2"/>
        <v>2850193</v>
      </c>
      <c r="CP45" s="182">
        <f t="shared" si="3"/>
        <v>504</v>
      </c>
      <c r="CQ45" s="183">
        <f t="shared" si="4"/>
        <v>2767081</v>
      </c>
      <c r="CR45" s="191">
        <f t="shared" si="5"/>
        <v>25</v>
      </c>
      <c r="CS45" s="192">
        <f t="shared" si="6"/>
        <v>75257</v>
      </c>
      <c r="CT45" s="184">
        <f t="shared" si="7"/>
        <v>1</v>
      </c>
      <c r="CU45" s="185">
        <f t="shared" si="8"/>
        <v>7855</v>
      </c>
      <c r="CV45" s="93">
        <v>19</v>
      </c>
      <c r="CW45" s="97">
        <v>380000</v>
      </c>
      <c r="CX45" s="96">
        <f t="shared" si="9"/>
        <v>549</v>
      </c>
      <c r="CY45" s="118">
        <f t="shared" si="0"/>
        <v>3230193</v>
      </c>
    </row>
    <row r="46" spans="1:103" ht="21" customHeight="1" thickBot="1" x14ac:dyDescent="0.2">
      <c r="A46" s="98">
        <v>41</v>
      </c>
      <c r="B46" s="99">
        <v>39473822</v>
      </c>
      <c r="C46" s="100" t="s">
        <v>182</v>
      </c>
      <c r="D46" s="143">
        <v>4</v>
      </c>
      <c r="E46" s="144">
        <v>17335</v>
      </c>
      <c r="F46" s="159">
        <v>4</v>
      </c>
      <c r="G46" s="160">
        <v>17335</v>
      </c>
      <c r="H46" s="161">
        <v>0</v>
      </c>
      <c r="I46" s="162">
        <v>0</v>
      </c>
      <c r="J46" s="159">
        <v>0</v>
      </c>
      <c r="K46" s="160">
        <v>0</v>
      </c>
      <c r="L46" s="143">
        <v>26</v>
      </c>
      <c r="M46" s="145">
        <v>308592</v>
      </c>
      <c r="N46" s="161">
        <v>26</v>
      </c>
      <c r="O46" s="162">
        <v>308592</v>
      </c>
      <c r="P46" s="159">
        <v>0</v>
      </c>
      <c r="Q46" s="160">
        <v>0</v>
      </c>
      <c r="R46" s="161">
        <v>0</v>
      </c>
      <c r="S46" s="160">
        <v>0</v>
      </c>
      <c r="T46" s="143">
        <v>26</v>
      </c>
      <c r="U46" s="144">
        <v>528921</v>
      </c>
      <c r="V46" s="159">
        <v>26</v>
      </c>
      <c r="W46" s="160">
        <v>528921</v>
      </c>
      <c r="X46" s="161">
        <v>0</v>
      </c>
      <c r="Y46" s="160">
        <v>0</v>
      </c>
      <c r="Z46" s="159">
        <v>0</v>
      </c>
      <c r="AA46" s="160">
        <v>0</v>
      </c>
      <c r="AB46" s="143">
        <v>144</v>
      </c>
      <c r="AC46" s="144">
        <v>657109</v>
      </c>
      <c r="AD46" s="159">
        <v>139</v>
      </c>
      <c r="AE46" s="160">
        <v>619585</v>
      </c>
      <c r="AF46" s="161">
        <v>4</v>
      </c>
      <c r="AG46" s="160">
        <v>9733</v>
      </c>
      <c r="AH46" s="159">
        <v>1</v>
      </c>
      <c r="AI46" s="160">
        <v>27791</v>
      </c>
      <c r="AJ46" s="143">
        <v>1</v>
      </c>
      <c r="AK46" s="144">
        <v>52517</v>
      </c>
      <c r="AL46" s="159">
        <v>1</v>
      </c>
      <c r="AM46" s="160">
        <v>52517</v>
      </c>
      <c r="AN46" s="161">
        <v>0</v>
      </c>
      <c r="AO46" s="160">
        <v>0</v>
      </c>
      <c r="AP46" s="159">
        <v>0</v>
      </c>
      <c r="AQ46" s="160">
        <v>0</v>
      </c>
      <c r="AR46" s="143">
        <v>3</v>
      </c>
      <c r="AS46" s="144">
        <v>45967</v>
      </c>
      <c r="AT46" s="159">
        <v>1</v>
      </c>
      <c r="AU46" s="160">
        <v>23742</v>
      </c>
      <c r="AV46" s="161">
        <v>0</v>
      </c>
      <c r="AW46" s="162">
        <v>0</v>
      </c>
      <c r="AX46" s="159">
        <v>2</v>
      </c>
      <c r="AY46" s="168">
        <v>22225</v>
      </c>
      <c r="AZ46" s="143">
        <v>0</v>
      </c>
      <c r="BA46" s="144">
        <v>0</v>
      </c>
      <c r="BB46" s="159">
        <v>0</v>
      </c>
      <c r="BC46" s="160">
        <v>0</v>
      </c>
      <c r="BD46" s="161">
        <v>0</v>
      </c>
      <c r="BE46" s="162">
        <v>0</v>
      </c>
      <c r="BF46" s="159">
        <v>0</v>
      </c>
      <c r="BG46" s="160">
        <v>0</v>
      </c>
      <c r="BH46" s="143">
        <v>2</v>
      </c>
      <c r="BI46" s="144">
        <v>22022</v>
      </c>
      <c r="BJ46" s="159">
        <v>2</v>
      </c>
      <c r="BK46" s="160">
        <v>22022</v>
      </c>
      <c r="BL46" s="161">
        <v>0</v>
      </c>
      <c r="BM46" s="162">
        <v>0</v>
      </c>
      <c r="BN46" s="159">
        <v>0</v>
      </c>
      <c r="BO46" s="160">
        <v>0</v>
      </c>
      <c r="BP46" s="103">
        <v>0</v>
      </c>
      <c r="BQ46" s="102">
        <v>0</v>
      </c>
      <c r="BR46" s="193">
        <v>0</v>
      </c>
      <c r="BS46" s="194">
        <v>0</v>
      </c>
      <c r="BT46" s="195">
        <v>0</v>
      </c>
      <c r="BU46" s="196">
        <v>0</v>
      </c>
      <c r="BV46" s="197">
        <v>0</v>
      </c>
      <c r="BW46" s="198">
        <v>0</v>
      </c>
      <c r="BX46" s="193">
        <v>0</v>
      </c>
      <c r="BY46" s="198">
        <v>0</v>
      </c>
      <c r="BZ46" s="199">
        <v>0</v>
      </c>
      <c r="CA46" s="200">
        <v>0</v>
      </c>
      <c r="CB46" s="201">
        <v>0</v>
      </c>
      <c r="CC46" s="202">
        <v>0</v>
      </c>
      <c r="CD46" s="143">
        <v>0</v>
      </c>
      <c r="CE46" s="144">
        <v>0</v>
      </c>
      <c r="CF46" s="159">
        <v>0</v>
      </c>
      <c r="CG46" s="160">
        <v>0</v>
      </c>
      <c r="CH46" s="161">
        <v>0</v>
      </c>
      <c r="CI46" s="162">
        <v>0</v>
      </c>
      <c r="CJ46" s="159">
        <v>0</v>
      </c>
      <c r="CK46" s="160">
        <v>0</v>
      </c>
      <c r="CL46" s="199">
        <v>0</v>
      </c>
      <c r="CM46" s="203">
        <v>0</v>
      </c>
      <c r="CN46" s="104">
        <f t="shared" si="1"/>
        <v>206</v>
      </c>
      <c r="CO46" s="105">
        <f t="shared" si="2"/>
        <v>1632463</v>
      </c>
      <c r="CP46" s="193">
        <f t="shared" si="3"/>
        <v>199</v>
      </c>
      <c r="CQ46" s="194">
        <f t="shared" si="4"/>
        <v>1572714</v>
      </c>
      <c r="CR46" s="195">
        <f t="shared" si="5"/>
        <v>4</v>
      </c>
      <c r="CS46" s="196">
        <f t="shared" si="6"/>
        <v>9733</v>
      </c>
      <c r="CT46" s="197">
        <f t="shared" si="7"/>
        <v>3</v>
      </c>
      <c r="CU46" s="198">
        <f t="shared" si="8"/>
        <v>50016</v>
      </c>
      <c r="CV46" s="101">
        <v>3</v>
      </c>
      <c r="CW46" s="106">
        <v>60000</v>
      </c>
      <c r="CX46" s="119">
        <f t="shared" si="9"/>
        <v>209</v>
      </c>
      <c r="CY46" s="120">
        <f t="shared" si="0"/>
        <v>1692463</v>
      </c>
    </row>
    <row r="47" spans="1:103" ht="21" customHeight="1" thickTop="1" thickBot="1" x14ac:dyDescent="0.2">
      <c r="A47" s="237" t="s">
        <v>183</v>
      </c>
      <c r="B47" s="238"/>
      <c r="C47" s="107" t="s">
        <v>145</v>
      </c>
      <c r="D47" s="108">
        <f>SUM(D6:D46)</f>
        <v>20103</v>
      </c>
      <c r="E47" s="109">
        <f t="shared" ref="E47:CY47" si="10">SUM(E6:E46)</f>
        <v>111989856</v>
      </c>
      <c r="F47" s="163">
        <f t="shared" si="10"/>
        <v>16859</v>
      </c>
      <c r="G47" s="164">
        <f t="shared" si="10"/>
        <v>97867121</v>
      </c>
      <c r="H47" s="164">
        <f t="shared" si="10"/>
        <v>623</v>
      </c>
      <c r="I47" s="164">
        <f t="shared" si="10"/>
        <v>3064894</v>
      </c>
      <c r="J47" s="164">
        <f t="shared" si="10"/>
        <v>2621</v>
      </c>
      <c r="K47" s="165">
        <f t="shared" si="10"/>
        <v>11057841</v>
      </c>
      <c r="L47" s="110">
        <f t="shared" si="10"/>
        <v>4669</v>
      </c>
      <c r="M47" s="109">
        <f t="shared" si="10"/>
        <v>83540841</v>
      </c>
      <c r="N47" s="163">
        <f t="shared" si="10"/>
        <v>4214</v>
      </c>
      <c r="O47" s="164">
        <f t="shared" si="10"/>
        <v>77616914</v>
      </c>
      <c r="P47" s="164">
        <f t="shared" si="10"/>
        <v>126</v>
      </c>
      <c r="Q47" s="164">
        <f t="shared" si="10"/>
        <v>2051988</v>
      </c>
      <c r="R47" s="164">
        <f t="shared" si="10"/>
        <v>329</v>
      </c>
      <c r="S47" s="165">
        <f t="shared" si="10"/>
        <v>3871939</v>
      </c>
      <c r="T47" s="110">
        <f t="shared" si="10"/>
        <v>7639</v>
      </c>
      <c r="U47" s="109">
        <f t="shared" si="10"/>
        <v>193472207</v>
      </c>
      <c r="V47" s="163">
        <f t="shared" si="10"/>
        <v>6819</v>
      </c>
      <c r="W47" s="164">
        <f t="shared" si="10"/>
        <v>175220375</v>
      </c>
      <c r="X47" s="164">
        <f t="shared" si="10"/>
        <v>233</v>
      </c>
      <c r="Y47" s="164">
        <f t="shared" si="10"/>
        <v>5497008</v>
      </c>
      <c r="Z47" s="164">
        <f t="shared" si="10"/>
        <v>587</v>
      </c>
      <c r="AA47" s="165">
        <f t="shared" si="10"/>
        <v>12754824</v>
      </c>
      <c r="AB47" s="110">
        <f t="shared" si="10"/>
        <v>162533</v>
      </c>
      <c r="AC47" s="109">
        <f t="shared" si="10"/>
        <v>935629788</v>
      </c>
      <c r="AD47" s="163">
        <f t="shared" si="10"/>
        <v>138854</v>
      </c>
      <c r="AE47" s="164">
        <f t="shared" si="10"/>
        <v>683420601</v>
      </c>
      <c r="AF47" s="164">
        <f t="shared" si="10"/>
        <v>13879</v>
      </c>
      <c r="AG47" s="164">
        <f t="shared" si="10"/>
        <v>48076825</v>
      </c>
      <c r="AH47" s="164">
        <f t="shared" si="10"/>
        <v>9800</v>
      </c>
      <c r="AI47" s="165">
        <f t="shared" si="10"/>
        <v>204132362</v>
      </c>
      <c r="AJ47" s="110">
        <f t="shared" si="10"/>
        <v>4279</v>
      </c>
      <c r="AK47" s="109">
        <f t="shared" si="10"/>
        <v>132031618</v>
      </c>
      <c r="AL47" s="163">
        <f t="shared" si="10"/>
        <v>3812</v>
      </c>
      <c r="AM47" s="164">
        <f t="shared" si="10"/>
        <v>119460762</v>
      </c>
      <c r="AN47" s="164">
        <f t="shared" si="10"/>
        <v>99</v>
      </c>
      <c r="AO47" s="164">
        <f t="shared" si="10"/>
        <v>2587577</v>
      </c>
      <c r="AP47" s="164">
        <f t="shared" si="10"/>
        <v>368</v>
      </c>
      <c r="AQ47" s="165">
        <f t="shared" si="10"/>
        <v>9983279</v>
      </c>
      <c r="AR47" s="110">
        <f t="shared" si="10"/>
        <v>137</v>
      </c>
      <c r="AS47" s="109">
        <f t="shared" si="10"/>
        <v>3174263</v>
      </c>
      <c r="AT47" s="163">
        <f t="shared" si="10"/>
        <v>119</v>
      </c>
      <c r="AU47" s="164">
        <f t="shared" si="10"/>
        <v>3000621</v>
      </c>
      <c r="AV47" s="164">
        <f t="shared" si="10"/>
        <v>2</v>
      </c>
      <c r="AW47" s="164">
        <f t="shared" si="10"/>
        <v>8960</v>
      </c>
      <c r="AX47" s="164">
        <f t="shared" si="10"/>
        <v>16</v>
      </c>
      <c r="AY47" s="165">
        <f t="shared" si="10"/>
        <v>164682</v>
      </c>
      <c r="AZ47" s="110">
        <f t="shared" si="10"/>
        <v>3</v>
      </c>
      <c r="BA47" s="109">
        <f t="shared" si="10"/>
        <v>54054</v>
      </c>
      <c r="BB47" s="163">
        <f t="shared" si="10"/>
        <v>3</v>
      </c>
      <c r="BC47" s="164">
        <f t="shared" si="10"/>
        <v>54054</v>
      </c>
      <c r="BD47" s="164">
        <f t="shared" si="10"/>
        <v>0</v>
      </c>
      <c r="BE47" s="164">
        <f t="shared" si="10"/>
        <v>0</v>
      </c>
      <c r="BF47" s="164">
        <f t="shared" si="10"/>
        <v>0</v>
      </c>
      <c r="BG47" s="165">
        <f t="shared" si="10"/>
        <v>0</v>
      </c>
      <c r="BH47" s="110">
        <f t="shared" si="10"/>
        <v>8232</v>
      </c>
      <c r="BI47" s="109">
        <f t="shared" si="10"/>
        <v>115923681</v>
      </c>
      <c r="BJ47" s="163">
        <f t="shared" si="10"/>
        <v>7901</v>
      </c>
      <c r="BK47" s="164">
        <f t="shared" si="10"/>
        <v>100955604</v>
      </c>
      <c r="BL47" s="164">
        <f t="shared" si="10"/>
        <v>0</v>
      </c>
      <c r="BM47" s="164">
        <f t="shared" si="10"/>
        <v>0</v>
      </c>
      <c r="BN47" s="164">
        <f t="shared" si="10"/>
        <v>331</v>
      </c>
      <c r="BO47" s="165">
        <f t="shared" si="10"/>
        <v>14968077</v>
      </c>
      <c r="BP47" s="110">
        <f t="shared" si="10"/>
        <v>1</v>
      </c>
      <c r="BQ47" s="109">
        <f t="shared" si="10"/>
        <v>120880</v>
      </c>
      <c r="BR47" s="163">
        <f t="shared" si="10"/>
        <v>1</v>
      </c>
      <c r="BS47" s="204">
        <f t="shared" si="10"/>
        <v>120880</v>
      </c>
      <c r="BT47" s="205">
        <f t="shared" si="10"/>
        <v>0</v>
      </c>
      <c r="BU47" s="206">
        <f t="shared" si="10"/>
        <v>0</v>
      </c>
      <c r="BV47" s="164">
        <f t="shared" si="10"/>
        <v>0</v>
      </c>
      <c r="BW47" s="165">
        <f t="shared" si="10"/>
        <v>0</v>
      </c>
      <c r="BX47" s="163">
        <f t="shared" si="10"/>
        <v>0</v>
      </c>
      <c r="BY47" s="165">
        <f t="shared" si="10"/>
        <v>0</v>
      </c>
      <c r="BZ47" s="163">
        <f t="shared" si="10"/>
        <v>1289</v>
      </c>
      <c r="CA47" s="165">
        <f t="shared" si="10"/>
        <v>3534113</v>
      </c>
      <c r="CB47" s="207">
        <f t="shared" si="10"/>
        <v>161</v>
      </c>
      <c r="CC47" s="208">
        <f t="shared" si="10"/>
        <v>675040</v>
      </c>
      <c r="CD47" s="210">
        <f t="shared" ref="CD47:CK47" si="11">SUM(CD6:CD46)</f>
        <v>1</v>
      </c>
      <c r="CE47" s="211">
        <f t="shared" si="11"/>
        <v>38790</v>
      </c>
      <c r="CF47" s="212">
        <f t="shared" si="11"/>
        <v>1</v>
      </c>
      <c r="CG47" s="213">
        <f t="shared" si="11"/>
        <v>38790</v>
      </c>
      <c r="CH47" s="214">
        <f t="shared" si="11"/>
        <v>0</v>
      </c>
      <c r="CI47" s="215">
        <f t="shared" si="11"/>
        <v>0</v>
      </c>
      <c r="CJ47" s="212">
        <f t="shared" si="11"/>
        <v>0</v>
      </c>
      <c r="CK47" s="216">
        <f t="shared" si="11"/>
        <v>0</v>
      </c>
      <c r="CL47" s="163">
        <f t="shared" si="10"/>
        <v>604</v>
      </c>
      <c r="CM47" s="208">
        <f t="shared" si="10"/>
        <v>18190337</v>
      </c>
      <c r="CN47" s="112">
        <f t="shared" si="10"/>
        <v>209651</v>
      </c>
      <c r="CO47" s="113">
        <f t="shared" si="10"/>
        <v>1598375468</v>
      </c>
      <c r="CP47" s="163">
        <f t="shared" ref="CP47:CU47" si="12">SUM(CP6:CP46)</f>
        <v>180637</v>
      </c>
      <c r="CQ47" s="204">
        <f t="shared" si="12"/>
        <v>1280155212</v>
      </c>
      <c r="CR47" s="205">
        <f t="shared" si="12"/>
        <v>14962</v>
      </c>
      <c r="CS47" s="206">
        <f t="shared" si="12"/>
        <v>61287252</v>
      </c>
      <c r="CT47" s="164">
        <f t="shared" si="12"/>
        <v>14052</v>
      </c>
      <c r="CU47" s="165">
        <f t="shared" si="12"/>
        <v>256933004</v>
      </c>
      <c r="CV47" s="110">
        <f t="shared" si="10"/>
        <v>8773</v>
      </c>
      <c r="CW47" s="111">
        <f t="shared" si="10"/>
        <v>175460000</v>
      </c>
      <c r="CX47" s="112">
        <f t="shared" si="10"/>
        <v>218424</v>
      </c>
      <c r="CY47" s="121">
        <f t="shared" si="10"/>
        <v>1773835468</v>
      </c>
    </row>
    <row r="48" spans="1:103" x14ac:dyDescent="0.15"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</row>
  </sheetData>
  <sheetProtection sheet="1" insertColumns="0" insertRows="0" insertHyperlinks="0" deleteColumns="0" deleteRows="0" sort="0" autoFilter="0" pivotTables="0"/>
  <protectedRanges>
    <protectedRange sqref="CD6:CK46" name="療養費入力_2_1_1_3_2_1"/>
  </protectedRanges>
  <mergeCells count="70">
    <mergeCell ref="BH3:BO3"/>
    <mergeCell ref="A3:A5"/>
    <mergeCell ref="B3:B5"/>
    <mergeCell ref="C3:C5"/>
    <mergeCell ref="D3:K3"/>
    <mergeCell ref="L3:S3"/>
    <mergeCell ref="T3:AA3"/>
    <mergeCell ref="AB3:AI3"/>
    <mergeCell ref="AJ3:AQ3"/>
    <mergeCell ref="AR3:AY3"/>
    <mergeCell ref="AZ3:BG3"/>
    <mergeCell ref="AR4:AS4"/>
    <mergeCell ref="AZ4:BA4"/>
    <mergeCell ref="J4:K4"/>
    <mergeCell ref="AN4:AO4"/>
    <mergeCell ref="AP4:AQ4"/>
    <mergeCell ref="BP3:BW3"/>
    <mergeCell ref="CN3:CU3"/>
    <mergeCell ref="CV3:CW4"/>
    <mergeCell ref="CB3:CC3"/>
    <mergeCell ref="BZ3:CA3"/>
    <mergeCell ref="BX3:BY3"/>
    <mergeCell ref="BX4:BY4"/>
    <mergeCell ref="BZ4:CA4"/>
    <mergeCell ref="CB4:CC4"/>
    <mergeCell ref="CD3:CK3"/>
    <mergeCell ref="CD4:CE4"/>
    <mergeCell ref="CF4:CG4"/>
    <mergeCell ref="CH4:CI4"/>
    <mergeCell ref="CJ4:CK4"/>
    <mergeCell ref="CX3:CY3"/>
    <mergeCell ref="CX4:CY4"/>
    <mergeCell ref="CL3:CM3"/>
    <mergeCell ref="CL4:CM4"/>
    <mergeCell ref="CN4:CO4"/>
    <mergeCell ref="CP4:CQ4"/>
    <mergeCell ref="CR4:CS4"/>
    <mergeCell ref="CT4:CU4"/>
    <mergeCell ref="A47:B47"/>
    <mergeCell ref="AJ4:AK4"/>
    <mergeCell ref="AB4:AC4"/>
    <mergeCell ref="D4:E4"/>
    <mergeCell ref="L4:M4"/>
    <mergeCell ref="T4:U4"/>
    <mergeCell ref="F4:G4"/>
    <mergeCell ref="H4:I4"/>
    <mergeCell ref="Z4:AA4"/>
    <mergeCell ref="AD4:AE4"/>
    <mergeCell ref="AF4:AG4"/>
    <mergeCell ref="AH4:AI4"/>
    <mergeCell ref="N4:O4"/>
    <mergeCell ref="P4:Q4"/>
    <mergeCell ref="R4:S4"/>
    <mergeCell ref="V4:W4"/>
    <mergeCell ref="X4:Y4"/>
    <mergeCell ref="AX4:AY4"/>
    <mergeCell ref="AT4:AU4"/>
    <mergeCell ref="AV4:AW4"/>
    <mergeCell ref="AL4:AM4"/>
    <mergeCell ref="BB4:BC4"/>
    <mergeCell ref="BD4:BE4"/>
    <mergeCell ref="BF4:BG4"/>
    <mergeCell ref="BJ4:BK4"/>
    <mergeCell ref="BH4:BI4"/>
    <mergeCell ref="BL4:BM4"/>
    <mergeCell ref="BN4:BO4"/>
    <mergeCell ref="BR4:BS4"/>
    <mergeCell ref="BT4:BU4"/>
    <mergeCell ref="BV4:BW4"/>
    <mergeCell ref="BP4:BQ4"/>
  </mergeCells>
  <phoneticPr fontId="4"/>
  <pageMargins left="0.19685039370078741" right="0.19685039370078741" top="0.59055118110236227" bottom="0.59055118110236227" header="0.31496062992125984" footer="0.31496062992125984"/>
  <pageSetup paperSize="9" scale="15" orientation="landscape" verticalDpi="0" r:id="rId1"/>
  <headerFooter>
    <oddHeader>&amp;L令和４年度 後期高齢者医療療養費支給実績</oddHeader>
    <oddFooter>&amp;C&amp;P　－　&amp;N</oddFooter>
  </headerFooter>
  <colBreaks count="2" manualBreakCount="2">
    <brk id="43" min="1" max="46" man="1"/>
    <brk id="91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1人当たりの医療費</vt:lpstr>
      <vt:lpstr>被保険者数</vt:lpstr>
      <vt:lpstr>医療費集約</vt:lpstr>
      <vt:lpstr>９割</vt:lpstr>
      <vt:lpstr>８割 </vt:lpstr>
      <vt:lpstr>７割</vt:lpstr>
      <vt:lpstr>現金給付</vt:lpstr>
      <vt:lpstr>'1人当たりの医療費'!Print_Area</vt:lpstr>
      <vt:lpstr>'７割'!Print_Area</vt:lpstr>
      <vt:lpstr>'８割 '!Print_Area</vt:lpstr>
      <vt:lpstr>'９割'!Print_Area</vt:lpstr>
      <vt:lpstr>医療費集約!Print_Area</vt:lpstr>
      <vt:lpstr>現金給付!Print_Area</vt:lpstr>
      <vt:lpstr>被保険者数!Print_Area</vt:lpstr>
      <vt:lpstr>'７割'!Print_Titles</vt:lpstr>
      <vt:lpstr>'８割 '!Print_Titles</vt:lpstr>
      <vt:lpstr>'９割'!Print_Titles</vt:lpstr>
      <vt:lpstr>医療費集約!Print_Titles</vt:lpstr>
      <vt:lpstr>現金給付!Print_Titles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jigyo21</cp:lastModifiedBy>
  <cp:lastPrinted>2023-07-14T02:52:14Z</cp:lastPrinted>
  <dcterms:created xsi:type="dcterms:W3CDTF">2011-09-22T04:20:08Z</dcterms:created>
  <dcterms:modified xsi:type="dcterms:W3CDTF">2023-07-14T04:07:21Z</dcterms:modified>
</cp:coreProperties>
</file>