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sv\disk1\★共通\【２】新事業課\★給付１グループ\9_一人当たり医療費\R5_１人当たり医療費\"/>
    </mc:Choice>
  </mc:AlternateContent>
  <xr:revisionPtr revIDLastSave="0" documentId="13_ncr:1_{DDD2BDE9-D33E-4CF5-BB2C-80F0B38D491F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1人当たりの医療費" sheetId="4" r:id="rId1"/>
    <sheet name="被保険者数" sheetId="5" r:id="rId2"/>
    <sheet name="医療費集約" sheetId="3" r:id="rId3"/>
    <sheet name="９割" sheetId="2" r:id="rId4"/>
    <sheet name="８割 " sheetId="7" r:id="rId5"/>
    <sheet name="７割" sheetId="1" r:id="rId6"/>
    <sheet name="現金給付" sheetId="6" r:id="rId7"/>
  </sheets>
  <definedNames>
    <definedName name="_xlnm._FilterDatabase" localSheetId="0" hidden="1">'1人当たりの医療費'!$A$4:$BO$4</definedName>
    <definedName name="_xlnm._FilterDatabase" localSheetId="1" hidden="1">被保険者数!$A$3:$WVL$3</definedName>
    <definedName name="_xlnm.Print_Area" localSheetId="0">'1人当たりの医療費'!$A$1:$T$48</definedName>
    <definedName name="_xlnm.Print_Area" localSheetId="5">'７割'!$A$1:$EL$45</definedName>
    <definedName name="_xlnm.Print_Area" localSheetId="4">'８割 '!$A$1:$EL$45</definedName>
    <definedName name="_xlnm.Print_Area" localSheetId="3">'９割'!$A$1:$EL$45</definedName>
    <definedName name="_xlnm.Print_Area" localSheetId="2">医療費集約!$A$1:$EL$45</definedName>
    <definedName name="_xlnm.Print_Area" localSheetId="6">現金給付!$A$2:$CY$47</definedName>
    <definedName name="_xlnm.Print_Area" localSheetId="1">被保険者数!$A$1:$O$47</definedName>
    <definedName name="_xlnm.Print_Titles" localSheetId="5">'７割'!$A:$A</definedName>
    <definedName name="_xlnm.Print_Titles" localSheetId="4">'８割 '!$A:$A</definedName>
    <definedName name="_xlnm.Print_Titles" localSheetId="3">'９割'!$A:$A</definedName>
    <definedName name="_xlnm.Print_Titles" localSheetId="2">医療費集約!$A:$A</definedName>
    <definedName name="_xlnm.Print_Titles" localSheetId="6">現金給付!$A:$C</definedName>
  </definedNames>
  <calcPr calcId="191029"/>
</workbook>
</file>

<file path=xl/calcChain.xml><?xml version="1.0" encoding="utf-8"?>
<calcChain xmlns="http://schemas.openxmlformats.org/spreadsheetml/2006/main">
  <c r="DD4" i="1" l="1"/>
  <c r="DC4" i="1"/>
  <c r="DI4" i="1" s="1"/>
  <c r="DB4" i="1"/>
  <c r="DH4" i="1" s="1"/>
  <c r="DA4" i="1"/>
  <c r="DG4" i="1" s="1"/>
  <c r="CZ4" i="1"/>
  <c r="DF4" i="1" s="1"/>
  <c r="DS4" i="2"/>
  <c r="CB44" i="1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" i="7"/>
  <c r="B45" i="2"/>
  <c r="C45" i="2"/>
  <c r="D45" i="2"/>
  <c r="E45" i="2"/>
  <c r="F45" i="2"/>
  <c r="G45" i="2"/>
  <c r="B45" i="3"/>
  <c r="C45" i="3"/>
  <c r="D45" i="3"/>
  <c r="E45" i="3"/>
  <c r="F45" i="3"/>
  <c r="G45" i="3"/>
  <c r="CU7" i="6" l="1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T22" i="6"/>
  <c r="CT23" i="6"/>
  <c r="CT24" i="6"/>
  <c r="CT25" i="6"/>
  <c r="CT26" i="6"/>
  <c r="CT27" i="6"/>
  <c r="CT28" i="6"/>
  <c r="CT29" i="6"/>
  <c r="CT30" i="6"/>
  <c r="CT31" i="6"/>
  <c r="CT32" i="6"/>
  <c r="CT33" i="6"/>
  <c r="CT34" i="6"/>
  <c r="CT35" i="6"/>
  <c r="CT36" i="6"/>
  <c r="CT37" i="6"/>
  <c r="CT38" i="6"/>
  <c r="CT39" i="6"/>
  <c r="CT40" i="6"/>
  <c r="CT41" i="6"/>
  <c r="CT42" i="6"/>
  <c r="CT43" i="6"/>
  <c r="CT44" i="6"/>
  <c r="CT45" i="6"/>
  <c r="CT46" i="6"/>
  <c r="CT6" i="6"/>
  <c r="CS7" i="6"/>
  <c r="CS8" i="6"/>
  <c r="CS9" i="6"/>
  <c r="CS10" i="6"/>
  <c r="CS11" i="6"/>
  <c r="CS12" i="6"/>
  <c r="CS13" i="6"/>
  <c r="CS14" i="6"/>
  <c r="CS15" i="6"/>
  <c r="CS16" i="6"/>
  <c r="CS17" i="6"/>
  <c r="CS18" i="6"/>
  <c r="CS19" i="6"/>
  <c r="CS20" i="6"/>
  <c r="CS21" i="6"/>
  <c r="CS22" i="6"/>
  <c r="CS23" i="6"/>
  <c r="CS24" i="6"/>
  <c r="CS25" i="6"/>
  <c r="CS26" i="6"/>
  <c r="CS27" i="6"/>
  <c r="CS28" i="6"/>
  <c r="CS29" i="6"/>
  <c r="CS30" i="6"/>
  <c r="CS31" i="6"/>
  <c r="CS32" i="6"/>
  <c r="CS33" i="6"/>
  <c r="CS34" i="6"/>
  <c r="CS35" i="6"/>
  <c r="CS36" i="6"/>
  <c r="CS37" i="6"/>
  <c r="CS38" i="6"/>
  <c r="CS39" i="6"/>
  <c r="CS40" i="6"/>
  <c r="CS41" i="6"/>
  <c r="CS42" i="6"/>
  <c r="CS43" i="6"/>
  <c r="CS44" i="6"/>
  <c r="CS45" i="6"/>
  <c r="CS46" i="6"/>
  <c r="CS6" i="6"/>
  <c r="CR7" i="6"/>
  <c r="CR8" i="6"/>
  <c r="CR9" i="6"/>
  <c r="CR10" i="6"/>
  <c r="CR11" i="6"/>
  <c r="CR12" i="6"/>
  <c r="CR13" i="6"/>
  <c r="CR14" i="6"/>
  <c r="CR15" i="6"/>
  <c r="CR16" i="6"/>
  <c r="CR17" i="6"/>
  <c r="CR18" i="6"/>
  <c r="CR19" i="6"/>
  <c r="CR20" i="6"/>
  <c r="CR21" i="6"/>
  <c r="CR22" i="6"/>
  <c r="CR23" i="6"/>
  <c r="CR24" i="6"/>
  <c r="CR25" i="6"/>
  <c r="CR26" i="6"/>
  <c r="CR27" i="6"/>
  <c r="CR28" i="6"/>
  <c r="CR29" i="6"/>
  <c r="CR30" i="6"/>
  <c r="CR31" i="6"/>
  <c r="CR32" i="6"/>
  <c r="CR33" i="6"/>
  <c r="CR34" i="6"/>
  <c r="CR35" i="6"/>
  <c r="CR36" i="6"/>
  <c r="CR37" i="6"/>
  <c r="CR38" i="6"/>
  <c r="CR39" i="6"/>
  <c r="CR40" i="6"/>
  <c r="CR41" i="6"/>
  <c r="CR42" i="6"/>
  <c r="CR43" i="6"/>
  <c r="CR44" i="6"/>
  <c r="CR45" i="6"/>
  <c r="CR46" i="6"/>
  <c r="CR6" i="6"/>
  <c r="CQ7" i="6"/>
  <c r="CQ8" i="6"/>
  <c r="CQ9" i="6"/>
  <c r="CQ10" i="6"/>
  <c r="CQ11" i="6"/>
  <c r="CQ12" i="6"/>
  <c r="CQ13" i="6"/>
  <c r="CQ14" i="6"/>
  <c r="CQ15" i="6"/>
  <c r="CQ16" i="6"/>
  <c r="CQ17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41" i="6"/>
  <c r="CQ42" i="6"/>
  <c r="CQ43" i="6"/>
  <c r="CQ44" i="6"/>
  <c r="CQ45" i="6"/>
  <c r="CQ46" i="6"/>
  <c r="CQ6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P33" i="6"/>
  <c r="CP34" i="6"/>
  <c r="CP35" i="6"/>
  <c r="CP36" i="6"/>
  <c r="CP37" i="6"/>
  <c r="CP38" i="6"/>
  <c r="CP39" i="6"/>
  <c r="CP40" i="6"/>
  <c r="CP41" i="6"/>
  <c r="CP42" i="6"/>
  <c r="CP43" i="6"/>
  <c r="CP44" i="6"/>
  <c r="CP45" i="6"/>
  <c r="CP46" i="6"/>
  <c r="CP6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O22" i="6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2" i="6"/>
  <c r="CO43" i="6"/>
  <c r="CO44" i="6"/>
  <c r="CO45" i="6"/>
  <c r="CO46" i="6"/>
  <c r="CO6" i="6"/>
  <c r="CN6" i="6"/>
  <c r="CN7" i="6"/>
  <c r="CN8" i="6"/>
  <c r="CN9" i="6"/>
  <c r="CN10" i="6"/>
  <c r="CN11" i="6"/>
  <c r="CN12" i="6"/>
  <c r="CN13" i="6"/>
  <c r="CN14" i="6"/>
  <c r="CN15" i="6"/>
  <c r="CN16" i="6"/>
  <c r="CN17" i="6"/>
  <c r="CN18" i="6"/>
  <c r="CN19" i="6"/>
  <c r="CN20" i="6"/>
  <c r="CN21" i="6"/>
  <c r="CN22" i="6"/>
  <c r="CN23" i="6"/>
  <c r="CN24" i="6"/>
  <c r="CN25" i="6"/>
  <c r="CN26" i="6"/>
  <c r="CN27" i="6"/>
  <c r="CN28" i="6"/>
  <c r="CN29" i="6"/>
  <c r="CN30" i="6"/>
  <c r="CN31" i="6"/>
  <c r="CN32" i="6"/>
  <c r="CN33" i="6"/>
  <c r="CN34" i="6"/>
  <c r="CN35" i="6"/>
  <c r="CN36" i="6"/>
  <c r="CN37" i="6"/>
  <c r="CN38" i="6"/>
  <c r="CN39" i="6"/>
  <c r="CN40" i="6"/>
  <c r="CN41" i="6"/>
  <c r="CN42" i="6"/>
  <c r="CN43" i="6"/>
  <c r="CN44" i="6"/>
  <c r="CN45" i="6"/>
  <c r="CN46" i="6"/>
  <c r="CK47" i="6"/>
  <c r="CD47" i="6"/>
  <c r="CJ47" i="6"/>
  <c r="CI47" i="6"/>
  <c r="CH47" i="6"/>
  <c r="CG47" i="6"/>
  <c r="CF47" i="6"/>
  <c r="CE47" i="6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D5" i="1"/>
  <c r="ED6" i="1"/>
  <c r="ED7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D36" i="1"/>
  <c r="ED37" i="1"/>
  <c r="ED38" i="1"/>
  <c r="ED39" i="1"/>
  <c r="ED40" i="1"/>
  <c r="ED41" i="1"/>
  <c r="ED42" i="1"/>
  <c r="ED43" i="1"/>
  <c r="ED44" i="1"/>
  <c r="EE4" i="1"/>
  <c r="ED4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" i="1"/>
  <c r="EB5" i="1"/>
  <c r="EB6" i="1"/>
  <c r="EB7" i="1"/>
  <c r="EB8" i="1"/>
  <c r="EB9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36" i="1"/>
  <c r="EB37" i="1"/>
  <c r="EB38" i="1"/>
  <c r="EB39" i="1"/>
  <c r="EB40" i="1"/>
  <c r="EB41" i="1"/>
  <c r="EB42" i="1"/>
  <c r="EB43" i="1"/>
  <c r="EB44" i="1"/>
  <c r="EB4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43" i="1"/>
  <c r="EA44" i="1"/>
  <c r="EA4" i="1"/>
  <c r="DZ5" i="1"/>
  <c r="DZ6" i="1"/>
  <c r="DZ7" i="1"/>
  <c r="DZ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39" i="1"/>
  <c r="DZ40" i="1"/>
  <c r="DZ41" i="1"/>
  <c r="DZ42" i="1"/>
  <c r="DZ43" i="1"/>
  <c r="DZ44" i="1"/>
  <c r="DZ4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" i="1"/>
  <c r="DX5" i="1"/>
  <c r="DX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" i="1"/>
  <c r="DV5" i="1"/>
  <c r="DV6" i="1"/>
  <c r="DV7" i="1"/>
  <c r="DV8" i="1"/>
  <c r="DV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V30" i="1"/>
  <c r="DV31" i="1"/>
  <c r="DV32" i="1"/>
  <c r="DV33" i="1"/>
  <c r="DV34" i="1"/>
  <c r="DV35" i="1"/>
  <c r="DV36" i="1"/>
  <c r="DV37" i="1"/>
  <c r="DV38" i="1"/>
  <c r="DV39" i="1"/>
  <c r="DV40" i="1"/>
  <c r="DV41" i="1"/>
  <c r="DV42" i="1"/>
  <c r="DV43" i="1"/>
  <c r="DV44" i="1"/>
  <c r="DV4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" i="1"/>
  <c r="DT5" i="1"/>
  <c r="DT6" i="1"/>
  <c r="DT7" i="1"/>
  <c r="DT8" i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EI31" i="1" s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" i="1"/>
  <c r="DR5" i="1"/>
  <c r="DR6" i="1"/>
  <c r="DR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" i="1"/>
  <c r="EE5" i="7"/>
  <c r="EE6" i="7"/>
  <c r="EE7" i="7"/>
  <c r="EE8" i="7"/>
  <c r="EE9" i="7"/>
  <c r="EE10" i="7"/>
  <c r="EE11" i="7"/>
  <c r="EE12" i="7"/>
  <c r="EE13" i="7"/>
  <c r="EE14" i="7"/>
  <c r="EE15" i="7"/>
  <c r="EE16" i="7"/>
  <c r="EE17" i="7"/>
  <c r="EE18" i="7"/>
  <c r="EE19" i="7"/>
  <c r="EE20" i="7"/>
  <c r="EE21" i="7"/>
  <c r="EE22" i="7"/>
  <c r="EE23" i="7"/>
  <c r="EE24" i="7"/>
  <c r="EE25" i="7"/>
  <c r="EE26" i="7"/>
  <c r="EE27" i="7"/>
  <c r="EE28" i="7"/>
  <c r="EE29" i="7"/>
  <c r="EE30" i="7"/>
  <c r="EE31" i="7"/>
  <c r="EE32" i="7"/>
  <c r="EE33" i="7"/>
  <c r="EE34" i="7"/>
  <c r="EE35" i="7"/>
  <c r="EE36" i="7"/>
  <c r="EE37" i="7"/>
  <c r="EE38" i="7"/>
  <c r="EE39" i="7"/>
  <c r="EE40" i="7"/>
  <c r="EE41" i="7"/>
  <c r="EE42" i="7"/>
  <c r="EE43" i="7"/>
  <c r="EE44" i="7"/>
  <c r="ED5" i="7"/>
  <c r="ED6" i="7"/>
  <c r="ED7" i="7"/>
  <c r="ED8" i="7"/>
  <c r="ED9" i="7"/>
  <c r="ED10" i="7"/>
  <c r="ED11" i="7"/>
  <c r="ED12" i="7"/>
  <c r="ED13" i="7"/>
  <c r="ED14" i="7"/>
  <c r="ED15" i="7"/>
  <c r="ED16" i="7"/>
  <c r="ED17" i="7"/>
  <c r="ED18" i="7"/>
  <c r="ED19" i="7"/>
  <c r="ED20" i="7"/>
  <c r="ED21" i="7"/>
  <c r="ED22" i="7"/>
  <c r="ED23" i="7"/>
  <c r="ED24" i="7"/>
  <c r="ED25" i="7"/>
  <c r="ED26" i="7"/>
  <c r="ED27" i="7"/>
  <c r="ED28" i="7"/>
  <c r="ED29" i="7"/>
  <c r="ED30" i="7"/>
  <c r="ED31" i="7"/>
  <c r="ED32" i="7"/>
  <c r="ED33" i="7"/>
  <c r="ED34" i="7"/>
  <c r="ED35" i="7"/>
  <c r="ED36" i="7"/>
  <c r="ED37" i="7"/>
  <c r="ED38" i="7"/>
  <c r="ED39" i="7"/>
  <c r="ED40" i="7"/>
  <c r="ED41" i="7"/>
  <c r="ED42" i="7"/>
  <c r="ED43" i="7"/>
  <c r="ED44" i="7"/>
  <c r="EE4" i="7"/>
  <c r="ED4" i="7"/>
  <c r="EC5" i="7"/>
  <c r="EC6" i="7"/>
  <c r="EC7" i="7"/>
  <c r="EC8" i="7"/>
  <c r="EC9" i="7"/>
  <c r="EC10" i="7"/>
  <c r="EC11" i="7"/>
  <c r="EC12" i="7"/>
  <c r="EC13" i="7"/>
  <c r="EC14" i="7"/>
  <c r="EC15" i="7"/>
  <c r="EC16" i="7"/>
  <c r="EC17" i="7"/>
  <c r="EC18" i="7"/>
  <c r="EC19" i="7"/>
  <c r="EC20" i="7"/>
  <c r="EC21" i="7"/>
  <c r="EC22" i="7"/>
  <c r="EC23" i="7"/>
  <c r="EC24" i="7"/>
  <c r="EC25" i="7"/>
  <c r="EC26" i="7"/>
  <c r="EC27" i="7"/>
  <c r="EC28" i="7"/>
  <c r="EC29" i="7"/>
  <c r="EC30" i="7"/>
  <c r="EC31" i="7"/>
  <c r="EC32" i="7"/>
  <c r="EC33" i="7"/>
  <c r="EC34" i="7"/>
  <c r="EC35" i="7"/>
  <c r="EC36" i="7"/>
  <c r="EC37" i="7"/>
  <c r="EC38" i="7"/>
  <c r="EC39" i="7"/>
  <c r="EC40" i="7"/>
  <c r="EC41" i="7"/>
  <c r="EC42" i="7"/>
  <c r="EC43" i="7"/>
  <c r="EC44" i="7"/>
  <c r="EC4" i="7"/>
  <c r="EB5" i="7"/>
  <c r="EB6" i="7"/>
  <c r="EB7" i="7"/>
  <c r="EB8" i="7"/>
  <c r="EB9" i="7"/>
  <c r="EB10" i="7"/>
  <c r="EB11" i="7"/>
  <c r="EB12" i="7"/>
  <c r="EB13" i="7"/>
  <c r="EB14" i="7"/>
  <c r="EB15" i="7"/>
  <c r="EB16" i="7"/>
  <c r="EB17" i="7"/>
  <c r="EB18" i="7"/>
  <c r="EB19" i="7"/>
  <c r="EB20" i="7"/>
  <c r="EB21" i="7"/>
  <c r="EB22" i="7"/>
  <c r="EB23" i="7"/>
  <c r="EB24" i="7"/>
  <c r="EB25" i="7"/>
  <c r="EB26" i="7"/>
  <c r="EB27" i="7"/>
  <c r="EB28" i="7"/>
  <c r="EB29" i="7"/>
  <c r="EB30" i="7"/>
  <c r="EB31" i="7"/>
  <c r="EB32" i="7"/>
  <c r="EB33" i="7"/>
  <c r="EB34" i="7"/>
  <c r="EB35" i="7"/>
  <c r="EB36" i="7"/>
  <c r="EB37" i="7"/>
  <c r="EB38" i="7"/>
  <c r="EB39" i="7"/>
  <c r="EB40" i="7"/>
  <c r="EB41" i="7"/>
  <c r="EB42" i="7"/>
  <c r="EB43" i="7"/>
  <c r="EB44" i="7"/>
  <c r="EB4" i="7"/>
  <c r="EA5" i="7"/>
  <c r="EA6" i="7"/>
  <c r="EA7" i="7"/>
  <c r="EA8" i="7"/>
  <c r="EA9" i="7"/>
  <c r="EA10" i="7"/>
  <c r="EA11" i="7"/>
  <c r="EA12" i="7"/>
  <c r="EA13" i="7"/>
  <c r="EA14" i="7"/>
  <c r="EA15" i="7"/>
  <c r="EA16" i="7"/>
  <c r="EA17" i="7"/>
  <c r="EA18" i="7"/>
  <c r="EA19" i="7"/>
  <c r="EA20" i="7"/>
  <c r="EA21" i="7"/>
  <c r="EA22" i="7"/>
  <c r="EA23" i="7"/>
  <c r="EA24" i="7"/>
  <c r="EA25" i="7"/>
  <c r="EA26" i="7"/>
  <c r="EA27" i="7"/>
  <c r="EA28" i="7"/>
  <c r="EA29" i="7"/>
  <c r="EA30" i="7"/>
  <c r="EA31" i="7"/>
  <c r="EA32" i="7"/>
  <c r="EA33" i="7"/>
  <c r="EA34" i="7"/>
  <c r="EA35" i="7"/>
  <c r="EA36" i="7"/>
  <c r="EA37" i="7"/>
  <c r="EA38" i="7"/>
  <c r="EA39" i="7"/>
  <c r="EA40" i="7"/>
  <c r="EA41" i="7"/>
  <c r="EA42" i="7"/>
  <c r="EA43" i="7"/>
  <c r="EA44" i="7"/>
  <c r="DZ5" i="7"/>
  <c r="DZ6" i="7"/>
  <c r="DZ7" i="7"/>
  <c r="DZ8" i="7"/>
  <c r="DZ9" i="7"/>
  <c r="DZ10" i="7"/>
  <c r="DZ11" i="7"/>
  <c r="DZ12" i="7"/>
  <c r="DZ13" i="7"/>
  <c r="DZ14" i="7"/>
  <c r="DZ15" i="7"/>
  <c r="DZ16" i="7"/>
  <c r="DZ17" i="7"/>
  <c r="DZ18" i="7"/>
  <c r="DZ19" i="7"/>
  <c r="DZ20" i="7"/>
  <c r="DZ21" i="7"/>
  <c r="DZ22" i="7"/>
  <c r="DZ23" i="7"/>
  <c r="DZ24" i="7"/>
  <c r="DZ25" i="7"/>
  <c r="DZ26" i="7"/>
  <c r="DZ27" i="7"/>
  <c r="DZ28" i="7"/>
  <c r="DZ29" i="7"/>
  <c r="DZ30" i="7"/>
  <c r="DZ31" i="7"/>
  <c r="DZ32" i="7"/>
  <c r="DZ33" i="7"/>
  <c r="DZ34" i="7"/>
  <c r="DZ35" i="7"/>
  <c r="DZ36" i="7"/>
  <c r="DZ37" i="7"/>
  <c r="DZ38" i="7"/>
  <c r="DZ39" i="7"/>
  <c r="DZ40" i="7"/>
  <c r="DZ41" i="7"/>
  <c r="DZ42" i="7"/>
  <c r="DZ43" i="7"/>
  <c r="DZ44" i="7"/>
  <c r="EA4" i="7"/>
  <c r="DZ4" i="7"/>
  <c r="DY5" i="7"/>
  <c r="DY6" i="7"/>
  <c r="DY7" i="7"/>
  <c r="DY8" i="7"/>
  <c r="DY9" i="7"/>
  <c r="DY10" i="7"/>
  <c r="DY11" i="7"/>
  <c r="DY12" i="7"/>
  <c r="DY13" i="7"/>
  <c r="DY14" i="7"/>
  <c r="DY15" i="7"/>
  <c r="DY16" i="7"/>
  <c r="DY17" i="7"/>
  <c r="DY18" i="7"/>
  <c r="DY19" i="7"/>
  <c r="DY20" i="7"/>
  <c r="DY21" i="7"/>
  <c r="DY22" i="7"/>
  <c r="DY23" i="7"/>
  <c r="DY24" i="7"/>
  <c r="DY25" i="7"/>
  <c r="DY26" i="7"/>
  <c r="DY27" i="7"/>
  <c r="DY28" i="7"/>
  <c r="DY29" i="7"/>
  <c r="DY30" i="7"/>
  <c r="DY31" i="7"/>
  <c r="DY32" i="7"/>
  <c r="DY33" i="7"/>
  <c r="DY34" i="7"/>
  <c r="DY35" i="7"/>
  <c r="DY36" i="7"/>
  <c r="DY37" i="7"/>
  <c r="DY38" i="7"/>
  <c r="DY39" i="7"/>
  <c r="DY40" i="7"/>
  <c r="DY41" i="7"/>
  <c r="DY42" i="7"/>
  <c r="DY43" i="7"/>
  <c r="DY44" i="7"/>
  <c r="DY4" i="7"/>
  <c r="DX5" i="7"/>
  <c r="DX6" i="7"/>
  <c r="DX7" i="7"/>
  <c r="DX8" i="7"/>
  <c r="DX9" i="7"/>
  <c r="DX10" i="7"/>
  <c r="DX11" i="7"/>
  <c r="DX12" i="7"/>
  <c r="DX13" i="7"/>
  <c r="DX14" i="7"/>
  <c r="DX15" i="7"/>
  <c r="DX16" i="7"/>
  <c r="DX17" i="7"/>
  <c r="DX18" i="7"/>
  <c r="DX19" i="7"/>
  <c r="DX20" i="7"/>
  <c r="DX21" i="7"/>
  <c r="DX22" i="7"/>
  <c r="DX23" i="7"/>
  <c r="DX24" i="7"/>
  <c r="DX25" i="7"/>
  <c r="DX26" i="7"/>
  <c r="DX27" i="7"/>
  <c r="DX28" i="7"/>
  <c r="DX29" i="7"/>
  <c r="DX30" i="7"/>
  <c r="DX31" i="7"/>
  <c r="DX32" i="7"/>
  <c r="DX33" i="7"/>
  <c r="DX34" i="7"/>
  <c r="DX35" i="7"/>
  <c r="DX36" i="7"/>
  <c r="DX37" i="7"/>
  <c r="DX38" i="7"/>
  <c r="DX39" i="7"/>
  <c r="DX40" i="7"/>
  <c r="DX41" i="7"/>
  <c r="DX42" i="7"/>
  <c r="DX43" i="7"/>
  <c r="DX44" i="7"/>
  <c r="DX4" i="7"/>
  <c r="DW5" i="7"/>
  <c r="DW6" i="7"/>
  <c r="DW7" i="7"/>
  <c r="DW8" i="7"/>
  <c r="DW9" i="7"/>
  <c r="DW10" i="7"/>
  <c r="DW11" i="7"/>
  <c r="DW12" i="7"/>
  <c r="DW13" i="7"/>
  <c r="DW14" i="7"/>
  <c r="DW15" i="7"/>
  <c r="DW16" i="7"/>
  <c r="DW17" i="7"/>
  <c r="DW18" i="7"/>
  <c r="DW19" i="7"/>
  <c r="DW20" i="7"/>
  <c r="DW21" i="7"/>
  <c r="DW22" i="7"/>
  <c r="DW23" i="7"/>
  <c r="DW24" i="7"/>
  <c r="DW25" i="7"/>
  <c r="DW26" i="7"/>
  <c r="DW27" i="7"/>
  <c r="DW28" i="7"/>
  <c r="DW29" i="7"/>
  <c r="DW30" i="7"/>
  <c r="DW31" i="7"/>
  <c r="DW32" i="7"/>
  <c r="DW33" i="7"/>
  <c r="DW34" i="7"/>
  <c r="DW35" i="7"/>
  <c r="DW36" i="7"/>
  <c r="DW37" i="7"/>
  <c r="DW38" i="7"/>
  <c r="DW39" i="7"/>
  <c r="DW40" i="7"/>
  <c r="DW41" i="7"/>
  <c r="DW42" i="7"/>
  <c r="DW43" i="7"/>
  <c r="DW44" i="7"/>
  <c r="DV5" i="7"/>
  <c r="DV6" i="7"/>
  <c r="DV7" i="7"/>
  <c r="DV8" i="7"/>
  <c r="DV9" i="7"/>
  <c r="DV10" i="7"/>
  <c r="DV11" i="7"/>
  <c r="DV12" i="7"/>
  <c r="DV13" i="7"/>
  <c r="DV14" i="7"/>
  <c r="DV15" i="7"/>
  <c r="DV16" i="7"/>
  <c r="DV17" i="7"/>
  <c r="DV18" i="7"/>
  <c r="DV19" i="7"/>
  <c r="DV20" i="7"/>
  <c r="DV21" i="7"/>
  <c r="DV22" i="7"/>
  <c r="DV23" i="7"/>
  <c r="DV24" i="7"/>
  <c r="DV25" i="7"/>
  <c r="DV26" i="7"/>
  <c r="DV27" i="7"/>
  <c r="DV28" i="7"/>
  <c r="DV29" i="7"/>
  <c r="DV30" i="7"/>
  <c r="DV31" i="7"/>
  <c r="DV32" i="7"/>
  <c r="DV33" i="7"/>
  <c r="DV34" i="7"/>
  <c r="DV35" i="7"/>
  <c r="DV36" i="7"/>
  <c r="DV37" i="7"/>
  <c r="DV38" i="7"/>
  <c r="DV39" i="7"/>
  <c r="DV40" i="7"/>
  <c r="DV41" i="7"/>
  <c r="DV42" i="7"/>
  <c r="DV43" i="7"/>
  <c r="DV44" i="7"/>
  <c r="DW4" i="7"/>
  <c r="DV4" i="7"/>
  <c r="DU5" i="7"/>
  <c r="DU6" i="7"/>
  <c r="DU7" i="7"/>
  <c r="DU8" i="7"/>
  <c r="DU9" i="7"/>
  <c r="DU10" i="7"/>
  <c r="DU11" i="7"/>
  <c r="DU12" i="7"/>
  <c r="DU13" i="7"/>
  <c r="DU14" i="7"/>
  <c r="DU15" i="7"/>
  <c r="DU16" i="7"/>
  <c r="DU17" i="7"/>
  <c r="DU18" i="7"/>
  <c r="DU19" i="7"/>
  <c r="DU20" i="7"/>
  <c r="DU21" i="7"/>
  <c r="DU22" i="7"/>
  <c r="DU23" i="7"/>
  <c r="DU24" i="7"/>
  <c r="DU25" i="7"/>
  <c r="DU26" i="7"/>
  <c r="DU27" i="7"/>
  <c r="DU28" i="7"/>
  <c r="DU29" i="7"/>
  <c r="DU30" i="7"/>
  <c r="DU31" i="7"/>
  <c r="DU32" i="7"/>
  <c r="DU33" i="7"/>
  <c r="DU34" i="7"/>
  <c r="DU35" i="7"/>
  <c r="DU36" i="7"/>
  <c r="DU37" i="7"/>
  <c r="DU38" i="7"/>
  <c r="DU39" i="7"/>
  <c r="DU40" i="7"/>
  <c r="DU41" i="7"/>
  <c r="DU42" i="7"/>
  <c r="DU43" i="7"/>
  <c r="DU44" i="7"/>
  <c r="DU4" i="7"/>
  <c r="DT5" i="7"/>
  <c r="DT6" i="7"/>
  <c r="DT7" i="7"/>
  <c r="DT8" i="7"/>
  <c r="DT9" i="7"/>
  <c r="DT10" i="7"/>
  <c r="DT11" i="7"/>
  <c r="DT12" i="7"/>
  <c r="DT13" i="7"/>
  <c r="DT14" i="7"/>
  <c r="DT15" i="7"/>
  <c r="DT16" i="7"/>
  <c r="DT17" i="7"/>
  <c r="DT18" i="7"/>
  <c r="DT19" i="7"/>
  <c r="DT20" i="7"/>
  <c r="DT21" i="7"/>
  <c r="DT22" i="7"/>
  <c r="DT23" i="7"/>
  <c r="DT24" i="7"/>
  <c r="DT25" i="7"/>
  <c r="DT26" i="7"/>
  <c r="DT27" i="7"/>
  <c r="DT28" i="7"/>
  <c r="DT29" i="7"/>
  <c r="DT30" i="7"/>
  <c r="DT31" i="7"/>
  <c r="DT32" i="7"/>
  <c r="DT33" i="7"/>
  <c r="DT34" i="7"/>
  <c r="DT35" i="7"/>
  <c r="DT36" i="7"/>
  <c r="DT37" i="7"/>
  <c r="DT38" i="7"/>
  <c r="DT39" i="7"/>
  <c r="DT40" i="7"/>
  <c r="DT41" i="7"/>
  <c r="DT42" i="7"/>
  <c r="DT43" i="7"/>
  <c r="DT44" i="7"/>
  <c r="DT4" i="7"/>
  <c r="DS5" i="7"/>
  <c r="DS6" i="7"/>
  <c r="DS7" i="7"/>
  <c r="DS8" i="7"/>
  <c r="DS9" i="7"/>
  <c r="DS10" i="7"/>
  <c r="DS11" i="7"/>
  <c r="DS12" i="7"/>
  <c r="DS13" i="7"/>
  <c r="DS14" i="7"/>
  <c r="DS15" i="7"/>
  <c r="DS16" i="7"/>
  <c r="DS17" i="7"/>
  <c r="DS18" i="7"/>
  <c r="DS19" i="7"/>
  <c r="DS20" i="7"/>
  <c r="DS21" i="7"/>
  <c r="DS22" i="7"/>
  <c r="DS23" i="7"/>
  <c r="DS24" i="7"/>
  <c r="DS25" i="7"/>
  <c r="DS26" i="7"/>
  <c r="DS27" i="7"/>
  <c r="DS28" i="7"/>
  <c r="DS29" i="7"/>
  <c r="DS30" i="7"/>
  <c r="DS31" i="7"/>
  <c r="DS32" i="7"/>
  <c r="DS33" i="7"/>
  <c r="DS34" i="7"/>
  <c r="DS35" i="7"/>
  <c r="DS36" i="7"/>
  <c r="DS37" i="7"/>
  <c r="DS38" i="7"/>
  <c r="DS39" i="7"/>
  <c r="DS40" i="7"/>
  <c r="DS41" i="7"/>
  <c r="DS42" i="7"/>
  <c r="DS43" i="7"/>
  <c r="DS44" i="7"/>
  <c r="DR5" i="7"/>
  <c r="DR6" i="7"/>
  <c r="DR7" i="7"/>
  <c r="DR8" i="7"/>
  <c r="DR9" i="7"/>
  <c r="DR10" i="7"/>
  <c r="DR11" i="7"/>
  <c r="DR12" i="7"/>
  <c r="DR13" i="7"/>
  <c r="DR14" i="7"/>
  <c r="DR15" i="7"/>
  <c r="DR16" i="7"/>
  <c r="DR17" i="7"/>
  <c r="DR18" i="7"/>
  <c r="DR19" i="7"/>
  <c r="DR20" i="7"/>
  <c r="DR21" i="7"/>
  <c r="DR22" i="7"/>
  <c r="DR23" i="7"/>
  <c r="DR24" i="7"/>
  <c r="DR25" i="7"/>
  <c r="DR26" i="7"/>
  <c r="DR27" i="7"/>
  <c r="DR28" i="7"/>
  <c r="DR29" i="7"/>
  <c r="DR30" i="7"/>
  <c r="DR31" i="7"/>
  <c r="DR32" i="7"/>
  <c r="DR33" i="7"/>
  <c r="DR34" i="7"/>
  <c r="DR35" i="7"/>
  <c r="DR36" i="7"/>
  <c r="DR37" i="7"/>
  <c r="DR38" i="7"/>
  <c r="DR39" i="7"/>
  <c r="DR40" i="7"/>
  <c r="DR41" i="7"/>
  <c r="DR42" i="7"/>
  <c r="DR43" i="7"/>
  <c r="DR44" i="7"/>
  <c r="DS4" i="7"/>
  <c r="DR4" i="7"/>
  <c r="EE44" i="2"/>
  <c r="EE5" i="2"/>
  <c r="EE6" i="2"/>
  <c r="EE7" i="2"/>
  <c r="EE8" i="2"/>
  <c r="EE9" i="2"/>
  <c r="EE10" i="2"/>
  <c r="EE11" i="2"/>
  <c r="EE12" i="2"/>
  <c r="EE13" i="2"/>
  <c r="EE14" i="2"/>
  <c r="EE15" i="2"/>
  <c r="EE16" i="2"/>
  <c r="EE17" i="2"/>
  <c r="EE18" i="2"/>
  <c r="EE19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E40" i="2"/>
  <c r="EE41" i="2"/>
  <c r="EE42" i="2"/>
  <c r="EE43" i="2"/>
  <c r="EE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U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38" i="2"/>
  <c r="DR39" i="2"/>
  <c r="DR40" i="2"/>
  <c r="DR41" i="2"/>
  <c r="DR42" i="2"/>
  <c r="DR43" i="2"/>
  <c r="DR44" i="2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G47" i="6"/>
  <c r="H47" i="6"/>
  <c r="I47" i="6"/>
  <c r="J47" i="6"/>
  <c r="E47" i="6"/>
  <c r="D47" i="6"/>
  <c r="F47" i="6"/>
  <c r="DU32" i="3" l="1"/>
  <c r="EC8" i="3"/>
  <c r="EE36" i="3"/>
  <c r="EC24" i="3"/>
  <c r="DS37" i="3"/>
  <c r="DS5" i="3"/>
  <c r="DT22" i="3"/>
  <c r="EA29" i="3"/>
  <c r="EH42" i="1"/>
  <c r="EH10" i="1"/>
  <c r="DT44" i="3"/>
  <c r="EH20" i="1"/>
  <c r="EI29" i="1"/>
  <c r="DU5" i="3"/>
  <c r="EH22" i="1"/>
  <c r="DW39" i="3"/>
  <c r="EC29" i="3"/>
  <c r="DS12" i="3"/>
  <c r="DY34" i="3"/>
  <c r="EE24" i="3"/>
  <c r="DT27" i="3"/>
  <c r="EA34" i="3"/>
  <c r="EA18" i="3"/>
  <c r="DR40" i="3"/>
  <c r="DY39" i="3"/>
  <c r="DU16" i="3"/>
  <c r="DY36" i="3"/>
  <c r="DY20" i="3"/>
  <c r="EC40" i="3"/>
  <c r="EE6" i="3"/>
  <c r="EH39" i="1"/>
  <c r="DR39" i="3"/>
  <c r="EH31" i="1"/>
  <c r="DR31" i="3"/>
  <c r="EH23" i="1"/>
  <c r="DR23" i="3"/>
  <c r="EH15" i="1"/>
  <c r="DR15" i="3"/>
  <c r="EH7" i="1"/>
  <c r="DR7" i="3"/>
  <c r="EI40" i="1"/>
  <c r="DS40" i="3"/>
  <c r="DT41" i="3"/>
  <c r="DW28" i="3"/>
  <c r="EA32" i="3"/>
  <c r="CT47" i="6"/>
  <c r="DR38" i="3"/>
  <c r="EH38" i="1"/>
  <c r="DR30" i="3"/>
  <c r="EH30" i="1"/>
  <c r="DR22" i="3"/>
  <c r="DR14" i="3"/>
  <c r="EH14" i="1"/>
  <c r="DR6" i="3"/>
  <c r="EH6" i="1"/>
  <c r="DS39" i="3"/>
  <c r="EI39" i="1"/>
  <c r="EI23" i="1"/>
  <c r="DR44" i="3"/>
  <c r="EH44" i="1"/>
  <c r="DR36" i="3"/>
  <c r="EH12" i="1"/>
  <c r="EI4" i="1"/>
  <c r="EI37" i="1"/>
  <c r="EI21" i="1"/>
  <c r="EI13" i="1"/>
  <c r="EI5" i="1"/>
  <c r="DT38" i="3"/>
  <c r="DT6" i="3"/>
  <c r="DW41" i="3"/>
  <c r="DW25" i="3"/>
  <c r="DW9" i="3"/>
  <c r="EA13" i="3"/>
  <c r="EE33" i="3"/>
  <c r="CQ47" i="6"/>
  <c r="DR43" i="3"/>
  <c r="EH43" i="1"/>
  <c r="DR35" i="3"/>
  <c r="EH35" i="1"/>
  <c r="DT29" i="3"/>
  <c r="DU30" i="3"/>
  <c r="DW16" i="3"/>
  <c r="EA20" i="3"/>
  <c r="EC38" i="3"/>
  <c r="EC6" i="3"/>
  <c r="DR42" i="3"/>
  <c r="EE17" i="3"/>
  <c r="EH34" i="1"/>
  <c r="DR34" i="3"/>
  <c r="EH26" i="1"/>
  <c r="DR26" i="3"/>
  <c r="EH18" i="1"/>
  <c r="DR18" i="3"/>
  <c r="EI43" i="1"/>
  <c r="DS43" i="3"/>
  <c r="EI35" i="1"/>
  <c r="DS35" i="3"/>
  <c r="EI27" i="1"/>
  <c r="DS27" i="3"/>
  <c r="DS19" i="3"/>
  <c r="EI19" i="1"/>
  <c r="EI11" i="1"/>
  <c r="DS11" i="3"/>
  <c r="DT36" i="3"/>
  <c r="DT28" i="3"/>
  <c r="DT20" i="3"/>
  <c r="DT12" i="3"/>
  <c r="DU4" i="3"/>
  <c r="DU37" i="3"/>
  <c r="DU29" i="3"/>
  <c r="DU21" i="3"/>
  <c r="DU13" i="3"/>
  <c r="DW31" i="3"/>
  <c r="DW23" i="3"/>
  <c r="DW15" i="3"/>
  <c r="DW7" i="3"/>
  <c r="DY41" i="3"/>
  <c r="DY33" i="3"/>
  <c r="DY25" i="3"/>
  <c r="DY17" i="3"/>
  <c r="DY9" i="3"/>
  <c r="EA43" i="3"/>
  <c r="EA35" i="3"/>
  <c r="EA27" i="3"/>
  <c r="EA19" i="3"/>
  <c r="EA11" i="3"/>
  <c r="EC4" i="3"/>
  <c r="EC37" i="3"/>
  <c r="EC21" i="3"/>
  <c r="EC13" i="3"/>
  <c r="EC5" i="3"/>
  <c r="EE39" i="3"/>
  <c r="EE31" i="3"/>
  <c r="EE23" i="3"/>
  <c r="EE15" i="3"/>
  <c r="EE7" i="3"/>
  <c r="EH41" i="1"/>
  <c r="DR41" i="3"/>
  <c r="EH33" i="1"/>
  <c r="DR33" i="3"/>
  <c r="EH25" i="1"/>
  <c r="DR25" i="3"/>
  <c r="EH17" i="1"/>
  <c r="DR17" i="3"/>
  <c r="EH9" i="1"/>
  <c r="DR9" i="3"/>
  <c r="DS42" i="3"/>
  <c r="EI42" i="1"/>
  <c r="DS34" i="3"/>
  <c r="EI34" i="1"/>
  <c r="EI26" i="1"/>
  <c r="DS26" i="3"/>
  <c r="DS18" i="3"/>
  <c r="EI18" i="1"/>
  <c r="EI10" i="1"/>
  <c r="DS10" i="3"/>
  <c r="DT43" i="3"/>
  <c r="DT35" i="3"/>
  <c r="DT19" i="3"/>
  <c r="DT11" i="3"/>
  <c r="DU44" i="3"/>
  <c r="DU36" i="3"/>
  <c r="DU28" i="3"/>
  <c r="DU20" i="3"/>
  <c r="DU12" i="3"/>
  <c r="DW38" i="3"/>
  <c r="DW30" i="3"/>
  <c r="DW22" i="3"/>
  <c r="DW14" i="3"/>
  <c r="DW6" i="3"/>
  <c r="DY40" i="3"/>
  <c r="DY32" i="3"/>
  <c r="DY24" i="3"/>
  <c r="DY16" i="3"/>
  <c r="DY8" i="3"/>
  <c r="EA42" i="3"/>
  <c r="EA26" i="3"/>
  <c r="EA10" i="3"/>
  <c r="EC44" i="3"/>
  <c r="EC36" i="3"/>
  <c r="EC28" i="3"/>
  <c r="EC20" i="3"/>
  <c r="EC12" i="3"/>
  <c r="EE38" i="3"/>
  <c r="EE30" i="3"/>
  <c r="EE22" i="3"/>
  <c r="EE14" i="3"/>
  <c r="DR10" i="3"/>
  <c r="CU47" i="6"/>
  <c r="EH40" i="1"/>
  <c r="EH32" i="1"/>
  <c r="DR32" i="3"/>
  <c r="EH24" i="1"/>
  <c r="DR24" i="3"/>
  <c r="EH16" i="1"/>
  <c r="DR16" i="3"/>
  <c r="EH8" i="1"/>
  <c r="DU35" i="3"/>
  <c r="DY23" i="3"/>
  <c r="EC43" i="3"/>
  <c r="EC27" i="3"/>
  <c r="DR8" i="3"/>
  <c r="EI41" i="1"/>
  <c r="DS41" i="3"/>
  <c r="EI33" i="1"/>
  <c r="DS33" i="3"/>
  <c r="EI25" i="1"/>
  <c r="DS25" i="3"/>
  <c r="DS17" i="3"/>
  <c r="EI17" i="1"/>
  <c r="DS9" i="3"/>
  <c r="EI9" i="1"/>
  <c r="DT42" i="3"/>
  <c r="DT34" i="3"/>
  <c r="DT26" i="3"/>
  <c r="DT18" i="3"/>
  <c r="DT10" i="3"/>
  <c r="DU43" i="3"/>
  <c r="DU27" i="3"/>
  <c r="DU19" i="3"/>
  <c r="DU11" i="3"/>
  <c r="DW4" i="3"/>
  <c r="DW37" i="3"/>
  <c r="DW29" i="3"/>
  <c r="DW21" i="3"/>
  <c r="DW13" i="3"/>
  <c r="DW5" i="3"/>
  <c r="DY31" i="3"/>
  <c r="DY15" i="3"/>
  <c r="DY7" i="3"/>
  <c r="EA41" i="3"/>
  <c r="EA33" i="3"/>
  <c r="EA25" i="3"/>
  <c r="EA17" i="3"/>
  <c r="EA9" i="3"/>
  <c r="EC35" i="3"/>
  <c r="EC19" i="3"/>
  <c r="EC11" i="3"/>
  <c r="EE4" i="3"/>
  <c r="EE37" i="3"/>
  <c r="EE29" i="3"/>
  <c r="EE21" i="3"/>
  <c r="EE13" i="3"/>
  <c r="EE5" i="3"/>
  <c r="EI32" i="1"/>
  <c r="DS32" i="3"/>
  <c r="EI24" i="1"/>
  <c r="DS16" i="3"/>
  <c r="EI16" i="1"/>
  <c r="DS8" i="3"/>
  <c r="EI8" i="1"/>
  <c r="DT33" i="3"/>
  <c r="DT25" i="3"/>
  <c r="DT17" i="3"/>
  <c r="DT9" i="3"/>
  <c r="DU42" i="3"/>
  <c r="DU34" i="3"/>
  <c r="DU26" i="3"/>
  <c r="DU18" i="3"/>
  <c r="DU10" i="3"/>
  <c r="DW44" i="3"/>
  <c r="DW36" i="3"/>
  <c r="DW20" i="3"/>
  <c r="DW12" i="3"/>
  <c r="DY38" i="3"/>
  <c r="DY30" i="3"/>
  <c r="DY22" i="3"/>
  <c r="DY14" i="3"/>
  <c r="DY6" i="3"/>
  <c r="EA40" i="3"/>
  <c r="EA24" i="3"/>
  <c r="EA16" i="3"/>
  <c r="EA8" i="3"/>
  <c r="EC42" i="3"/>
  <c r="EC34" i="3"/>
  <c r="EC26" i="3"/>
  <c r="EC18" i="3"/>
  <c r="EC10" i="3"/>
  <c r="EE44" i="3"/>
  <c r="EE28" i="3"/>
  <c r="DS24" i="3"/>
  <c r="DS31" i="3"/>
  <c r="DS23" i="3"/>
  <c r="DS15" i="3"/>
  <c r="DS7" i="3"/>
  <c r="DT40" i="3"/>
  <c r="DT32" i="3"/>
  <c r="DT24" i="3"/>
  <c r="DT16" i="3"/>
  <c r="DT8" i="3"/>
  <c r="DU41" i="3"/>
  <c r="DU33" i="3"/>
  <c r="DU25" i="3"/>
  <c r="DU17" i="3"/>
  <c r="DU9" i="3"/>
  <c r="DW43" i="3"/>
  <c r="DW35" i="3"/>
  <c r="DW27" i="3"/>
  <c r="DW19" i="3"/>
  <c r="DW11" i="3"/>
  <c r="DY4" i="3"/>
  <c r="DY37" i="3"/>
  <c r="DY29" i="3"/>
  <c r="DY21" i="3"/>
  <c r="DY13" i="3"/>
  <c r="DY5" i="3"/>
  <c r="EA39" i="3"/>
  <c r="EA31" i="3"/>
  <c r="EA23" i="3"/>
  <c r="EA15" i="3"/>
  <c r="EA7" i="3"/>
  <c r="EC41" i="3"/>
  <c r="EC33" i="3"/>
  <c r="EC25" i="3"/>
  <c r="EC17" i="3"/>
  <c r="EC9" i="3"/>
  <c r="EE43" i="3"/>
  <c r="EE35" i="3"/>
  <c r="EE27" i="3"/>
  <c r="EE19" i="3"/>
  <c r="EE11" i="3"/>
  <c r="EI15" i="1"/>
  <c r="EH4" i="1"/>
  <c r="DR37" i="3"/>
  <c r="EH37" i="1"/>
  <c r="DR29" i="3"/>
  <c r="EH29" i="1"/>
  <c r="DR21" i="3"/>
  <c r="EH21" i="1"/>
  <c r="DR13" i="3"/>
  <c r="EH13" i="1"/>
  <c r="DR5" i="3"/>
  <c r="EH5" i="1"/>
  <c r="DS38" i="3"/>
  <c r="EI38" i="1"/>
  <c r="DS30" i="3"/>
  <c r="EI30" i="1"/>
  <c r="DS22" i="3"/>
  <c r="EI22" i="1"/>
  <c r="DS14" i="3"/>
  <c r="EI14" i="1"/>
  <c r="DS6" i="3"/>
  <c r="EI6" i="1"/>
  <c r="DT39" i="3"/>
  <c r="DT31" i="3"/>
  <c r="DT23" i="3"/>
  <c r="DT15" i="3"/>
  <c r="DT7" i="3"/>
  <c r="DU40" i="3"/>
  <c r="DU24" i="3"/>
  <c r="DU8" i="3"/>
  <c r="DW42" i="3"/>
  <c r="DW34" i="3"/>
  <c r="DW26" i="3"/>
  <c r="DW18" i="3"/>
  <c r="DW10" i="3"/>
  <c r="DY44" i="3"/>
  <c r="DY28" i="3"/>
  <c r="DY12" i="3"/>
  <c r="EA38" i="3"/>
  <c r="EA30" i="3"/>
  <c r="EA22" i="3"/>
  <c r="EA14" i="3"/>
  <c r="EA6" i="3"/>
  <c r="EC32" i="3"/>
  <c r="EC16" i="3"/>
  <c r="EE42" i="3"/>
  <c r="EE34" i="3"/>
  <c r="EE26" i="3"/>
  <c r="EE18" i="3"/>
  <c r="EE10" i="3"/>
  <c r="EH36" i="1"/>
  <c r="DR28" i="3"/>
  <c r="DR20" i="3"/>
  <c r="DR12" i="3"/>
  <c r="DS4" i="3"/>
  <c r="DS29" i="3"/>
  <c r="DS21" i="3"/>
  <c r="DS13" i="3"/>
  <c r="DT30" i="3"/>
  <c r="DT14" i="3"/>
  <c r="DU39" i="3"/>
  <c r="DU31" i="3"/>
  <c r="DU23" i="3"/>
  <c r="DU15" i="3"/>
  <c r="DU7" i="3"/>
  <c r="DW33" i="3"/>
  <c r="DW17" i="3"/>
  <c r="DY43" i="3"/>
  <c r="DY35" i="3"/>
  <c r="DY27" i="3"/>
  <c r="DY19" i="3"/>
  <c r="DY11" i="3"/>
  <c r="EA4" i="3"/>
  <c r="EA37" i="3"/>
  <c r="EA21" i="3"/>
  <c r="EA5" i="3"/>
  <c r="EC39" i="3"/>
  <c r="EC31" i="3"/>
  <c r="EC23" i="3"/>
  <c r="EC15" i="3"/>
  <c r="EC7" i="3"/>
  <c r="EE41" i="3"/>
  <c r="EE25" i="3"/>
  <c r="EE9" i="3"/>
  <c r="EI7" i="1"/>
  <c r="DR27" i="3"/>
  <c r="EH27" i="1"/>
  <c r="DR19" i="3"/>
  <c r="EH19" i="1"/>
  <c r="DR11" i="3"/>
  <c r="EH11" i="1"/>
  <c r="DS44" i="3"/>
  <c r="EI44" i="1"/>
  <c r="DS36" i="3"/>
  <c r="EI36" i="1"/>
  <c r="DS28" i="3"/>
  <c r="EI28" i="1"/>
  <c r="DS20" i="3"/>
  <c r="EI20" i="1"/>
  <c r="EI12" i="1"/>
  <c r="DT37" i="3"/>
  <c r="DT21" i="3"/>
  <c r="DT13" i="3"/>
  <c r="DT5" i="3"/>
  <c r="DU38" i="3"/>
  <c r="DU22" i="3"/>
  <c r="DU14" i="3"/>
  <c r="DU6" i="3"/>
  <c r="DW40" i="3"/>
  <c r="DW32" i="3"/>
  <c r="DW24" i="3"/>
  <c r="DW8" i="3"/>
  <c r="DY42" i="3"/>
  <c r="DY26" i="3"/>
  <c r="DY18" i="3"/>
  <c r="DY10" i="3"/>
  <c r="EA44" i="3"/>
  <c r="EA36" i="3"/>
  <c r="EA28" i="3"/>
  <c r="EA12" i="3"/>
  <c r="EC30" i="3"/>
  <c r="EC22" i="3"/>
  <c r="EC14" i="3"/>
  <c r="EE40" i="3"/>
  <c r="EE32" i="3"/>
  <c r="EE16" i="3"/>
  <c r="EE8" i="3"/>
  <c r="EH28" i="1"/>
  <c r="EE20" i="3"/>
  <c r="EE12" i="3"/>
  <c r="CS47" i="6"/>
  <c r="CR47" i="6"/>
  <c r="CP47" i="6"/>
  <c r="CY45" i="7" l="1"/>
  <c r="CX45" i="7"/>
  <c r="CW45" i="7"/>
  <c r="CV45" i="7"/>
  <c r="CU45" i="7"/>
  <c r="CT45" i="7"/>
  <c r="CS45" i="7"/>
  <c r="CR45" i="7"/>
  <c r="CQ45" i="7"/>
  <c r="CP45" i="7"/>
  <c r="CO45" i="7"/>
  <c r="CN45" i="7"/>
  <c r="CA45" i="7"/>
  <c r="BZ45" i="7"/>
  <c r="BY45" i="7"/>
  <c r="BX45" i="7"/>
  <c r="BW45" i="7"/>
  <c r="BV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AW45" i="7"/>
  <c r="AV45" i="7"/>
  <c r="AU45" i="7"/>
  <c r="AT45" i="7"/>
  <c r="AS45" i="7"/>
  <c r="AR45" i="7"/>
  <c r="AE45" i="7"/>
  <c r="AD45" i="7"/>
  <c r="AC45" i="7"/>
  <c r="AB45" i="7"/>
  <c r="AA45" i="7"/>
  <c r="Z45" i="7"/>
  <c r="Y45" i="7"/>
  <c r="X45" i="7"/>
  <c r="W45" i="7"/>
  <c r="V45" i="7"/>
  <c r="U45" i="7"/>
  <c r="T45" i="7"/>
  <c r="M45" i="7"/>
  <c r="L45" i="7"/>
  <c r="K45" i="7"/>
  <c r="J45" i="7"/>
  <c r="I45" i="7"/>
  <c r="EQ45" i="7" s="1"/>
  <c r="H45" i="7"/>
  <c r="G45" i="7"/>
  <c r="F45" i="7"/>
  <c r="E45" i="7"/>
  <c r="D45" i="7"/>
  <c r="C45" i="7"/>
  <c r="B45" i="7"/>
  <c r="EQ44" i="7"/>
  <c r="EP44" i="7"/>
  <c r="DE44" i="7"/>
  <c r="DD44" i="7"/>
  <c r="DC44" i="7"/>
  <c r="DB44" i="7"/>
  <c r="DA44" i="7"/>
  <c r="CZ44" i="7"/>
  <c r="BU44" i="7"/>
  <c r="BT44" i="7"/>
  <c r="BS44" i="7"/>
  <c r="BR44" i="7"/>
  <c r="BQ44" i="7"/>
  <c r="BP44" i="7"/>
  <c r="AK44" i="7"/>
  <c r="AJ44" i="7"/>
  <c r="AI44" i="7"/>
  <c r="AH44" i="7"/>
  <c r="AG44" i="7"/>
  <c r="AF44" i="7"/>
  <c r="S44" i="7"/>
  <c r="R44" i="7"/>
  <c r="Q44" i="7"/>
  <c r="P44" i="7"/>
  <c r="O44" i="7"/>
  <c r="EQ43" i="7"/>
  <c r="EP43" i="7"/>
  <c r="DE43" i="7"/>
  <c r="DD43" i="7"/>
  <c r="DC43" i="7"/>
  <c r="DB43" i="7"/>
  <c r="DA43" i="7"/>
  <c r="CZ43" i="7"/>
  <c r="BU43" i="7"/>
  <c r="BT43" i="7"/>
  <c r="BS43" i="7"/>
  <c r="BR43" i="7"/>
  <c r="BQ43" i="7"/>
  <c r="BP43" i="7"/>
  <c r="AK43" i="7"/>
  <c r="AJ43" i="7"/>
  <c r="AI43" i="7"/>
  <c r="AH43" i="7"/>
  <c r="AG43" i="7"/>
  <c r="AF43" i="7"/>
  <c r="S43" i="7"/>
  <c r="R43" i="7"/>
  <c r="Q43" i="7"/>
  <c r="P43" i="7"/>
  <c r="O43" i="7"/>
  <c r="EQ42" i="7"/>
  <c r="EP42" i="7"/>
  <c r="DE42" i="7"/>
  <c r="DD42" i="7"/>
  <c r="DC42" i="7"/>
  <c r="DB42" i="7"/>
  <c r="DA42" i="7"/>
  <c r="CZ42" i="7"/>
  <c r="BU42" i="7"/>
  <c r="BT42" i="7"/>
  <c r="BS42" i="7"/>
  <c r="BR42" i="7"/>
  <c r="BQ42" i="7"/>
  <c r="BP42" i="7"/>
  <c r="AK42" i="7"/>
  <c r="AJ42" i="7"/>
  <c r="AI42" i="7"/>
  <c r="AH42" i="7"/>
  <c r="AG42" i="7"/>
  <c r="AF42" i="7"/>
  <c r="S42" i="7"/>
  <c r="R42" i="7"/>
  <c r="Q42" i="7"/>
  <c r="P42" i="7"/>
  <c r="O42" i="7"/>
  <c r="EQ41" i="7"/>
  <c r="EP41" i="7"/>
  <c r="DE41" i="7"/>
  <c r="DD41" i="7"/>
  <c r="DC41" i="7"/>
  <c r="DB41" i="7"/>
  <c r="DA41" i="7"/>
  <c r="CZ41" i="7"/>
  <c r="BU41" i="7"/>
  <c r="BT41" i="7"/>
  <c r="BS41" i="7"/>
  <c r="BR41" i="7"/>
  <c r="BQ41" i="7"/>
  <c r="BP41" i="7"/>
  <c r="AK41" i="7"/>
  <c r="AJ41" i="7"/>
  <c r="AI41" i="7"/>
  <c r="AH41" i="7"/>
  <c r="AG41" i="7"/>
  <c r="AF41" i="7"/>
  <c r="S41" i="7"/>
  <c r="R41" i="7"/>
  <c r="Q41" i="7"/>
  <c r="P41" i="7"/>
  <c r="O41" i="7"/>
  <c r="EQ40" i="7"/>
  <c r="EP40" i="7"/>
  <c r="DE40" i="7"/>
  <c r="DD40" i="7"/>
  <c r="DC40" i="7"/>
  <c r="DB40" i="7"/>
  <c r="DA40" i="7"/>
  <c r="CZ40" i="7"/>
  <c r="BU40" i="7"/>
  <c r="BT40" i="7"/>
  <c r="BS40" i="7"/>
  <c r="BR40" i="7"/>
  <c r="BQ40" i="7"/>
  <c r="BP40" i="7"/>
  <c r="AK40" i="7"/>
  <c r="AJ40" i="7"/>
  <c r="AI40" i="7"/>
  <c r="AH40" i="7"/>
  <c r="AG40" i="7"/>
  <c r="AF40" i="7"/>
  <c r="AL40" i="7" s="1"/>
  <c r="AX40" i="7" s="1"/>
  <c r="CB40" i="7" s="1"/>
  <c r="S40" i="7"/>
  <c r="R40" i="7"/>
  <c r="Q40" i="7"/>
  <c r="P40" i="7"/>
  <c r="O40" i="7"/>
  <c r="EQ39" i="7"/>
  <c r="EP39" i="7"/>
  <c r="DE39" i="7"/>
  <c r="DD39" i="7"/>
  <c r="DC39" i="7"/>
  <c r="DB39" i="7"/>
  <c r="DA39" i="7"/>
  <c r="CZ39" i="7"/>
  <c r="BU39" i="7"/>
  <c r="BT39" i="7"/>
  <c r="BS39" i="7"/>
  <c r="BR39" i="7"/>
  <c r="BQ39" i="7"/>
  <c r="BP39" i="7"/>
  <c r="AK39" i="7"/>
  <c r="AJ39" i="7"/>
  <c r="AI39" i="7"/>
  <c r="AH39" i="7"/>
  <c r="AG39" i="7"/>
  <c r="AF39" i="7"/>
  <c r="S39" i="7"/>
  <c r="R39" i="7"/>
  <c r="Q39" i="7"/>
  <c r="P39" i="7"/>
  <c r="O39" i="7"/>
  <c r="EQ38" i="7"/>
  <c r="EP38" i="7"/>
  <c r="DE38" i="7"/>
  <c r="DD38" i="7"/>
  <c r="DC38" i="7"/>
  <c r="DB38" i="7"/>
  <c r="DA38" i="7"/>
  <c r="CZ38" i="7"/>
  <c r="BU38" i="7"/>
  <c r="BT38" i="7"/>
  <c r="BS38" i="7"/>
  <c r="BR38" i="7"/>
  <c r="BQ38" i="7"/>
  <c r="BP38" i="7"/>
  <c r="AK38" i="7"/>
  <c r="AJ38" i="7"/>
  <c r="AI38" i="7"/>
  <c r="AH38" i="7"/>
  <c r="AG38" i="7"/>
  <c r="AF38" i="7"/>
  <c r="S38" i="7"/>
  <c r="R38" i="7"/>
  <c r="Q38" i="7"/>
  <c r="P38" i="7"/>
  <c r="O38" i="7"/>
  <c r="EQ37" i="7"/>
  <c r="EP37" i="7"/>
  <c r="DE37" i="7"/>
  <c r="DD37" i="7"/>
  <c r="DC37" i="7"/>
  <c r="DB37" i="7"/>
  <c r="DA37" i="7"/>
  <c r="CZ37" i="7"/>
  <c r="BU37" i="7"/>
  <c r="BT37" i="7"/>
  <c r="BS37" i="7"/>
  <c r="BR37" i="7"/>
  <c r="BQ37" i="7"/>
  <c r="BP37" i="7"/>
  <c r="AK37" i="7"/>
  <c r="AJ37" i="7"/>
  <c r="AI37" i="7"/>
  <c r="AH37" i="7"/>
  <c r="AG37" i="7"/>
  <c r="AF37" i="7"/>
  <c r="S37" i="7"/>
  <c r="R37" i="7"/>
  <c r="Q37" i="7"/>
  <c r="P37" i="7"/>
  <c r="O37" i="7"/>
  <c r="AL37" i="7"/>
  <c r="AX37" i="7" s="1"/>
  <c r="CB37" i="7" s="1"/>
  <c r="EQ36" i="7"/>
  <c r="EP36" i="7"/>
  <c r="DE36" i="7"/>
  <c r="DD36" i="7"/>
  <c r="DC36" i="7"/>
  <c r="DB36" i="7"/>
  <c r="DA36" i="7"/>
  <c r="CZ36" i="7"/>
  <c r="BU36" i="7"/>
  <c r="BT36" i="7"/>
  <c r="BS36" i="7"/>
  <c r="BR36" i="7"/>
  <c r="BQ36" i="7"/>
  <c r="BP36" i="7"/>
  <c r="AK36" i="7"/>
  <c r="AJ36" i="7"/>
  <c r="AI36" i="7"/>
  <c r="AH36" i="7"/>
  <c r="AG36" i="7"/>
  <c r="AF36" i="7"/>
  <c r="S36" i="7"/>
  <c r="R36" i="7"/>
  <c r="Q36" i="7"/>
  <c r="P36" i="7"/>
  <c r="O36" i="7"/>
  <c r="EQ35" i="7"/>
  <c r="EP35" i="7"/>
  <c r="DE35" i="7"/>
  <c r="DD35" i="7"/>
  <c r="DC35" i="7"/>
  <c r="DB35" i="7"/>
  <c r="DA35" i="7"/>
  <c r="CZ35" i="7"/>
  <c r="BU35" i="7"/>
  <c r="BT35" i="7"/>
  <c r="BS35" i="7"/>
  <c r="BR35" i="7"/>
  <c r="BQ35" i="7"/>
  <c r="BP35" i="7"/>
  <c r="AK35" i="7"/>
  <c r="AJ35" i="7"/>
  <c r="AI35" i="7"/>
  <c r="AH35" i="7"/>
  <c r="AG35" i="7"/>
  <c r="AF35" i="7"/>
  <c r="S35" i="7"/>
  <c r="R35" i="7"/>
  <c r="Q35" i="7"/>
  <c r="P35" i="7"/>
  <c r="O35" i="7"/>
  <c r="EQ34" i="7"/>
  <c r="EP34" i="7"/>
  <c r="DE34" i="7"/>
  <c r="DD34" i="7"/>
  <c r="DC34" i="7"/>
  <c r="DB34" i="7"/>
  <c r="DA34" i="7"/>
  <c r="CZ34" i="7"/>
  <c r="BU34" i="7"/>
  <c r="BT34" i="7"/>
  <c r="BS34" i="7"/>
  <c r="BR34" i="7"/>
  <c r="BQ34" i="7"/>
  <c r="BP34" i="7"/>
  <c r="AK34" i="7"/>
  <c r="AJ34" i="7"/>
  <c r="AI34" i="7"/>
  <c r="AH34" i="7"/>
  <c r="AG34" i="7"/>
  <c r="AF34" i="7"/>
  <c r="S34" i="7"/>
  <c r="R34" i="7"/>
  <c r="Q34" i="7"/>
  <c r="P34" i="7"/>
  <c r="O34" i="7"/>
  <c r="EQ33" i="7"/>
  <c r="EP33" i="7"/>
  <c r="DE33" i="7"/>
  <c r="DD33" i="7"/>
  <c r="DC33" i="7"/>
  <c r="DB33" i="7"/>
  <c r="DA33" i="7"/>
  <c r="CZ33" i="7"/>
  <c r="BU33" i="7"/>
  <c r="BT33" i="7"/>
  <c r="BS33" i="7"/>
  <c r="BR33" i="7"/>
  <c r="BQ33" i="7"/>
  <c r="BP33" i="7"/>
  <c r="AK33" i="7"/>
  <c r="AJ33" i="7"/>
  <c r="AI33" i="7"/>
  <c r="AH33" i="7"/>
  <c r="AG33" i="7"/>
  <c r="AF33" i="7"/>
  <c r="S33" i="7"/>
  <c r="R33" i="7"/>
  <c r="Q33" i="7"/>
  <c r="P33" i="7"/>
  <c r="O33" i="7"/>
  <c r="EQ32" i="7"/>
  <c r="EP32" i="7"/>
  <c r="DE32" i="7"/>
  <c r="DD32" i="7"/>
  <c r="DC32" i="7"/>
  <c r="DB32" i="7"/>
  <c r="DA32" i="7"/>
  <c r="CZ32" i="7"/>
  <c r="BU32" i="7"/>
  <c r="BT32" i="7"/>
  <c r="BS32" i="7"/>
  <c r="BR32" i="7"/>
  <c r="BQ32" i="7"/>
  <c r="BP32" i="7"/>
  <c r="AK32" i="7"/>
  <c r="AJ32" i="7"/>
  <c r="AI32" i="7"/>
  <c r="AH32" i="7"/>
  <c r="AG32" i="7"/>
  <c r="AF32" i="7"/>
  <c r="S32" i="7"/>
  <c r="R32" i="7"/>
  <c r="Q32" i="7"/>
  <c r="P32" i="7"/>
  <c r="O32" i="7"/>
  <c r="EQ31" i="7"/>
  <c r="EP31" i="7"/>
  <c r="DE31" i="7"/>
  <c r="DD31" i="7"/>
  <c r="DC31" i="7"/>
  <c r="DB31" i="7"/>
  <c r="DA31" i="7"/>
  <c r="CZ31" i="7"/>
  <c r="BU31" i="7"/>
  <c r="BT31" i="7"/>
  <c r="BS31" i="7"/>
  <c r="BR31" i="7"/>
  <c r="BQ31" i="7"/>
  <c r="BP31" i="7"/>
  <c r="AK31" i="7"/>
  <c r="AJ31" i="7"/>
  <c r="AI31" i="7"/>
  <c r="AH31" i="7"/>
  <c r="AG31" i="7"/>
  <c r="AF31" i="7"/>
  <c r="AL31" i="7" s="1"/>
  <c r="AX31" i="7" s="1"/>
  <c r="CB31" i="7" s="1"/>
  <c r="S31" i="7"/>
  <c r="R31" i="7"/>
  <c r="Q31" i="7"/>
  <c r="P31" i="7"/>
  <c r="O31" i="7"/>
  <c r="EQ30" i="7"/>
  <c r="EP30" i="7"/>
  <c r="DE30" i="7"/>
  <c r="DD30" i="7"/>
  <c r="DC30" i="7"/>
  <c r="DB30" i="7"/>
  <c r="DA30" i="7"/>
  <c r="CZ30" i="7"/>
  <c r="BU30" i="7"/>
  <c r="BT30" i="7"/>
  <c r="BS30" i="7"/>
  <c r="BR30" i="7"/>
  <c r="BQ30" i="7"/>
  <c r="BP30" i="7"/>
  <c r="AK30" i="7"/>
  <c r="AJ30" i="7"/>
  <c r="AI30" i="7"/>
  <c r="AH30" i="7"/>
  <c r="AG30" i="7"/>
  <c r="AF30" i="7"/>
  <c r="S30" i="7"/>
  <c r="R30" i="7"/>
  <c r="Q30" i="7"/>
  <c r="P30" i="7"/>
  <c r="O30" i="7"/>
  <c r="AM30" i="7" s="1"/>
  <c r="AY30" i="7" s="1"/>
  <c r="EQ29" i="7"/>
  <c r="EP29" i="7"/>
  <c r="DE29" i="7"/>
  <c r="DD29" i="7"/>
  <c r="DC29" i="7"/>
  <c r="DB29" i="7"/>
  <c r="DA29" i="7"/>
  <c r="CZ29" i="7"/>
  <c r="BU29" i="7"/>
  <c r="BT29" i="7"/>
  <c r="BS29" i="7"/>
  <c r="BR29" i="7"/>
  <c r="BQ29" i="7"/>
  <c r="BP29" i="7"/>
  <c r="AK29" i="7"/>
  <c r="AJ29" i="7"/>
  <c r="AI29" i="7"/>
  <c r="AH29" i="7"/>
  <c r="AG29" i="7"/>
  <c r="AF29" i="7"/>
  <c r="S29" i="7"/>
  <c r="R29" i="7"/>
  <c r="Q29" i="7"/>
  <c r="P29" i="7"/>
  <c r="O29" i="7"/>
  <c r="EQ28" i="7"/>
  <c r="EP28" i="7"/>
  <c r="DE28" i="7"/>
  <c r="DD28" i="7"/>
  <c r="DC28" i="7"/>
  <c r="DB28" i="7"/>
  <c r="DA28" i="7"/>
  <c r="CZ28" i="7"/>
  <c r="BU28" i="7"/>
  <c r="BT28" i="7"/>
  <c r="BS28" i="7"/>
  <c r="BR28" i="7"/>
  <c r="BQ28" i="7"/>
  <c r="BP28" i="7"/>
  <c r="AK28" i="7"/>
  <c r="AJ28" i="7"/>
  <c r="AI28" i="7"/>
  <c r="AH28" i="7"/>
  <c r="AG28" i="7"/>
  <c r="AF28" i="7"/>
  <c r="S28" i="7"/>
  <c r="R28" i="7"/>
  <c r="Q28" i="7"/>
  <c r="P28" i="7"/>
  <c r="O28" i="7"/>
  <c r="EQ27" i="7"/>
  <c r="EP27" i="7"/>
  <c r="DE27" i="7"/>
  <c r="DD27" i="7"/>
  <c r="DC27" i="7"/>
  <c r="DB27" i="7"/>
  <c r="DA27" i="7"/>
  <c r="CZ27" i="7"/>
  <c r="BU27" i="7"/>
  <c r="BT27" i="7"/>
  <c r="BS27" i="7"/>
  <c r="BR27" i="7"/>
  <c r="BQ27" i="7"/>
  <c r="BP27" i="7"/>
  <c r="AK27" i="7"/>
  <c r="AJ27" i="7"/>
  <c r="AI27" i="7"/>
  <c r="AH27" i="7"/>
  <c r="AG27" i="7"/>
  <c r="AF27" i="7"/>
  <c r="S27" i="7"/>
  <c r="R27" i="7"/>
  <c r="Q27" i="7"/>
  <c r="P27" i="7"/>
  <c r="O27" i="7"/>
  <c r="EQ26" i="7"/>
  <c r="EP26" i="7"/>
  <c r="DE26" i="7"/>
  <c r="DD26" i="7"/>
  <c r="DC26" i="7"/>
  <c r="DB26" i="7"/>
  <c r="DA26" i="7"/>
  <c r="CZ26" i="7"/>
  <c r="BU26" i="7"/>
  <c r="BT26" i="7"/>
  <c r="BS26" i="7"/>
  <c r="BR26" i="7"/>
  <c r="BQ26" i="7"/>
  <c r="BP26" i="7"/>
  <c r="AK26" i="7"/>
  <c r="AJ26" i="7"/>
  <c r="AI26" i="7"/>
  <c r="AH26" i="7"/>
  <c r="AG26" i="7"/>
  <c r="AF26" i="7"/>
  <c r="S26" i="7"/>
  <c r="R26" i="7"/>
  <c r="Q26" i="7"/>
  <c r="P26" i="7"/>
  <c r="O26" i="7"/>
  <c r="EQ25" i="7"/>
  <c r="EP25" i="7"/>
  <c r="DE25" i="7"/>
  <c r="DD25" i="7"/>
  <c r="DC25" i="7"/>
  <c r="DB25" i="7"/>
  <c r="DA25" i="7"/>
  <c r="CZ25" i="7"/>
  <c r="BU25" i="7"/>
  <c r="BT25" i="7"/>
  <c r="BS25" i="7"/>
  <c r="BR25" i="7"/>
  <c r="BQ25" i="7"/>
  <c r="BP25" i="7"/>
  <c r="AK25" i="7"/>
  <c r="AJ25" i="7"/>
  <c r="AI25" i="7"/>
  <c r="AH25" i="7"/>
  <c r="AG25" i="7"/>
  <c r="AF25" i="7"/>
  <c r="S25" i="7"/>
  <c r="R25" i="7"/>
  <c r="Q25" i="7"/>
  <c r="P25" i="7"/>
  <c r="O25" i="7"/>
  <c r="EQ24" i="7"/>
  <c r="EP24" i="7"/>
  <c r="DE24" i="7"/>
  <c r="DD24" i="7"/>
  <c r="DC24" i="7"/>
  <c r="DB24" i="7"/>
  <c r="DA24" i="7"/>
  <c r="CZ24" i="7"/>
  <c r="BU24" i="7"/>
  <c r="BT24" i="7"/>
  <c r="BS24" i="7"/>
  <c r="BR24" i="7"/>
  <c r="BQ24" i="7"/>
  <c r="BP24" i="7"/>
  <c r="AK24" i="7"/>
  <c r="AJ24" i="7"/>
  <c r="AI24" i="7"/>
  <c r="AH24" i="7"/>
  <c r="AG24" i="7"/>
  <c r="AF24" i="7"/>
  <c r="AL24" i="7" s="1"/>
  <c r="AX24" i="7" s="1"/>
  <c r="CB24" i="7" s="1"/>
  <c r="S24" i="7"/>
  <c r="R24" i="7"/>
  <c r="Q24" i="7"/>
  <c r="P24" i="7"/>
  <c r="O24" i="7"/>
  <c r="EQ23" i="7"/>
  <c r="EP23" i="7"/>
  <c r="DE23" i="7"/>
  <c r="DD23" i="7"/>
  <c r="DC23" i="7"/>
  <c r="DB23" i="7"/>
  <c r="DA23" i="7"/>
  <c r="CZ23" i="7"/>
  <c r="BU23" i="7"/>
  <c r="BT23" i="7"/>
  <c r="BS23" i="7"/>
  <c r="BR23" i="7"/>
  <c r="BQ23" i="7"/>
  <c r="BP23" i="7"/>
  <c r="AK23" i="7"/>
  <c r="AJ23" i="7"/>
  <c r="AI23" i="7"/>
  <c r="AH23" i="7"/>
  <c r="AG23" i="7"/>
  <c r="AF23" i="7"/>
  <c r="S23" i="7"/>
  <c r="R23" i="7"/>
  <c r="Q23" i="7"/>
  <c r="P23" i="7"/>
  <c r="O23" i="7"/>
  <c r="EQ22" i="7"/>
  <c r="EP22" i="7"/>
  <c r="DE22" i="7"/>
  <c r="DD22" i="7"/>
  <c r="DC22" i="7"/>
  <c r="DB22" i="7"/>
  <c r="DA22" i="7"/>
  <c r="CZ22" i="7"/>
  <c r="BU22" i="7"/>
  <c r="BT22" i="7"/>
  <c r="BS22" i="7"/>
  <c r="BR22" i="7"/>
  <c r="BQ22" i="7"/>
  <c r="BP22" i="7"/>
  <c r="AK22" i="7"/>
  <c r="AJ22" i="7"/>
  <c r="AI22" i="7"/>
  <c r="AH22" i="7"/>
  <c r="AG22" i="7"/>
  <c r="AF22" i="7"/>
  <c r="S22" i="7"/>
  <c r="R22" i="7"/>
  <c r="Q22" i="7"/>
  <c r="P22" i="7"/>
  <c r="O22" i="7"/>
  <c r="EQ21" i="7"/>
  <c r="EP21" i="7"/>
  <c r="DE21" i="7"/>
  <c r="DD21" i="7"/>
  <c r="DC21" i="7"/>
  <c r="DB21" i="7"/>
  <c r="DA21" i="7"/>
  <c r="CZ21" i="7"/>
  <c r="BU21" i="7"/>
  <c r="BT21" i="7"/>
  <c r="BS21" i="7"/>
  <c r="BR21" i="7"/>
  <c r="BQ21" i="7"/>
  <c r="BP21" i="7"/>
  <c r="AK21" i="7"/>
  <c r="AJ21" i="7"/>
  <c r="AI21" i="7"/>
  <c r="AH21" i="7"/>
  <c r="AG21" i="7"/>
  <c r="AF21" i="7"/>
  <c r="S21" i="7"/>
  <c r="R21" i="7"/>
  <c r="Q21" i="7"/>
  <c r="P21" i="7"/>
  <c r="O21" i="7"/>
  <c r="EQ20" i="7"/>
  <c r="EP20" i="7"/>
  <c r="DE20" i="7"/>
  <c r="DD20" i="7"/>
  <c r="DC20" i="7"/>
  <c r="DB20" i="7"/>
  <c r="DA20" i="7"/>
  <c r="CZ20" i="7"/>
  <c r="BU20" i="7"/>
  <c r="BT20" i="7"/>
  <c r="BS20" i="7"/>
  <c r="BR20" i="7"/>
  <c r="BQ20" i="7"/>
  <c r="BP20" i="7"/>
  <c r="AK20" i="7"/>
  <c r="AJ20" i="7"/>
  <c r="AI20" i="7"/>
  <c r="AH20" i="7"/>
  <c r="AG20" i="7"/>
  <c r="AF20" i="7"/>
  <c r="S20" i="7"/>
  <c r="R20" i="7"/>
  <c r="Q20" i="7"/>
  <c r="P20" i="7"/>
  <c r="O20" i="7"/>
  <c r="EQ19" i="7"/>
  <c r="EP19" i="7"/>
  <c r="DE19" i="7"/>
  <c r="DD19" i="7"/>
  <c r="DC19" i="7"/>
  <c r="DB19" i="7"/>
  <c r="DA19" i="7"/>
  <c r="CZ19" i="7"/>
  <c r="BU19" i="7"/>
  <c r="BT19" i="7"/>
  <c r="BS19" i="7"/>
  <c r="BR19" i="7"/>
  <c r="BQ19" i="7"/>
  <c r="BP19" i="7"/>
  <c r="AK19" i="7"/>
  <c r="AJ19" i="7"/>
  <c r="AI19" i="7"/>
  <c r="AH19" i="7"/>
  <c r="AG19" i="7"/>
  <c r="AF19" i="7"/>
  <c r="S19" i="7"/>
  <c r="R19" i="7"/>
  <c r="Q19" i="7"/>
  <c r="P19" i="7"/>
  <c r="O19" i="7"/>
  <c r="EQ18" i="7"/>
  <c r="EP18" i="7"/>
  <c r="DE18" i="7"/>
  <c r="DD18" i="7"/>
  <c r="DC18" i="7"/>
  <c r="DB18" i="7"/>
  <c r="DA18" i="7"/>
  <c r="CZ18" i="7"/>
  <c r="BU18" i="7"/>
  <c r="BT18" i="7"/>
  <c r="BS18" i="7"/>
  <c r="BR18" i="7"/>
  <c r="BQ18" i="7"/>
  <c r="BP18" i="7"/>
  <c r="AK18" i="7"/>
  <c r="AJ18" i="7"/>
  <c r="AI18" i="7"/>
  <c r="AH18" i="7"/>
  <c r="AG18" i="7"/>
  <c r="AF18" i="7"/>
  <c r="S18" i="7"/>
  <c r="R18" i="7"/>
  <c r="Q18" i="7"/>
  <c r="P18" i="7"/>
  <c r="O18" i="7"/>
  <c r="EQ17" i="7"/>
  <c r="EP17" i="7"/>
  <c r="DE17" i="7"/>
  <c r="DD17" i="7"/>
  <c r="DC17" i="7"/>
  <c r="DB17" i="7"/>
  <c r="DA17" i="7"/>
  <c r="CZ17" i="7"/>
  <c r="BU17" i="7"/>
  <c r="BT17" i="7"/>
  <c r="BS17" i="7"/>
  <c r="BR17" i="7"/>
  <c r="BQ17" i="7"/>
  <c r="BP17" i="7"/>
  <c r="AK17" i="7"/>
  <c r="AJ17" i="7"/>
  <c r="AI17" i="7"/>
  <c r="AH17" i="7"/>
  <c r="AG17" i="7"/>
  <c r="AF17" i="7"/>
  <c r="S17" i="7"/>
  <c r="R17" i="7"/>
  <c r="Q17" i="7"/>
  <c r="P17" i="7"/>
  <c r="O17" i="7"/>
  <c r="EQ16" i="7"/>
  <c r="EP16" i="7"/>
  <c r="DE16" i="7"/>
  <c r="DD16" i="7"/>
  <c r="DC16" i="7"/>
  <c r="DB16" i="7"/>
  <c r="DA16" i="7"/>
  <c r="CZ16" i="7"/>
  <c r="BU16" i="7"/>
  <c r="BT16" i="7"/>
  <c r="BS16" i="7"/>
  <c r="BR16" i="7"/>
  <c r="BQ16" i="7"/>
  <c r="BP16" i="7"/>
  <c r="AK16" i="7"/>
  <c r="AJ16" i="7"/>
  <c r="AI16" i="7"/>
  <c r="AH16" i="7"/>
  <c r="AG16" i="7"/>
  <c r="AF16" i="7"/>
  <c r="S16" i="7"/>
  <c r="R16" i="7"/>
  <c r="Q16" i="7"/>
  <c r="P16" i="7"/>
  <c r="O16" i="7"/>
  <c r="EQ15" i="7"/>
  <c r="EP15" i="7"/>
  <c r="DE15" i="7"/>
  <c r="DD15" i="7"/>
  <c r="DC15" i="7"/>
  <c r="DB15" i="7"/>
  <c r="DA15" i="7"/>
  <c r="CZ15" i="7"/>
  <c r="BU15" i="7"/>
  <c r="BT15" i="7"/>
  <c r="BS15" i="7"/>
  <c r="BR15" i="7"/>
  <c r="BQ15" i="7"/>
  <c r="BP15" i="7"/>
  <c r="AK15" i="7"/>
  <c r="AJ15" i="7"/>
  <c r="AI15" i="7"/>
  <c r="AH15" i="7"/>
  <c r="AG15" i="7"/>
  <c r="AF15" i="7"/>
  <c r="S15" i="7"/>
  <c r="R15" i="7"/>
  <c r="Q15" i="7"/>
  <c r="P15" i="7"/>
  <c r="O15" i="7"/>
  <c r="EQ14" i="7"/>
  <c r="EP14" i="7"/>
  <c r="DE14" i="7"/>
  <c r="DD14" i="7"/>
  <c r="DC14" i="7"/>
  <c r="DB14" i="7"/>
  <c r="DA14" i="7"/>
  <c r="CZ14" i="7"/>
  <c r="BU14" i="7"/>
  <c r="BT14" i="7"/>
  <c r="BS14" i="7"/>
  <c r="BR14" i="7"/>
  <c r="BQ14" i="7"/>
  <c r="BP14" i="7"/>
  <c r="AK14" i="7"/>
  <c r="AJ14" i="7"/>
  <c r="AI14" i="7"/>
  <c r="AH14" i="7"/>
  <c r="AG14" i="7"/>
  <c r="AF14" i="7"/>
  <c r="S14" i="7"/>
  <c r="R14" i="7"/>
  <c r="Q14" i="7"/>
  <c r="P14" i="7"/>
  <c r="O14" i="7"/>
  <c r="EQ13" i="7"/>
  <c r="EP13" i="7"/>
  <c r="DE13" i="7"/>
  <c r="DD13" i="7"/>
  <c r="DC13" i="7"/>
  <c r="DB13" i="7"/>
  <c r="DA13" i="7"/>
  <c r="CZ13" i="7"/>
  <c r="BU13" i="7"/>
  <c r="BT13" i="7"/>
  <c r="BS13" i="7"/>
  <c r="BR13" i="7"/>
  <c r="BQ13" i="7"/>
  <c r="BP13" i="7"/>
  <c r="AK13" i="7"/>
  <c r="AJ13" i="7"/>
  <c r="AI13" i="7"/>
  <c r="AH13" i="7"/>
  <c r="AG13" i="7"/>
  <c r="AF13" i="7"/>
  <c r="S13" i="7"/>
  <c r="R13" i="7"/>
  <c r="Q13" i="7"/>
  <c r="P13" i="7"/>
  <c r="O13" i="7"/>
  <c r="EQ12" i="7"/>
  <c r="EP12" i="7"/>
  <c r="DE12" i="7"/>
  <c r="DD12" i="7"/>
  <c r="DC12" i="7"/>
  <c r="DB12" i="7"/>
  <c r="DA12" i="7"/>
  <c r="CZ12" i="7"/>
  <c r="BU12" i="7"/>
  <c r="BT12" i="7"/>
  <c r="BS12" i="7"/>
  <c r="BR12" i="7"/>
  <c r="BQ12" i="7"/>
  <c r="BP12" i="7"/>
  <c r="AK12" i="7"/>
  <c r="AJ12" i="7"/>
  <c r="AI12" i="7"/>
  <c r="AH12" i="7"/>
  <c r="AG12" i="7"/>
  <c r="AF12" i="7"/>
  <c r="S12" i="7"/>
  <c r="R12" i="7"/>
  <c r="Q12" i="7"/>
  <c r="P12" i="7"/>
  <c r="O12" i="7"/>
  <c r="EQ11" i="7"/>
  <c r="EP11" i="7"/>
  <c r="DE11" i="7"/>
  <c r="DD11" i="7"/>
  <c r="DC11" i="7"/>
  <c r="DB11" i="7"/>
  <c r="DA11" i="7"/>
  <c r="CZ11" i="7"/>
  <c r="BU11" i="7"/>
  <c r="BT11" i="7"/>
  <c r="BS11" i="7"/>
  <c r="BR11" i="7"/>
  <c r="BQ11" i="7"/>
  <c r="BP11" i="7"/>
  <c r="AK11" i="7"/>
  <c r="AJ11" i="7"/>
  <c r="AI11" i="7"/>
  <c r="AH11" i="7"/>
  <c r="AG11" i="7"/>
  <c r="AF11" i="7"/>
  <c r="S11" i="7"/>
  <c r="R11" i="7"/>
  <c r="Q11" i="7"/>
  <c r="P11" i="7"/>
  <c r="O11" i="7"/>
  <c r="EQ10" i="7"/>
  <c r="EP10" i="7"/>
  <c r="DE10" i="7"/>
  <c r="DD10" i="7"/>
  <c r="DC10" i="7"/>
  <c r="DB10" i="7"/>
  <c r="DA10" i="7"/>
  <c r="CZ10" i="7"/>
  <c r="BU10" i="7"/>
  <c r="BT10" i="7"/>
  <c r="BS10" i="7"/>
  <c r="BR10" i="7"/>
  <c r="BQ10" i="7"/>
  <c r="BP10" i="7"/>
  <c r="AK10" i="7"/>
  <c r="AJ10" i="7"/>
  <c r="AI10" i="7"/>
  <c r="AH10" i="7"/>
  <c r="AG10" i="7"/>
  <c r="AF10" i="7"/>
  <c r="S10" i="7"/>
  <c r="R10" i="7"/>
  <c r="Q10" i="7"/>
  <c r="P10" i="7"/>
  <c r="O10" i="7"/>
  <c r="EQ9" i="7"/>
  <c r="EP9" i="7"/>
  <c r="DE9" i="7"/>
  <c r="DD9" i="7"/>
  <c r="DC9" i="7"/>
  <c r="DB9" i="7"/>
  <c r="DA9" i="7"/>
  <c r="CZ9" i="7"/>
  <c r="BU9" i="7"/>
  <c r="BT9" i="7"/>
  <c r="BS9" i="7"/>
  <c r="BR9" i="7"/>
  <c r="BQ9" i="7"/>
  <c r="BP9" i="7"/>
  <c r="AK9" i="7"/>
  <c r="AJ9" i="7"/>
  <c r="AI9" i="7"/>
  <c r="AH9" i="7"/>
  <c r="AG9" i="7"/>
  <c r="AF9" i="7"/>
  <c r="S9" i="7"/>
  <c r="R9" i="7"/>
  <c r="Q9" i="7"/>
  <c r="P9" i="7"/>
  <c r="O9" i="7"/>
  <c r="EQ8" i="7"/>
  <c r="EP8" i="7"/>
  <c r="DE8" i="7"/>
  <c r="DD8" i="7"/>
  <c r="DC8" i="7"/>
  <c r="DB8" i="7"/>
  <c r="DA8" i="7"/>
  <c r="CZ8" i="7"/>
  <c r="BU8" i="7"/>
  <c r="BT8" i="7"/>
  <c r="BS8" i="7"/>
  <c r="BR8" i="7"/>
  <c r="BQ8" i="7"/>
  <c r="BP8" i="7"/>
  <c r="AK8" i="7"/>
  <c r="AJ8" i="7"/>
  <c r="AI8" i="7"/>
  <c r="AH8" i="7"/>
  <c r="AG8" i="7"/>
  <c r="AF8" i="7"/>
  <c r="S8" i="7"/>
  <c r="R8" i="7"/>
  <c r="Q8" i="7"/>
  <c r="P8" i="7"/>
  <c r="O8" i="7"/>
  <c r="EQ7" i="7"/>
  <c r="EP7" i="7"/>
  <c r="DE7" i="7"/>
  <c r="DD7" i="7"/>
  <c r="DC7" i="7"/>
  <c r="DB7" i="7"/>
  <c r="DA7" i="7"/>
  <c r="CZ7" i="7"/>
  <c r="BU7" i="7"/>
  <c r="BT7" i="7"/>
  <c r="BS7" i="7"/>
  <c r="BR7" i="7"/>
  <c r="BQ7" i="7"/>
  <c r="BP7" i="7"/>
  <c r="AK7" i="7"/>
  <c r="AJ7" i="7"/>
  <c r="AI7" i="7"/>
  <c r="AH7" i="7"/>
  <c r="AG7" i="7"/>
  <c r="AF7" i="7"/>
  <c r="S7" i="7"/>
  <c r="R7" i="7"/>
  <c r="Q7" i="7"/>
  <c r="P7" i="7"/>
  <c r="O7" i="7"/>
  <c r="EQ6" i="7"/>
  <c r="EP6" i="7"/>
  <c r="DE6" i="7"/>
  <c r="DD6" i="7"/>
  <c r="DC6" i="7"/>
  <c r="DB6" i="7"/>
  <c r="DA6" i="7"/>
  <c r="CZ6" i="7"/>
  <c r="BU6" i="7"/>
  <c r="BT6" i="7"/>
  <c r="BS6" i="7"/>
  <c r="BR6" i="7"/>
  <c r="BQ6" i="7"/>
  <c r="BP6" i="7"/>
  <c r="AK6" i="7"/>
  <c r="AJ6" i="7"/>
  <c r="AI6" i="7"/>
  <c r="AH6" i="7"/>
  <c r="AG6" i="7"/>
  <c r="AF6" i="7"/>
  <c r="S6" i="7"/>
  <c r="R6" i="7"/>
  <c r="Q6" i="7"/>
  <c r="P6" i="7"/>
  <c r="O6" i="7"/>
  <c r="EQ5" i="7"/>
  <c r="EP5" i="7"/>
  <c r="DE5" i="7"/>
  <c r="DD5" i="7"/>
  <c r="DC5" i="7"/>
  <c r="DB5" i="7"/>
  <c r="DA5" i="7"/>
  <c r="CZ5" i="7"/>
  <c r="BU5" i="7"/>
  <c r="BT5" i="7"/>
  <c r="BS5" i="7"/>
  <c r="BR5" i="7"/>
  <c r="BQ5" i="7"/>
  <c r="BP5" i="7"/>
  <c r="AK5" i="7"/>
  <c r="AJ5" i="7"/>
  <c r="AI5" i="7"/>
  <c r="AH5" i="7"/>
  <c r="AG5" i="7"/>
  <c r="AF5" i="7"/>
  <c r="S5" i="7"/>
  <c r="R5" i="7"/>
  <c r="Q5" i="7"/>
  <c r="P5" i="7"/>
  <c r="O5" i="7"/>
  <c r="AM5" i="7" s="1"/>
  <c r="AY5" i="7" s="1"/>
  <c r="EQ4" i="7"/>
  <c r="EP4" i="7"/>
  <c r="DE4" i="7"/>
  <c r="DD4" i="7"/>
  <c r="DC4" i="7"/>
  <c r="DB4" i="7"/>
  <c r="DA4" i="7"/>
  <c r="CZ4" i="7"/>
  <c r="BU4" i="7"/>
  <c r="BT4" i="7"/>
  <c r="BS4" i="7"/>
  <c r="BR4" i="7"/>
  <c r="BQ4" i="7"/>
  <c r="BP4" i="7"/>
  <c r="AK4" i="7"/>
  <c r="AJ4" i="7"/>
  <c r="AI4" i="7"/>
  <c r="AH4" i="7"/>
  <c r="AG4" i="7"/>
  <c r="AF4" i="7"/>
  <c r="S4" i="7"/>
  <c r="R4" i="7"/>
  <c r="Q4" i="7"/>
  <c r="P4" i="7"/>
  <c r="O4" i="7"/>
  <c r="AP43" i="7" l="1"/>
  <c r="BB43" i="7" s="1"/>
  <c r="CF43" i="7" s="1"/>
  <c r="DJ43" i="7" s="1"/>
  <c r="AN8" i="7"/>
  <c r="AZ8" i="7" s="1"/>
  <c r="CD8" i="7" s="1"/>
  <c r="DH8" i="7" s="1"/>
  <c r="AM20" i="7"/>
  <c r="AY20" i="7" s="1"/>
  <c r="AN30" i="7"/>
  <c r="AZ30" i="7" s="1"/>
  <c r="AN34" i="7"/>
  <c r="AZ34" i="7" s="1"/>
  <c r="AN6" i="7"/>
  <c r="AZ6" i="7" s="1"/>
  <c r="CD6" i="7" s="1"/>
  <c r="DH6" i="7" s="1"/>
  <c r="AO20" i="7"/>
  <c r="BA20" i="7" s="1"/>
  <c r="CE20" i="7" s="1"/>
  <c r="DI20" i="7" s="1"/>
  <c r="AN17" i="7"/>
  <c r="AZ17" i="7" s="1"/>
  <c r="CD17" i="7" s="1"/>
  <c r="DH17" i="7" s="1"/>
  <c r="AM18" i="7"/>
  <c r="AY18" i="7" s="1"/>
  <c r="CC18" i="7" s="1"/>
  <c r="DG18" i="7" s="1"/>
  <c r="AN13" i="7"/>
  <c r="AZ13" i="7" s="1"/>
  <c r="CC30" i="7"/>
  <c r="DG30" i="7" s="1"/>
  <c r="AM32" i="7"/>
  <c r="AY32" i="7" s="1"/>
  <c r="CC32" i="7" s="1"/>
  <c r="DG32" i="7" s="1"/>
  <c r="AQ30" i="7"/>
  <c r="BC30" i="7" s="1"/>
  <c r="AO38" i="7"/>
  <c r="BA38" i="7" s="1"/>
  <c r="CE38" i="7" s="1"/>
  <c r="DI38" i="7" s="1"/>
  <c r="AM27" i="7"/>
  <c r="AY27" i="7" s="1"/>
  <c r="CC27" i="7" s="1"/>
  <c r="DG27" i="7" s="1"/>
  <c r="AP31" i="7"/>
  <c r="BB31" i="7" s="1"/>
  <c r="CF31" i="7" s="1"/>
  <c r="DJ31" i="7" s="1"/>
  <c r="AN40" i="7"/>
  <c r="AZ40" i="7" s="1"/>
  <c r="CD40" i="7" s="1"/>
  <c r="DH40" i="7" s="1"/>
  <c r="AP41" i="7"/>
  <c r="BB41" i="7" s="1"/>
  <c r="CF41" i="7" s="1"/>
  <c r="DJ41" i="7" s="1"/>
  <c r="AQ41" i="7"/>
  <c r="BC41" i="7" s="1"/>
  <c r="CG41" i="7" s="1"/>
  <c r="DK41" i="7" s="1"/>
  <c r="AN12" i="7"/>
  <c r="AZ12" i="7" s="1"/>
  <c r="CD12" i="7" s="1"/>
  <c r="DH12" i="7" s="1"/>
  <c r="AP33" i="7"/>
  <c r="BB33" i="7" s="1"/>
  <c r="CF33" i="7" s="1"/>
  <c r="DJ33" i="7" s="1"/>
  <c r="AN36" i="7"/>
  <c r="AZ36" i="7" s="1"/>
  <c r="CD36" i="7" s="1"/>
  <c r="DH36" i="7" s="1"/>
  <c r="AN16" i="7"/>
  <c r="AZ16" i="7" s="1"/>
  <c r="CD16" i="7" s="1"/>
  <c r="DH16" i="7" s="1"/>
  <c r="AO37" i="7"/>
  <c r="BA37" i="7" s="1"/>
  <c r="CE37" i="7" s="1"/>
  <c r="DI37" i="7" s="1"/>
  <c r="EI44" i="7"/>
  <c r="EI40" i="7"/>
  <c r="EI5" i="7"/>
  <c r="EI8" i="7"/>
  <c r="EH42" i="7"/>
  <c r="EH13" i="7"/>
  <c r="EH17" i="7"/>
  <c r="EH21" i="7"/>
  <c r="EH25" i="7"/>
  <c r="EH33" i="7"/>
  <c r="EH41" i="7"/>
  <c r="EH35" i="7"/>
  <c r="EH43" i="7"/>
  <c r="EI10" i="7"/>
  <c r="EI12" i="7"/>
  <c r="EI20" i="7"/>
  <c r="EI24" i="7"/>
  <c r="EI28" i="7"/>
  <c r="EI32" i="7"/>
  <c r="EI36" i="7"/>
  <c r="EH6" i="7"/>
  <c r="EI9" i="7"/>
  <c r="EI21" i="7"/>
  <c r="EI25" i="7"/>
  <c r="EI29" i="7"/>
  <c r="EI33" i="7"/>
  <c r="EI41" i="7"/>
  <c r="EI6" i="7"/>
  <c r="EH26" i="7"/>
  <c r="EH30" i="7"/>
  <c r="EH38" i="7"/>
  <c r="EH5" i="7"/>
  <c r="EH7" i="7"/>
  <c r="EI14" i="7"/>
  <c r="EI18" i="7"/>
  <c r="EI26" i="7"/>
  <c r="EI30" i="7"/>
  <c r="EI34" i="7"/>
  <c r="EI38" i="7"/>
  <c r="DY45" i="7"/>
  <c r="EG45" i="7"/>
  <c r="EI7" i="7"/>
  <c r="EH11" i="7"/>
  <c r="EH15" i="7"/>
  <c r="EH19" i="7"/>
  <c r="EH27" i="7"/>
  <c r="EH31" i="7"/>
  <c r="EH8" i="7"/>
  <c r="EI15" i="7"/>
  <c r="EI23" i="7"/>
  <c r="EI27" i="7"/>
  <c r="EI31" i="7"/>
  <c r="EI35" i="7"/>
  <c r="EI39" i="7"/>
  <c r="EI43" i="7"/>
  <c r="DS45" i="7"/>
  <c r="EA45" i="7"/>
  <c r="EH12" i="7"/>
  <c r="EH20" i="7"/>
  <c r="EH24" i="7"/>
  <c r="DC45" i="7"/>
  <c r="BQ45" i="7"/>
  <c r="CD30" i="7"/>
  <c r="DH30" i="7" s="1"/>
  <c r="AP4" i="7"/>
  <c r="BB4" i="7" s="1"/>
  <c r="AN5" i="7"/>
  <c r="AZ5" i="7" s="1"/>
  <c r="CD5" i="7" s="1"/>
  <c r="DH5" i="7" s="1"/>
  <c r="AL6" i="7"/>
  <c r="AX6" i="7" s="1"/>
  <c r="CB6" i="7" s="1"/>
  <c r="DF6" i="7" s="1"/>
  <c r="AQ15" i="7"/>
  <c r="BC15" i="7" s="1"/>
  <c r="CG15" i="7" s="1"/>
  <c r="DK15" i="7" s="1"/>
  <c r="AO35" i="7"/>
  <c r="BA35" i="7" s="1"/>
  <c r="CE35" i="7" s="1"/>
  <c r="DI35" i="7" s="1"/>
  <c r="AQ38" i="7"/>
  <c r="BC38" i="7" s="1"/>
  <c r="CG38" i="7" s="1"/>
  <c r="DK38" i="7" s="1"/>
  <c r="AQ4" i="7"/>
  <c r="BC4" i="7" s="1"/>
  <c r="CG4" i="7" s="1"/>
  <c r="DK4" i="7" s="1"/>
  <c r="AL10" i="7"/>
  <c r="AX10" i="7" s="1"/>
  <c r="CB10" i="7" s="1"/>
  <c r="AQ23" i="7"/>
  <c r="BC23" i="7" s="1"/>
  <c r="CG23" i="7" s="1"/>
  <c r="DK23" i="7" s="1"/>
  <c r="AM10" i="7"/>
  <c r="AY10" i="7" s="1"/>
  <c r="CC10" i="7" s="1"/>
  <c r="AP21" i="7"/>
  <c r="BB21" i="7" s="1"/>
  <c r="CF21" i="7" s="1"/>
  <c r="DJ21" i="7" s="1"/>
  <c r="AO43" i="7"/>
  <c r="BA43" i="7" s="1"/>
  <c r="CE43" i="7" s="1"/>
  <c r="AO9" i="7"/>
  <c r="BA9" i="7" s="1"/>
  <c r="AO17" i="7"/>
  <c r="BA17" i="7" s="1"/>
  <c r="CE17" i="7" s="1"/>
  <c r="DI17" i="7" s="1"/>
  <c r="AP20" i="7"/>
  <c r="BB20" i="7" s="1"/>
  <c r="CF20" i="7" s="1"/>
  <c r="DJ20" i="7" s="1"/>
  <c r="AO32" i="7"/>
  <c r="BA32" i="7" s="1"/>
  <c r="CE32" i="7" s="1"/>
  <c r="DI32" i="7" s="1"/>
  <c r="AO36" i="7"/>
  <c r="BA36" i="7" s="1"/>
  <c r="CE36" i="7" s="1"/>
  <c r="DI36" i="7" s="1"/>
  <c r="AN14" i="7"/>
  <c r="AZ14" i="7" s="1"/>
  <c r="CD14" i="7" s="1"/>
  <c r="DH14" i="7" s="1"/>
  <c r="AN18" i="7"/>
  <c r="AZ18" i="7" s="1"/>
  <c r="CD18" i="7" s="1"/>
  <c r="DH18" i="7" s="1"/>
  <c r="AN33" i="7"/>
  <c r="AZ33" i="7" s="1"/>
  <c r="CD33" i="7" s="1"/>
  <c r="DH33" i="7" s="1"/>
  <c r="AL34" i="7"/>
  <c r="AX34" i="7" s="1"/>
  <c r="CB34" i="7" s="1"/>
  <c r="AN37" i="7"/>
  <c r="AZ37" i="7" s="1"/>
  <c r="CD37" i="7" s="1"/>
  <c r="DH37" i="7" s="1"/>
  <c r="AL42" i="7"/>
  <c r="AX42" i="7" s="1"/>
  <c r="CB42" i="7" s="1"/>
  <c r="EK42" i="7" s="1"/>
  <c r="EP45" i="7"/>
  <c r="AL8" i="7"/>
  <c r="AX8" i="7" s="1"/>
  <c r="CB8" i="7" s="1"/>
  <c r="DF8" i="7" s="1"/>
  <c r="AO10" i="7"/>
  <c r="BA10" i="7" s="1"/>
  <c r="CE10" i="7" s="1"/>
  <c r="DI10" i="7" s="1"/>
  <c r="AQ36" i="7"/>
  <c r="BC36" i="7" s="1"/>
  <c r="CG36" i="7" s="1"/>
  <c r="DK36" i="7" s="1"/>
  <c r="AO11" i="7"/>
  <c r="BA11" i="7" s="1"/>
  <c r="CE11" i="7" s="1"/>
  <c r="DI11" i="7" s="1"/>
  <c r="AL20" i="7"/>
  <c r="AX20" i="7" s="1"/>
  <c r="CB20" i="7" s="1"/>
  <c r="DF20" i="7" s="1"/>
  <c r="AQ7" i="7"/>
  <c r="BC7" i="7" s="1"/>
  <c r="CG7" i="7" s="1"/>
  <c r="DK7" i="7" s="1"/>
  <c r="AO8" i="7"/>
  <c r="BA8" i="7" s="1"/>
  <c r="CE8" i="7" s="1"/>
  <c r="DI8" i="7" s="1"/>
  <c r="AO23" i="7"/>
  <c r="BA23" i="7" s="1"/>
  <c r="CE23" i="7" s="1"/>
  <c r="DI23" i="7" s="1"/>
  <c r="AP30" i="7"/>
  <c r="BB30" i="7" s="1"/>
  <c r="CF30" i="7" s="1"/>
  <c r="DJ30" i="7" s="1"/>
  <c r="AP38" i="7"/>
  <c r="BB38" i="7" s="1"/>
  <c r="CF38" i="7" s="1"/>
  <c r="DJ38" i="7" s="1"/>
  <c r="AO24" i="7"/>
  <c r="BA24" i="7" s="1"/>
  <c r="CE24" i="7" s="1"/>
  <c r="DI24" i="7" s="1"/>
  <c r="AQ5" i="7"/>
  <c r="BC5" i="7" s="1"/>
  <c r="CG5" i="7" s="1"/>
  <c r="DK5" i="7" s="1"/>
  <c r="AO27" i="7"/>
  <c r="BA27" i="7" s="1"/>
  <c r="CE27" i="7" s="1"/>
  <c r="DI27" i="7" s="1"/>
  <c r="AO41" i="7"/>
  <c r="BA41" i="7" s="1"/>
  <c r="CE41" i="7" s="1"/>
  <c r="DI41" i="7" s="1"/>
  <c r="AM7" i="7"/>
  <c r="AY7" i="7" s="1"/>
  <c r="CC7" i="7" s="1"/>
  <c r="AP9" i="7"/>
  <c r="BB9" i="7" s="1"/>
  <c r="CF9" i="7" s="1"/>
  <c r="DJ9" i="7" s="1"/>
  <c r="AL44" i="7"/>
  <c r="AX44" i="7" s="1"/>
  <c r="CB44" i="7" s="1"/>
  <c r="DF44" i="7" s="1"/>
  <c r="AN7" i="7"/>
  <c r="AZ7" i="7" s="1"/>
  <c r="CD7" i="7" s="1"/>
  <c r="DH7" i="7" s="1"/>
  <c r="AQ13" i="7"/>
  <c r="BC13" i="7" s="1"/>
  <c r="CG13" i="7" s="1"/>
  <c r="DK13" i="7" s="1"/>
  <c r="AL23" i="7"/>
  <c r="AX23" i="7" s="1"/>
  <c r="CB23" i="7" s="1"/>
  <c r="AO25" i="7"/>
  <c r="BA25" i="7" s="1"/>
  <c r="CE25" i="7" s="1"/>
  <c r="DI25" i="7" s="1"/>
  <c r="AQ42" i="7"/>
  <c r="BC42" i="7" s="1"/>
  <c r="CG42" i="7" s="1"/>
  <c r="DK42" i="7" s="1"/>
  <c r="AN26" i="7"/>
  <c r="AZ26" i="7" s="1"/>
  <c r="CD26" i="7" s="1"/>
  <c r="DH26" i="7" s="1"/>
  <c r="AQ32" i="7"/>
  <c r="BC32" i="7" s="1"/>
  <c r="CG32" i="7" s="1"/>
  <c r="DK32" i="7" s="1"/>
  <c r="AQ39" i="7"/>
  <c r="BC39" i="7" s="1"/>
  <c r="CG39" i="7" s="1"/>
  <c r="DK39" i="7" s="1"/>
  <c r="AQ8" i="7"/>
  <c r="BC8" i="7" s="1"/>
  <c r="CG8" i="7" s="1"/>
  <c r="DK8" i="7" s="1"/>
  <c r="AP13" i="7"/>
  <c r="BB13" i="7" s="1"/>
  <c r="CF13" i="7" s="1"/>
  <c r="DJ13" i="7" s="1"/>
  <c r="AM14" i="7"/>
  <c r="AY14" i="7" s="1"/>
  <c r="CC14" i="7" s="1"/>
  <c r="DG14" i="7" s="1"/>
  <c r="AQ18" i="7"/>
  <c r="BC18" i="7" s="1"/>
  <c r="CG18" i="7" s="1"/>
  <c r="DK18" i="7" s="1"/>
  <c r="AN22" i="7"/>
  <c r="AZ22" i="7" s="1"/>
  <c r="CD22" i="7" s="1"/>
  <c r="DH22" i="7" s="1"/>
  <c r="AP26" i="7"/>
  <c r="BB26" i="7" s="1"/>
  <c r="CF26" i="7" s="1"/>
  <c r="DJ26" i="7" s="1"/>
  <c r="AM39" i="7"/>
  <c r="AY39" i="7" s="1"/>
  <c r="CC39" i="7" s="1"/>
  <c r="DG39" i="7" s="1"/>
  <c r="AP11" i="7"/>
  <c r="BB11" i="7" s="1"/>
  <c r="CF11" i="7" s="1"/>
  <c r="DJ11" i="7" s="1"/>
  <c r="AP19" i="7"/>
  <c r="BB19" i="7" s="1"/>
  <c r="CF19" i="7" s="1"/>
  <c r="DJ19" i="7" s="1"/>
  <c r="AL25" i="7"/>
  <c r="AX25" i="7" s="1"/>
  <c r="CB25" i="7" s="1"/>
  <c r="AP27" i="7"/>
  <c r="BB27" i="7" s="1"/>
  <c r="CF27" i="7" s="1"/>
  <c r="DJ27" i="7" s="1"/>
  <c r="AL28" i="7"/>
  <c r="AX28" i="7" s="1"/>
  <c r="CB28" i="7" s="1"/>
  <c r="AM12" i="7"/>
  <c r="AY12" i="7" s="1"/>
  <c r="CC12" i="7" s="1"/>
  <c r="AQ19" i="7"/>
  <c r="BC19" i="7" s="1"/>
  <c r="CG19" i="7" s="1"/>
  <c r="DK19" i="7" s="1"/>
  <c r="AN23" i="7"/>
  <c r="AZ23" i="7" s="1"/>
  <c r="CD23" i="7" s="1"/>
  <c r="DH23" i="7" s="1"/>
  <c r="AM28" i="7"/>
  <c r="AY28" i="7" s="1"/>
  <c r="CC28" i="7" s="1"/>
  <c r="AL32" i="7"/>
  <c r="AX32" i="7" s="1"/>
  <c r="CB32" i="7" s="1"/>
  <c r="DF32" i="7" s="1"/>
  <c r="AL35" i="7"/>
  <c r="AX35" i="7" s="1"/>
  <c r="CB35" i="7" s="1"/>
  <c r="EK35" i="7" s="1"/>
  <c r="AM40" i="7"/>
  <c r="AY40" i="7" s="1"/>
  <c r="CC40" i="7" s="1"/>
  <c r="DG40" i="7" s="1"/>
  <c r="AM8" i="7"/>
  <c r="AY8" i="7" s="1"/>
  <c r="CC8" i="7" s="1"/>
  <c r="DG8" i="7" s="1"/>
  <c r="AL13" i="7"/>
  <c r="AX13" i="7" s="1"/>
  <c r="CB13" i="7" s="1"/>
  <c r="AN15" i="7"/>
  <c r="AZ15" i="7" s="1"/>
  <c r="CD15" i="7" s="1"/>
  <c r="DH15" i="7" s="1"/>
  <c r="AO15" i="7"/>
  <c r="BA15" i="7" s="1"/>
  <c r="CE15" i="7" s="1"/>
  <c r="DI15" i="7" s="1"/>
  <c r="AM26" i="7"/>
  <c r="AY26" i="7" s="1"/>
  <c r="CC26" i="7" s="1"/>
  <c r="AO28" i="7"/>
  <c r="BA28" i="7" s="1"/>
  <c r="CE28" i="7" s="1"/>
  <c r="DI28" i="7" s="1"/>
  <c r="AM29" i="7"/>
  <c r="AY29" i="7" s="1"/>
  <c r="CC29" i="7" s="1"/>
  <c r="DG29" i="7" s="1"/>
  <c r="AN32" i="7"/>
  <c r="AZ32" i="7" s="1"/>
  <c r="CD32" i="7" s="1"/>
  <c r="DH32" i="7" s="1"/>
  <c r="AN35" i="7"/>
  <c r="AZ35" i="7" s="1"/>
  <c r="CD35" i="7" s="1"/>
  <c r="DH35" i="7" s="1"/>
  <c r="AL11" i="7"/>
  <c r="AX11" i="7" s="1"/>
  <c r="CB11" i="7" s="1"/>
  <c r="AP12" i="7"/>
  <c r="BB12" i="7" s="1"/>
  <c r="CF12" i="7" s="1"/>
  <c r="DJ12" i="7" s="1"/>
  <c r="AL16" i="7"/>
  <c r="AX16" i="7" s="1"/>
  <c r="CB16" i="7" s="1"/>
  <c r="DF16" i="7" s="1"/>
  <c r="AQ17" i="7"/>
  <c r="BC17" i="7" s="1"/>
  <c r="CG17" i="7" s="1"/>
  <c r="DK17" i="7" s="1"/>
  <c r="AQ31" i="7"/>
  <c r="BC31" i="7" s="1"/>
  <c r="CG31" i="7" s="1"/>
  <c r="DK31" i="7" s="1"/>
  <c r="AP5" i="7"/>
  <c r="BB5" i="7" s="1"/>
  <c r="CF5" i="7" s="1"/>
  <c r="DJ5" i="7" s="1"/>
  <c r="AM6" i="7"/>
  <c r="AY6" i="7" s="1"/>
  <c r="CC6" i="7" s="1"/>
  <c r="EL6" i="7" s="1"/>
  <c r="AQ12" i="7"/>
  <c r="BC12" i="7" s="1"/>
  <c r="CG12" i="7" s="1"/>
  <c r="DK12" i="7" s="1"/>
  <c r="AM16" i="7"/>
  <c r="AY16" i="7" s="1"/>
  <c r="CC16" i="7" s="1"/>
  <c r="DG16" i="7" s="1"/>
  <c r="AP18" i="7"/>
  <c r="BB18" i="7" s="1"/>
  <c r="CF18" i="7" s="1"/>
  <c r="DJ18" i="7" s="1"/>
  <c r="AO21" i="7"/>
  <c r="BA21" i="7" s="1"/>
  <c r="CE21" i="7" s="1"/>
  <c r="DI21" i="7" s="1"/>
  <c r="AM22" i="7"/>
  <c r="AY22" i="7" s="1"/>
  <c r="CC22" i="7" s="1"/>
  <c r="AM24" i="7"/>
  <c r="AY24" i="7" s="1"/>
  <c r="CC24" i="7" s="1"/>
  <c r="AQ28" i="7"/>
  <c r="BC28" i="7" s="1"/>
  <c r="CG28" i="7" s="1"/>
  <c r="DK28" i="7" s="1"/>
  <c r="AP32" i="7"/>
  <c r="BB32" i="7" s="1"/>
  <c r="CF32" i="7" s="1"/>
  <c r="DJ32" i="7" s="1"/>
  <c r="AN41" i="7"/>
  <c r="AZ41" i="7" s="1"/>
  <c r="CD41" i="7" s="1"/>
  <c r="DH41" i="7" s="1"/>
  <c r="AQ43" i="7"/>
  <c r="BC43" i="7" s="1"/>
  <c r="CG43" i="7" s="1"/>
  <c r="DK43" i="7" s="1"/>
  <c r="DE45" i="7"/>
  <c r="CD34" i="7"/>
  <c r="DH34" i="7" s="1"/>
  <c r="CC20" i="7"/>
  <c r="CE9" i="7"/>
  <c r="DI9" i="7" s="1"/>
  <c r="CC5" i="7"/>
  <c r="DG5" i="7" s="1"/>
  <c r="AG45" i="7"/>
  <c r="AP7" i="7"/>
  <c r="BB7" i="7" s="1"/>
  <c r="CF7" i="7" s="1"/>
  <c r="DJ7" i="7" s="1"/>
  <c r="AQ9" i="7"/>
  <c r="BC9" i="7" s="1"/>
  <c r="CG9" i="7" s="1"/>
  <c r="DK9" i="7" s="1"/>
  <c r="AP15" i="7"/>
  <c r="BB15" i="7" s="1"/>
  <c r="CF15" i="7" s="1"/>
  <c r="DJ15" i="7" s="1"/>
  <c r="AO18" i="7"/>
  <c r="BA18" i="7" s="1"/>
  <c r="CE18" i="7" s="1"/>
  <c r="DI18" i="7" s="1"/>
  <c r="AO30" i="7"/>
  <c r="BA30" i="7" s="1"/>
  <c r="CE30" i="7" s="1"/>
  <c r="DI30" i="7" s="1"/>
  <c r="AM37" i="7"/>
  <c r="AY37" i="7" s="1"/>
  <c r="CC37" i="7" s="1"/>
  <c r="AM42" i="7"/>
  <c r="AY42" i="7" s="1"/>
  <c r="CC42" i="7" s="1"/>
  <c r="DG42" i="7" s="1"/>
  <c r="AQ44" i="7"/>
  <c r="BC44" i="7" s="1"/>
  <c r="CG44" i="7" s="1"/>
  <c r="DK44" i="7" s="1"/>
  <c r="AI45" i="7"/>
  <c r="AP6" i="7"/>
  <c r="BB6" i="7" s="1"/>
  <c r="CF6" i="7" s="1"/>
  <c r="DJ6" i="7" s="1"/>
  <c r="AQ10" i="7"/>
  <c r="BC10" i="7" s="1"/>
  <c r="CG10" i="7" s="1"/>
  <c r="DK10" i="7" s="1"/>
  <c r="AO12" i="7"/>
  <c r="BA12" i="7" s="1"/>
  <c r="CE12" i="7" s="1"/>
  <c r="DI12" i="7" s="1"/>
  <c r="AM19" i="7"/>
  <c r="AY19" i="7" s="1"/>
  <c r="CC19" i="7" s="1"/>
  <c r="DG19" i="7" s="1"/>
  <c r="AO26" i="7"/>
  <c r="BA26" i="7" s="1"/>
  <c r="CE26" i="7" s="1"/>
  <c r="DI26" i="7" s="1"/>
  <c r="AP28" i="7"/>
  <c r="BB28" i="7" s="1"/>
  <c r="CF28" i="7" s="1"/>
  <c r="DJ28" i="7" s="1"/>
  <c r="AM34" i="7"/>
  <c r="AY34" i="7" s="1"/>
  <c r="CC34" i="7" s="1"/>
  <c r="AP35" i="7"/>
  <c r="BB35" i="7" s="1"/>
  <c r="CF35" i="7" s="1"/>
  <c r="DJ35" i="7" s="1"/>
  <c r="AO40" i="7"/>
  <c r="BA40" i="7" s="1"/>
  <c r="CE40" i="7" s="1"/>
  <c r="DI40" i="7" s="1"/>
  <c r="AL5" i="7"/>
  <c r="AX5" i="7" s="1"/>
  <c r="CB5" i="7" s="1"/>
  <c r="AM11" i="7"/>
  <c r="AY11" i="7" s="1"/>
  <c r="CC11" i="7" s="1"/>
  <c r="DG11" i="7" s="1"/>
  <c r="AP14" i="7"/>
  <c r="BB14" i="7" s="1"/>
  <c r="CF14" i="7" s="1"/>
  <c r="DJ14" i="7" s="1"/>
  <c r="AL15" i="7"/>
  <c r="AX15" i="7" s="1"/>
  <c r="CB15" i="7" s="1"/>
  <c r="AO16" i="7"/>
  <c r="BA16" i="7" s="1"/>
  <c r="CE16" i="7" s="1"/>
  <c r="DI16" i="7" s="1"/>
  <c r="AQ24" i="7"/>
  <c r="BC24" i="7" s="1"/>
  <c r="CG24" i="7" s="1"/>
  <c r="DK24" i="7" s="1"/>
  <c r="AM25" i="7"/>
  <c r="AY25" i="7" s="1"/>
  <c r="CC25" i="7" s="1"/>
  <c r="AQ33" i="7"/>
  <c r="BC33" i="7" s="1"/>
  <c r="CG33" i="7" s="1"/>
  <c r="DK33" i="7" s="1"/>
  <c r="AO4" i="7"/>
  <c r="BA4" i="7" s="1"/>
  <c r="AN9" i="7"/>
  <c r="AZ9" i="7" s="1"/>
  <c r="CD9" i="7" s="1"/>
  <c r="DH9" i="7" s="1"/>
  <c r="AM13" i="7"/>
  <c r="AY13" i="7" s="1"/>
  <c r="CC13" i="7" s="1"/>
  <c r="DG13" i="7" s="1"/>
  <c r="AQ14" i="7"/>
  <c r="BC14" i="7" s="1"/>
  <c r="CG14" i="7" s="1"/>
  <c r="DK14" i="7" s="1"/>
  <c r="AN29" i="7"/>
  <c r="AZ29" i="7" s="1"/>
  <c r="CD29" i="7" s="1"/>
  <c r="DH29" i="7" s="1"/>
  <c r="AL39" i="7"/>
  <c r="AX39" i="7" s="1"/>
  <c r="CB39" i="7" s="1"/>
  <c r="AN43" i="7"/>
  <c r="AZ43" i="7" s="1"/>
  <c r="CD43" i="7" s="1"/>
  <c r="DH43" i="7" s="1"/>
  <c r="AL7" i="7"/>
  <c r="AX7" i="7" s="1"/>
  <c r="CB7" i="7" s="1"/>
  <c r="DF7" i="7" s="1"/>
  <c r="AL14" i="7"/>
  <c r="AX14" i="7" s="1"/>
  <c r="CB14" i="7" s="1"/>
  <c r="DF14" i="7" s="1"/>
  <c r="AM15" i="7"/>
  <c r="AY15" i="7" s="1"/>
  <c r="CC15" i="7" s="1"/>
  <c r="DG15" i="7" s="1"/>
  <c r="AP17" i="7"/>
  <c r="BB17" i="7" s="1"/>
  <c r="CF17" i="7" s="1"/>
  <c r="DJ17" i="7" s="1"/>
  <c r="AN20" i="7"/>
  <c r="AZ20" i="7" s="1"/>
  <c r="CD20" i="7" s="1"/>
  <c r="DH20" i="7" s="1"/>
  <c r="AQ21" i="7"/>
  <c r="BC21" i="7" s="1"/>
  <c r="CG21" i="7" s="1"/>
  <c r="DK21" i="7" s="1"/>
  <c r="AL22" i="7"/>
  <c r="AX22" i="7" s="1"/>
  <c r="CB22" i="7" s="1"/>
  <c r="DF22" i="7" s="1"/>
  <c r="AN24" i="7"/>
  <c r="AZ24" i="7" s="1"/>
  <c r="CD24" i="7" s="1"/>
  <c r="DH24" i="7" s="1"/>
  <c r="AN25" i="7"/>
  <c r="AZ25" i="7" s="1"/>
  <c r="CD25" i="7" s="1"/>
  <c r="DH25" i="7" s="1"/>
  <c r="AL29" i="7"/>
  <c r="AX29" i="7" s="1"/>
  <c r="CB29" i="7" s="1"/>
  <c r="DF29" i="7" s="1"/>
  <c r="AM35" i="7"/>
  <c r="AY35" i="7" s="1"/>
  <c r="CC35" i="7" s="1"/>
  <c r="AP36" i="7"/>
  <c r="BB36" i="7" s="1"/>
  <c r="CF36" i="7" s="1"/>
  <c r="DJ36" i="7" s="1"/>
  <c r="AP37" i="7"/>
  <c r="BB37" i="7" s="1"/>
  <c r="CF37" i="7" s="1"/>
  <c r="DJ37" i="7" s="1"/>
  <c r="AL19" i="7"/>
  <c r="AX19" i="7" s="1"/>
  <c r="CB19" i="7" s="1"/>
  <c r="AP23" i="7"/>
  <c r="BB23" i="7" s="1"/>
  <c r="CF23" i="7" s="1"/>
  <c r="DJ23" i="7" s="1"/>
  <c r="AP24" i="7"/>
  <c r="BB24" i="7" s="1"/>
  <c r="CF24" i="7" s="1"/>
  <c r="DJ24" i="7" s="1"/>
  <c r="AP25" i="7"/>
  <c r="BB25" i="7" s="1"/>
  <c r="CF25" i="7" s="1"/>
  <c r="DJ25" i="7" s="1"/>
  <c r="AQ26" i="7"/>
  <c r="BC26" i="7" s="1"/>
  <c r="CG26" i="7" s="1"/>
  <c r="DK26" i="7" s="1"/>
  <c r="EQ46" i="7"/>
  <c r="EQ47" i="7" s="1"/>
  <c r="AL4" i="7"/>
  <c r="AX4" i="7" s="1"/>
  <c r="AO7" i="7"/>
  <c r="BA7" i="7" s="1"/>
  <c r="CE7" i="7" s="1"/>
  <c r="DI7" i="7" s="1"/>
  <c r="AL9" i="7"/>
  <c r="AX9" i="7" s="1"/>
  <c r="CB9" i="7" s="1"/>
  <c r="DF9" i="7" s="1"/>
  <c r="AQ11" i="7"/>
  <c r="BC11" i="7" s="1"/>
  <c r="CG11" i="7" s="1"/>
  <c r="DK11" i="7" s="1"/>
  <c r="AO14" i="7"/>
  <c r="BA14" i="7" s="1"/>
  <c r="CE14" i="7" s="1"/>
  <c r="DI14" i="7" s="1"/>
  <c r="AQ16" i="7"/>
  <c r="BC16" i="7" s="1"/>
  <c r="CG16" i="7" s="1"/>
  <c r="DK16" i="7" s="1"/>
  <c r="AO22" i="7"/>
  <c r="BA22" i="7" s="1"/>
  <c r="CE22" i="7" s="1"/>
  <c r="DI22" i="7" s="1"/>
  <c r="AL27" i="7"/>
  <c r="AX27" i="7" s="1"/>
  <c r="CB27" i="7" s="1"/>
  <c r="AN28" i="7"/>
  <c r="AZ28" i="7" s="1"/>
  <c r="CD28" i="7" s="1"/>
  <c r="DH28" i="7" s="1"/>
  <c r="AO29" i="7"/>
  <c r="BA29" i="7" s="1"/>
  <c r="CE29" i="7" s="1"/>
  <c r="DI29" i="7" s="1"/>
  <c r="AL38" i="7"/>
  <c r="AX38" i="7" s="1"/>
  <c r="CB38" i="7" s="1"/>
  <c r="DF38" i="7" s="1"/>
  <c r="AN39" i="7"/>
  <c r="AZ39" i="7" s="1"/>
  <c r="CD39" i="7" s="1"/>
  <c r="DH39" i="7" s="1"/>
  <c r="AP40" i="7"/>
  <c r="BB40" i="7" s="1"/>
  <c r="CF40" i="7" s="1"/>
  <c r="DJ40" i="7" s="1"/>
  <c r="AL43" i="7"/>
  <c r="AX43" i="7" s="1"/>
  <c r="CB43" i="7" s="1"/>
  <c r="AO44" i="7"/>
  <c r="BA44" i="7" s="1"/>
  <c r="CE44" i="7" s="1"/>
  <c r="DI44" i="7" s="1"/>
  <c r="AQ6" i="7"/>
  <c r="BC6" i="7" s="1"/>
  <c r="CG6" i="7" s="1"/>
  <c r="DK6" i="7" s="1"/>
  <c r="AM9" i="7"/>
  <c r="AY9" i="7" s="1"/>
  <c r="CC9" i="7" s="1"/>
  <c r="DG9" i="7" s="1"/>
  <c r="AL17" i="7"/>
  <c r="AX17" i="7" s="1"/>
  <c r="CB17" i="7" s="1"/>
  <c r="DF17" i="7" s="1"/>
  <c r="AQ35" i="7"/>
  <c r="BC35" i="7" s="1"/>
  <c r="CG35" i="7" s="1"/>
  <c r="DK35" i="7" s="1"/>
  <c r="AL36" i="7"/>
  <c r="AX36" i="7" s="1"/>
  <c r="CB36" i="7" s="1"/>
  <c r="DF36" i="7" s="1"/>
  <c r="AM38" i="7"/>
  <c r="AY38" i="7" s="1"/>
  <c r="CC38" i="7" s="1"/>
  <c r="AO39" i="7"/>
  <c r="BA39" i="7" s="1"/>
  <c r="CE39" i="7" s="1"/>
  <c r="DI39" i="7" s="1"/>
  <c r="AN42" i="7"/>
  <c r="AZ42" i="7" s="1"/>
  <c r="CD42" i="7" s="1"/>
  <c r="DH42" i="7" s="1"/>
  <c r="AM43" i="7"/>
  <c r="AY43" i="7" s="1"/>
  <c r="CC43" i="7" s="1"/>
  <c r="AP44" i="7"/>
  <c r="BB44" i="7" s="1"/>
  <c r="CF44" i="7" s="1"/>
  <c r="DJ44" i="7" s="1"/>
  <c r="AM17" i="7"/>
  <c r="AY17" i="7" s="1"/>
  <c r="CC17" i="7" s="1"/>
  <c r="DG17" i="7" s="1"/>
  <c r="AL18" i="7"/>
  <c r="AX18" i="7" s="1"/>
  <c r="CB18" i="7" s="1"/>
  <c r="DF18" i="7" s="1"/>
  <c r="AN21" i="7"/>
  <c r="AZ21" i="7" s="1"/>
  <c r="CD21" i="7" s="1"/>
  <c r="DH21" i="7" s="1"/>
  <c r="AQ22" i="7"/>
  <c r="BC22" i="7" s="1"/>
  <c r="CG22" i="7" s="1"/>
  <c r="DK22" i="7" s="1"/>
  <c r="EK24" i="7"/>
  <c r="AL26" i="7"/>
  <c r="AX26" i="7" s="1"/>
  <c r="CB26" i="7" s="1"/>
  <c r="EK26" i="7" s="1"/>
  <c r="AN27" i="7"/>
  <c r="AZ27" i="7" s="1"/>
  <c r="CD27" i="7" s="1"/>
  <c r="DH27" i="7" s="1"/>
  <c r="AQ29" i="7"/>
  <c r="BC29" i="7" s="1"/>
  <c r="CG29" i="7" s="1"/>
  <c r="DK29" i="7" s="1"/>
  <c r="AO33" i="7"/>
  <c r="BA33" i="7" s="1"/>
  <c r="CE33" i="7" s="1"/>
  <c r="DI33" i="7" s="1"/>
  <c r="AQ34" i="7"/>
  <c r="BC34" i="7" s="1"/>
  <c r="CG34" i="7" s="1"/>
  <c r="DK34" i="7" s="1"/>
  <c r="AM36" i="7"/>
  <c r="AY36" i="7" s="1"/>
  <c r="CC36" i="7" s="1"/>
  <c r="AN38" i="7"/>
  <c r="AZ38" i="7" s="1"/>
  <c r="CD38" i="7" s="1"/>
  <c r="DH38" i="7" s="1"/>
  <c r="AP39" i="7"/>
  <c r="BB39" i="7" s="1"/>
  <c r="CF39" i="7" s="1"/>
  <c r="DJ39" i="7" s="1"/>
  <c r="AM41" i="7"/>
  <c r="AY41" i="7" s="1"/>
  <c r="CC41" i="7" s="1"/>
  <c r="DG41" i="7" s="1"/>
  <c r="O45" i="7"/>
  <c r="N45" i="7"/>
  <c r="AH45" i="7"/>
  <c r="BP45" i="7"/>
  <c r="DD45" i="7"/>
  <c r="DR45" i="7"/>
  <c r="DZ45" i="7"/>
  <c r="EH4" i="7"/>
  <c r="AL12" i="7"/>
  <c r="AX12" i="7" s="1"/>
  <c r="CB12" i="7" s="1"/>
  <c r="EI13" i="7"/>
  <c r="EI4" i="7"/>
  <c r="EB45" i="7"/>
  <c r="AJ45" i="7"/>
  <c r="BR45" i="7"/>
  <c r="Q45" i="7"/>
  <c r="BS45" i="7"/>
  <c r="EC45" i="7"/>
  <c r="EH16" i="7"/>
  <c r="CD13" i="7"/>
  <c r="DH13" i="7" s="1"/>
  <c r="P45" i="7"/>
  <c r="AK45" i="7"/>
  <c r="DU45" i="7"/>
  <c r="EH10" i="7"/>
  <c r="R45" i="7"/>
  <c r="BT45" i="7"/>
  <c r="CZ45" i="7"/>
  <c r="DV45" i="7"/>
  <c r="ED45" i="7"/>
  <c r="EH9" i="7"/>
  <c r="AN10" i="7"/>
  <c r="AZ10" i="7" s="1"/>
  <c r="CD10" i="7" s="1"/>
  <c r="DH10" i="7" s="1"/>
  <c r="AN11" i="7"/>
  <c r="AZ11" i="7" s="1"/>
  <c r="CD11" i="7" s="1"/>
  <c r="DH11" i="7" s="1"/>
  <c r="EI11" i="7"/>
  <c r="EI16" i="7"/>
  <c r="DT45" i="7"/>
  <c r="S45" i="7"/>
  <c r="AM4" i="7"/>
  <c r="BU45" i="7"/>
  <c r="DA45" i="7"/>
  <c r="DW45" i="7"/>
  <c r="EE45" i="7"/>
  <c r="AO6" i="7"/>
  <c r="BA6" i="7" s="1"/>
  <c r="CE6" i="7" s="1"/>
  <c r="DI6" i="7" s="1"/>
  <c r="AO13" i="7"/>
  <c r="BA13" i="7" s="1"/>
  <c r="CE13" i="7" s="1"/>
  <c r="DI13" i="7" s="1"/>
  <c r="EH14" i="7"/>
  <c r="EH18" i="7"/>
  <c r="AF45" i="7"/>
  <c r="AN4" i="7"/>
  <c r="DB45" i="7"/>
  <c r="DX45" i="7"/>
  <c r="EF45" i="7"/>
  <c r="EP46" i="7"/>
  <c r="AO5" i="7"/>
  <c r="BA5" i="7" s="1"/>
  <c r="CE5" i="7" s="1"/>
  <c r="DI5" i="7" s="1"/>
  <c r="AP8" i="7"/>
  <c r="BB8" i="7" s="1"/>
  <c r="CF8" i="7" s="1"/>
  <c r="DJ8" i="7" s="1"/>
  <c r="AP10" i="7"/>
  <c r="BB10" i="7" s="1"/>
  <c r="CF10" i="7" s="1"/>
  <c r="DJ10" i="7" s="1"/>
  <c r="AP16" i="7"/>
  <c r="BB16" i="7" s="1"/>
  <c r="CF16" i="7" s="1"/>
  <c r="DJ16" i="7" s="1"/>
  <c r="EI19" i="7"/>
  <c r="DF23" i="7"/>
  <c r="DF24" i="7"/>
  <c r="EI17" i="7"/>
  <c r="AM23" i="7"/>
  <c r="AY23" i="7" s="1"/>
  <c r="CC23" i="7" s="1"/>
  <c r="AQ25" i="7"/>
  <c r="BC25" i="7" s="1"/>
  <c r="CG25" i="7" s="1"/>
  <c r="DK25" i="7" s="1"/>
  <c r="AQ27" i="7"/>
  <c r="BC27" i="7" s="1"/>
  <c r="CG27" i="7" s="1"/>
  <c r="DK27" i="7" s="1"/>
  <c r="DF40" i="7"/>
  <c r="AP22" i="7"/>
  <c r="BB22" i="7" s="1"/>
  <c r="CF22" i="7" s="1"/>
  <c r="DJ22" i="7" s="1"/>
  <c r="EH22" i="7"/>
  <c r="EH23" i="7"/>
  <c r="EH28" i="7"/>
  <c r="DF31" i="7"/>
  <c r="AN19" i="7"/>
  <c r="AZ19" i="7" s="1"/>
  <c r="CD19" i="7" s="1"/>
  <c r="DH19" i="7" s="1"/>
  <c r="AL21" i="7"/>
  <c r="AX21" i="7" s="1"/>
  <c r="CB21" i="7" s="1"/>
  <c r="EI22" i="7"/>
  <c r="CG30" i="7"/>
  <c r="DK30" i="7" s="1"/>
  <c r="AO19" i="7"/>
  <c r="BA19" i="7" s="1"/>
  <c r="CE19" i="7" s="1"/>
  <c r="DI19" i="7" s="1"/>
  <c r="AQ20" i="7"/>
  <c r="BC20" i="7" s="1"/>
  <c r="CG20" i="7" s="1"/>
  <c r="DK20" i="7" s="1"/>
  <c r="AM21" i="7"/>
  <c r="AY21" i="7" s="1"/>
  <c r="CC21" i="7" s="1"/>
  <c r="AL30" i="7"/>
  <c r="AX30" i="7" s="1"/>
  <c r="CB30" i="7" s="1"/>
  <c r="DF37" i="7"/>
  <c r="EH29" i="7"/>
  <c r="EH32" i="7"/>
  <c r="EH39" i="7"/>
  <c r="AL41" i="7"/>
  <c r="AX41" i="7" s="1"/>
  <c r="CB41" i="7" s="1"/>
  <c r="EH44" i="7"/>
  <c r="AM31" i="7"/>
  <c r="AY31" i="7" s="1"/>
  <c r="CC31" i="7" s="1"/>
  <c r="EH37" i="7"/>
  <c r="AQ40" i="7"/>
  <c r="BC40" i="7" s="1"/>
  <c r="CG40" i="7" s="1"/>
  <c r="DK40" i="7" s="1"/>
  <c r="AM44" i="7"/>
  <c r="AY44" i="7" s="1"/>
  <c r="CC44" i="7" s="1"/>
  <c r="AN31" i="7"/>
  <c r="AZ31" i="7" s="1"/>
  <c r="CD31" i="7" s="1"/>
  <c r="DH31" i="7" s="1"/>
  <c r="AL33" i="7"/>
  <c r="AX33" i="7" s="1"/>
  <c r="CB33" i="7" s="1"/>
  <c r="EH34" i="7"/>
  <c r="EH36" i="7"/>
  <c r="EI37" i="7"/>
  <c r="EI42" i="7"/>
  <c r="AN44" i="7"/>
  <c r="AZ44" i="7" s="1"/>
  <c r="CD44" i="7" s="1"/>
  <c r="DH44" i="7" s="1"/>
  <c r="AO31" i="7"/>
  <c r="BA31" i="7" s="1"/>
  <c r="CE31" i="7" s="1"/>
  <c r="DI31" i="7" s="1"/>
  <c r="AM33" i="7"/>
  <c r="AY33" i="7" s="1"/>
  <c r="CC33" i="7" s="1"/>
  <c r="AO34" i="7"/>
  <c r="BA34" i="7" s="1"/>
  <c r="CE34" i="7" s="1"/>
  <c r="DI34" i="7" s="1"/>
  <c r="AQ37" i="7"/>
  <c r="BC37" i="7" s="1"/>
  <c r="CG37" i="7" s="1"/>
  <c r="DK37" i="7" s="1"/>
  <c r="AP29" i="7"/>
  <c r="BB29" i="7" s="1"/>
  <c r="CF29" i="7" s="1"/>
  <c r="DJ29" i="7" s="1"/>
  <c r="AP34" i="7"/>
  <c r="BB34" i="7" s="1"/>
  <c r="CF34" i="7" s="1"/>
  <c r="DJ34" i="7" s="1"/>
  <c r="AO42" i="7"/>
  <c r="BA42" i="7" s="1"/>
  <c r="CE42" i="7" s="1"/>
  <c r="DI42" i="7" s="1"/>
  <c r="EH40" i="7"/>
  <c r="AP42" i="7"/>
  <c r="BB42" i="7" s="1"/>
  <c r="CF42" i="7" s="1"/>
  <c r="DJ42" i="7" s="1"/>
  <c r="DI43" i="7"/>
  <c r="EL36" i="7" l="1"/>
  <c r="DF35" i="7"/>
  <c r="EK8" i="7"/>
  <c r="EK37" i="7"/>
  <c r="EK31" i="7"/>
  <c r="EK44" i="7"/>
  <c r="EL30" i="7"/>
  <c r="ER30" i="7" s="1"/>
  <c r="EK23" i="7"/>
  <c r="EL18" i="7"/>
  <c r="EL32" i="7"/>
  <c r="ER32" i="7" s="1"/>
  <c r="EL40" i="7"/>
  <c r="ER40" i="7" s="1"/>
  <c r="EK40" i="7"/>
  <c r="EK43" i="7"/>
  <c r="EK13" i="7"/>
  <c r="EK27" i="7"/>
  <c r="EK19" i="7"/>
  <c r="EL34" i="7"/>
  <c r="EL10" i="7"/>
  <c r="ER10" i="7" s="1"/>
  <c r="EL43" i="7"/>
  <c r="ER43" i="7" s="1"/>
  <c r="EL12" i="7"/>
  <c r="EL38" i="7"/>
  <c r="EL20" i="7"/>
  <c r="EL25" i="7"/>
  <c r="EK5" i="7"/>
  <c r="EK25" i="7"/>
  <c r="EL24" i="7"/>
  <c r="ER24" i="7" s="1"/>
  <c r="EL35" i="7"/>
  <c r="EK39" i="7"/>
  <c r="EL22" i="7"/>
  <c r="ER22" i="7" s="1"/>
  <c r="EL26" i="7"/>
  <c r="EK15" i="7"/>
  <c r="EL37" i="7"/>
  <c r="EK10" i="7"/>
  <c r="EI45" i="7"/>
  <c r="EK11" i="7"/>
  <c r="EL27" i="7"/>
  <c r="EK28" i="7"/>
  <c r="EK34" i="7"/>
  <c r="EK6" i="7"/>
  <c r="DG36" i="7"/>
  <c r="DF34" i="7"/>
  <c r="DF28" i="7"/>
  <c r="EK20" i="7"/>
  <c r="EK29" i="7"/>
  <c r="DF25" i="7"/>
  <c r="EK14" i="7"/>
  <c r="EL8" i="7"/>
  <c r="ER8" i="7" s="1"/>
  <c r="EL29" i="7"/>
  <c r="DG20" i="7"/>
  <c r="DG10" i="7"/>
  <c r="DG38" i="7"/>
  <c r="EL14" i="7"/>
  <c r="EL5" i="7"/>
  <c r="ER5" i="7" s="1"/>
  <c r="DF5" i="7"/>
  <c r="DF13" i="7"/>
  <c r="DF11" i="7"/>
  <c r="EL16" i="7"/>
  <c r="DG12" i="7"/>
  <c r="EL7" i="7"/>
  <c r="DG7" i="7"/>
  <c r="DF39" i="7"/>
  <c r="EP47" i="7"/>
  <c r="DG25" i="7"/>
  <c r="EK38" i="7"/>
  <c r="DF42" i="7"/>
  <c r="DF10" i="7"/>
  <c r="EL9" i="7"/>
  <c r="ER9" i="7" s="1"/>
  <c r="EK36" i="7"/>
  <c r="EK7" i="7"/>
  <c r="EL11" i="7"/>
  <c r="EL15" i="7"/>
  <c r="DG35" i="7"/>
  <c r="DF43" i="7"/>
  <c r="EK32" i="7"/>
  <c r="EL19" i="7"/>
  <c r="ER19" i="7" s="1"/>
  <c r="EK16" i="7"/>
  <c r="DG24" i="7"/>
  <c r="EK17" i="7"/>
  <c r="DG26" i="7"/>
  <c r="DF19" i="7"/>
  <c r="DG34" i="7"/>
  <c r="DG6" i="7"/>
  <c r="EL39" i="7"/>
  <c r="EK22" i="7"/>
  <c r="EL17" i="7"/>
  <c r="ER17" i="7" s="1"/>
  <c r="DG22" i="7"/>
  <c r="EL41" i="7"/>
  <c r="ER41" i="7" s="1"/>
  <c r="DG37" i="7"/>
  <c r="DF15" i="7"/>
  <c r="EL13" i="7"/>
  <c r="ER13" i="7" s="1"/>
  <c r="DF26" i="7"/>
  <c r="DF27" i="7"/>
  <c r="EL42" i="7"/>
  <c r="ER42" i="7" s="1"/>
  <c r="DG43" i="7"/>
  <c r="EK9" i="7"/>
  <c r="EK18" i="7"/>
  <c r="EK33" i="7"/>
  <c r="DF33" i="7"/>
  <c r="EH45" i="7"/>
  <c r="DG28" i="7"/>
  <c r="EL28" i="7"/>
  <c r="AO45" i="7"/>
  <c r="AX45" i="7"/>
  <c r="CB4" i="7"/>
  <c r="DK45" i="7"/>
  <c r="EL44" i="7"/>
  <c r="DG44" i="7"/>
  <c r="EK21" i="7"/>
  <c r="DF21" i="7"/>
  <c r="BC45" i="7"/>
  <c r="AP45" i="7"/>
  <c r="CG45" i="7"/>
  <c r="ER36" i="7"/>
  <c r="AN45" i="7"/>
  <c r="AZ4" i="7"/>
  <c r="EK41" i="7"/>
  <c r="DF41" i="7"/>
  <c r="EK30" i="7"/>
  <c r="DF30" i="7"/>
  <c r="AL45" i="7"/>
  <c r="BA45" i="7"/>
  <c r="CE4" i="7"/>
  <c r="EK12" i="7"/>
  <c r="DF12" i="7"/>
  <c r="DG31" i="7"/>
  <c r="EL31" i="7"/>
  <c r="EL33" i="7"/>
  <c r="DG33" i="7"/>
  <c r="AM45" i="7"/>
  <c r="AY4" i="7"/>
  <c r="AQ45" i="7"/>
  <c r="ER6" i="7"/>
  <c r="EL21" i="7"/>
  <c r="DG21" i="7"/>
  <c r="EL23" i="7"/>
  <c r="DG23" i="7"/>
  <c r="BB45" i="7"/>
  <c r="CF4" i="7"/>
  <c r="ER34" i="7" l="1"/>
  <c r="ER18" i="7"/>
  <c r="ER12" i="7"/>
  <c r="ER20" i="7"/>
  <c r="ER35" i="7"/>
  <c r="ER38" i="7"/>
  <c r="ER16" i="7"/>
  <c r="ER25" i="7"/>
  <c r="ER37" i="7"/>
  <c r="ER29" i="7"/>
  <c r="ER14" i="7"/>
  <c r="ER26" i="7"/>
  <c r="ER15" i="7"/>
  <c r="ER27" i="7"/>
  <c r="ER7" i="7"/>
  <c r="ER11" i="7"/>
  <c r="ER39" i="7"/>
  <c r="CF45" i="7"/>
  <c r="DJ4" i="7"/>
  <c r="DJ45" i="7" s="1"/>
  <c r="ER31" i="7"/>
  <c r="ER33" i="7"/>
  <c r="ER23" i="7"/>
  <c r="AZ45" i="7"/>
  <c r="CD4" i="7"/>
  <c r="CB45" i="7"/>
  <c r="EK4" i="7"/>
  <c r="EK45" i="7" s="1"/>
  <c r="DF4" i="7"/>
  <c r="DF45" i="7" s="1"/>
  <c r="ER28" i="7"/>
  <c r="ER21" i="7"/>
  <c r="AY45" i="7"/>
  <c r="CC4" i="7"/>
  <c r="ER44" i="7"/>
  <c r="CE45" i="7"/>
  <c r="DI4" i="7"/>
  <c r="DI45" i="7" s="1"/>
  <c r="CD45" i="7" l="1"/>
  <c r="DH4" i="7"/>
  <c r="DH45" i="7" s="1"/>
  <c r="CC45" i="7"/>
  <c r="EL4" i="7"/>
  <c r="DG4" i="7"/>
  <c r="DG45" i="7" s="1"/>
  <c r="EL45" i="7" l="1"/>
  <c r="ER4" i="7"/>
  <c r="ER46" i="7" s="1"/>
  <c r="ER45" i="7" l="1"/>
  <c r="ER47" i="7" s="1"/>
  <c r="CZ4" i="2" l="1"/>
  <c r="EQ4" i="3" l="1"/>
  <c r="EP4" i="3"/>
  <c r="CZ4" i="3"/>
  <c r="CW47" i="6" l="1"/>
  <c r="CV47" i="6"/>
  <c r="CM47" i="6"/>
  <c r="CL47" i="6"/>
  <c r="CC47" i="6"/>
  <c r="CB47" i="6"/>
  <c r="CA47" i="6"/>
  <c r="BZ47" i="6"/>
  <c r="BY47" i="6"/>
  <c r="BX47" i="6"/>
  <c r="EG45" i="1" l="1"/>
  <c r="EF45" i="1"/>
  <c r="EG44" i="2"/>
  <c r="EG44" i="3" s="1"/>
  <c r="EF44" i="2"/>
  <c r="EF44" i="3" s="1"/>
  <c r="EG43" i="2"/>
  <c r="EG43" i="3" s="1"/>
  <c r="EF43" i="2"/>
  <c r="EF43" i="3" s="1"/>
  <c r="EG42" i="2"/>
  <c r="EG42" i="3" s="1"/>
  <c r="EF42" i="2"/>
  <c r="EF42" i="3" s="1"/>
  <c r="EG41" i="2"/>
  <c r="EG41" i="3" s="1"/>
  <c r="EF41" i="2"/>
  <c r="EF41" i="3" s="1"/>
  <c r="EG40" i="2"/>
  <c r="EG40" i="3" s="1"/>
  <c r="EF40" i="2"/>
  <c r="EF40" i="3" s="1"/>
  <c r="EG39" i="2"/>
  <c r="EG39" i="3" s="1"/>
  <c r="EF39" i="2"/>
  <c r="EF39" i="3" s="1"/>
  <c r="EG38" i="2"/>
  <c r="EG38" i="3" s="1"/>
  <c r="EF38" i="2"/>
  <c r="EF38" i="3" s="1"/>
  <c r="EG37" i="2"/>
  <c r="EG37" i="3" s="1"/>
  <c r="EF37" i="2"/>
  <c r="EF37" i="3" s="1"/>
  <c r="EG36" i="2"/>
  <c r="EG36" i="3" s="1"/>
  <c r="EF36" i="2"/>
  <c r="EF36" i="3" s="1"/>
  <c r="EG35" i="2"/>
  <c r="EG35" i="3" s="1"/>
  <c r="EF35" i="2"/>
  <c r="EF35" i="3" s="1"/>
  <c r="EG34" i="2"/>
  <c r="EG34" i="3" s="1"/>
  <c r="EF34" i="2"/>
  <c r="EF34" i="3" s="1"/>
  <c r="EG33" i="2"/>
  <c r="EG33" i="3" s="1"/>
  <c r="EF33" i="2"/>
  <c r="EF33" i="3" s="1"/>
  <c r="EG32" i="2"/>
  <c r="EG32" i="3" s="1"/>
  <c r="EF32" i="2"/>
  <c r="EF32" i="3" s="1"/>
  <c r="EG31" i="2"/>
  <c r="EG31" i="3" s="1"/>
  <c r="EF31" i="2"/>
  <c r="EF31" i="3" s="1"/>
  <c r="EG30" i="2"/>
  <c r="EG30" i="3" s="1"/>
  <c r="EF30" i="2"/>
  <c r="EF30" i="3" s="1"/>
  <c r="EG29" i="2"/>
  <c r="EG29" i="3" s="1"/>
  <c r="EF29" i="2"/>
  <c r="EF29" i="3" s="1"/>
  <c r="EG28" i="2"/>
  <c r="EG28" i="3" s="1"/>
  <c r="EF28" i="2"/>
  <c r="EF28" i="3" s="1"/>
  <c r="EG27" i="2"/>
  <c r="EG27" i="3" s="1"/>
  <c r="EF27" i="2"/>
  <c r="EF27" i="3" s="1"/>
  <c r="EG26" i="2"/>
  <c r="EG26" i="3" s="1"/>
  <c r="EF26" i="2"/>
  <c r="EF26" i="3" s="1"/>
  <c r="EG25" i="2"/>
  <c r="EG25" i="3" s="1"/>
  <c r="EF25" i="2"/>
  <c r="EF25" i="3" s="1"/>
  <c r="EG24" i="2"/>
  <c r="EG24" i="3" s="1"/>
  <c r="EF24" i="2"/>
  <c r="EF24" i="3" s="1"/>
  <c r="EG23" i="2"/>
  <c r="EG23" i="3" s="1"/>
  <c r="EF23" i="2"/>
  <c r="EF23" i="3" s="1"/>
  <c r="EG22" i="2"/>
  <c r="EG22" i="3" s="1"/>
  <c r="EF22" i="2"/>
  <c r="EF22" i="3" s="1"/>
  <c r="EG21" i="2"/>
  <c r="EG21" i="3" s="1"/>
  <c r="EF21" i="2"/>
  <c r="EF21" i="3" s="1"/>
  <c r="EG20" i="2"/>
  <c r="EG20" i="3" s="1"/>
  <c r="EF20" i="2"/>
  <c r="EF20" i="3" s="1"/>
  <c r="EG19" i="2"/>
  <c r="EG19" i="3" s="1"/>
  <c r="EF19" i="2"/>
  <c r="EF19" i="3" s="1"/>
  <c r="EG18" i="2"/>
  <c r="EG18" i="3" s="1"/>
  <c r="EF18" i="2"/>
  <c r="EF18" i="3" s="1"/>
  <c r="EG17" i="2"/>
  <c r="EG17" i="3" s="1"/>
  <c r="EF17" i="2"/>
  <c r="EF17" i="3" s="1"/>
  <c r="EG16" i="2"/>
  <c r="EG16" i="3" s="1"/>
  <c r="EF16" i="2"/>
  <c r="EF16" i="3" s="1"/>
  <c r="EG15" i="2"/>
  <c r="EG15" i="3" s="1"/>
  <c r="EF15" i="2"/>
  <c r="EF15" i="3" s="1"/>
  <c r="EG14" i="2"/>
  <c r="EG14" i="3" s="1"/>
  <c r="EF14" i="2"/>
  <c r="EF14" i="3" s="1"/>
  <c r="EG13" i="2"/>
  <c r="EG13" i="3" s="1"/>
  <c r="EF13" i="2"/>
  <c r="EF13" i="3" s="1"/>
  <c r="EG12" i="2"/>
  <c r="EG12" i="3" s="1"/>
  <c r="EF12" i="2"/>
  <c r="EF12" i="3" s="1"/>
  <c r="EG11" i="2"/>
  <c r="EG11" i="3" s="1"/>
  <c r="EF11" i="2"/>
  <c r="EF11" i="3" s="1"/>
  <c r="EG10" i="2"/>
  <c r="EG10" i="3" s="1"/>
  <c r="EF10" i="2"/>
  <c r="EF10" i="3" s="1"/>
  <c r="EG9" i="2"/>
  <c r="EG9" i="3" s="1"/>
  <c r="EF9" i="2"/>
  <c r="EF9" i="3" s="1"/>
  <c r="EG8" i="2"/>
  <c r="EG8" i="3" s="1"/>
  <c r="EF8" i="2"/>
  <c r="EF8" i="3" s="1"/>
  <c r="EG7" i="2"/>
  <c r="EG7" i="3" s="1"/>
  <c r="EF7" i="2"/>
  <c r="EF7" i="3" s="1"/>
  <c r="EG6" i="2"/>
  <c r="EG6" i="3" s="1"/>
  <c r="EF6" i="2"/>
  <c r="EF6" i="3" s="1"/>
  <c r="EG5" i="2"/>
  <c r="EG5" i="3" s="1"/>
  <c r="EF5" i="2"/>
  <c r="EF5" i="3" s="1"/>
  <c r="EG4" i="2"/>
  <c r="EG4" i="3" s="1"/>
  <c r="EF4" i="2"/>
  <c r="EF4" i="3" s="1"/>
  <c r="ED44" i="2"/>
  <c r="ED44" i="3" s="1"/>
  <c r="ED43" i="2"/>
  <c r="ED43" i="3" s="1"/>
  <c r="ED42" i="2"/>
  <c r="ED42" i="3" s="1"/>
  <c r="ED41" i="2"/>
  <c r="ED41" i="3" s="1"/>
  <c r="ED40" i="2"/>
  <c r="ED40" i="3" s="1"/>
  <c r="ED39" i="2"/>
  <c r="ED39" i="3" s="1"/>
  <c r="ED38" i="2"/>
  <c r="ED38" i="3" s="1"/>
  <c r="ED37" i="2"/>
  <c r="ED37" i="3" s="1"/>
  <c r="ED36" i="2"/>
  <c r="ED36" i="3" s="1"/>
  <c r="ED35" i="2"/>
  <c r="ED35" i="3" s="1"/>
  <c r="ED34" i="2"/>
  <c r="ED34" i="3" s="1"/>
  <c r="ED33" i="2"/>
  <c r="ED33" i="3" s="1"/>
  <c r="ED32" i="2"/>
  <c r="ED32" i="3" s="1"/>
  <c r="ED31" i="2"/>
  <c r="ED31" i="3" s="1"/>
  <c r="ED30" i="2"/>
  <c r="ED30" i="3" s="1"/>
  <c r="ED29" i="2"/>
  <c r="ED29" i="3" s="1"/>
  <c r="ED28" i="2"/>
  <c r="ED28" i="3" s="1"/>
  <c r="ED27" i="2"/>
  <c r="ED27" i="3" s="1"/>
  <c r="ED26" i="2"/>
  <c r="ED26" i="3" s="1"/>
  <c r="ED25" i="2"/>
  <c r="ED25" i="3" s="1"/>
  <c r="ED24" i="2"/>
  <c r="ED24" i="3" s="1"/>
  <c r="ED23" i="2"/>
  <c r="ED23" i="3" s="1"/>
  <c r="ED22" i="2"/>
  <c r="ED22" i="3" s="1"/>
  <c r="ED21" i="2"/>
  <c r="ED21" i="3" s="1"/>
  <c r="ED20" i="2"/>
  <c r="ED20" i="3" s="1"/>
  <c r="ED19" i="2"/>
  <c r="ED19" i="3" s="1"/>
  <c r="ED18" i="2"/>
  <c r="ED18" i="3" s="1"/>
  <c r="ED17" i="2"/>
  <c r="ED17" i="3" s="1"/>
  <c r="ED16" i="2"/>
  <c r="ED16" i="3" s="1"/>
  <c r="ED15" i="2"/>
  <c r="ED15" i="3" s="1"/>
  <c r="ED14" i="2"/>
  <c r="ED14" i="3" s="1"/>
  <c r="ED13" i="2"/>
  <c r="ED13" i="3" s="1"/>
  <c r="ED12" i="2"/>
  <c r="ED12" i="3" s="1"/>
  <c r="ED11" i="2"/>
  <c r="ED11" i="3" s="1"/>
  <c r="ED10" i="2"/>
  <c r="ED10" i="3" s="1"/>
  <c r="ED9" i="2"/>
  <c r="ED9" i="3" s="1"/>
  <c r="ED8" i="2"/>
  <c r="ED8" i="3" s="1"/>
  <c r="ED7" i="2"/>
  <c r="ED7" i="3" s="1"/>
  <c r="ED6" i="2"/>
  <c r="ED6" i="3" s="1"/>
  <c r="ED5" i="2"/>
  <c r="ED5" i="3" s="1"/>
  <c r="ED4" i="2"/>
  <c r="ED4" i="3" s="1"/>
  <c r="EB44" i="2"/>
  <c r="EB44" i="3" s="1"/>
  <c r="EB43" i="2"/>
  <c r="EB43" i="3" s="1"/>
  <c r="EB42" i="2"/>
  <c r="EB42" i="3" s="1"/>
  <c r="EB41" i="2"/>
  <c r="EB41" i="3" s="1"/>
  <c r="EB40" i="2"/>
  <c r="EB40" i="3" s="1"/>
  <c r="EB39" i="2"/>
  <c r="EB39" i="3" s="1"/>
  <c r="EB38" i="2"/>
  <c r="EB38" i="3" s="1"/>
  <c r="EB37" i="2"/>
  <c r="EB37" i="3" s="1"/>
  <c r="EB36" i="2"/>
  <c r="EB36" i="3" s="1"/>
  <c r="EB35" i="2"/>
  <c r="EB35" i="3" s="1"/>
  <c r="EB34" i="2"/>
  <c r="EB34" i="3" s="1"/>
  <c r="EB33" i="2"/>
  <c r="EB33" i="3" s="1"/>
  <c r="EB32" i="2"/>
  <c r="EB32" i="3" s="1"/>
  <c r="EB31" i="2"/>
  <c r="EB31" i="3" s="1"/>
  <c r="EB30" i="2"/>
  <c r="EB30" i="3" s="1"/>
  <c r="EB29" i="2"/>
  <c r="EB29" i="3" s="1"/>
  <c r="EB28" i="2"/>
  <c r="EB28" i="3" s="1"/>
  <c r="EB27" i="2"/>
  <c r="EB27" i="3" s="1"/>
  <c r="EB26" i="2"/>
  <c r="EB26" i="3" s="1"/>
  <c r="EB25" i="2"/>
  <c r="EB25" i="3" s="1"/>
  <c r="EB24" i="2"/>
  <c r="EB24" i="3" s="1"/>
  <c r="EB23" i="2"/>
  <c r="EB23" i="3" s="1"/>
  <c r="EB22" i="2"/>
  <c r="EB22" i="3" s="1"/>
  <c r="EB21" i="2"/>
  <c r="EB21" i="3" s="1"/>
  <c r="EB20" i="2"/>
  <c r="EB20" i="3" s="1"/>
  <c r="EB19" i="2"/>
  <c r="EB19" i="3" s="1"/>
  <c r="EB18" i="2"/>
  <c r="EB18" i="3" s="1"/>
  <c r="EB17" i="2"/>
  <c r="EB17" i="3" s="1"/>
  <c r="EB16" i="2"/>
  <c r="EB16" i="3" s="1"/>
  <c r="EB15" i="2"/>
  <c r="EB15" i="3" s="1"/>
  <c r="EB14" i="2"/>
  <c r="EB14" i="3" s="1"/>
  <c r="EB13" i="2"/>
  <c r="EB13" i="3" s="1"/>
  <c r="EB12" i="2"/>
  <c r="EB12" i="3" s="1"/>
  <c r="EB11" i="2"/>
  <c r="EB11" i="3" s="1"/>
  <c r="EB10" i="2"/>
  <c r="EB10" i="3" s="1"/>
  <c r="EB9" i="2"/>
  <c r="EB9" i="3" s="1"/>
  <c r="EB8" i="2"/>
  <c r="EB8" i="3" s="1"/>
  <c r="EB7" i="2"/>
  <c r="EB7" i="3" s="1"/>
  <c r="EB6" i="2"/>
  <c r="EB6" i="3" s="1"/>
  <c r="EB5" i="2"/>
  <c r="EB5" i="3" s="1"/>
  <c r="EB4" i="2"/>
  <c r="EB4" i="3" s="1"/>
  <c r="DZ44" i="2"/>
  <c r="DZ44" i="3" s="1"/>
  <c r="DZ43" i="2"/>
  <c r="DZ43" i="3" s="1"/>
  <c r="DZ42" i="2"/>
  <c r="DZ42" i="3" s="1"/>
  <c r="DZ41" i="2"/>
  <c r="DZ41" i="3" s="1"/>
  <c r="DZ40" i="2"/>
  <c r="DZ40" i="3" s="1"/>
  <c r="DZ39" i="2"/>
  <c r="DZ39" i="3" s="1"/>
  <c r="DZ38" i="2"/>
  <c r="DZ38" i="3" s="1"/>
  <c r="DZ37" i="2"/>
  <c r="DZ37" i="3" s="1"/>
  <c r="DZ36" i="2"/>
  <c r="DZ36" i="3" s="1"/>
  <c r="DZ35" i="2"/>
  <c r="DZ35" i="3" s="1"/>
  <c r="DZ34" i="2"/>
  <c r="DZ34" i="3" s="1"/>
  <c r="DZ33" i="2"/>
  <c r="DZ33" i="3" s="1"/>
  <c r="DZ32" i="2"/>
  <c r="DZ32" i="3" s="1"/>
  <c r="DZ31" i="2"/>
  <c r="DZ31" i="3" s="1"/>
  <c r="DZ30" i="2"/>
  <c r="DZ30" i="3" s="1"/>
  <c r="DZ29" i="2"/>
  <c r="DZ29" i="3" s="1"/>
  <c r="DZ28" i="2"/>
  <c r="DZ28" i="3" s="1"/>
  <c r="DZ27" i="2"/>
  <c r="DZ27" i="3" s="1"/>
  <c r="DZ26" i="2"/>
  <c r="DZ26" i="3" s="1"/>
  <c r="DZ25" i="2"/>
  <c r="DZ25" i="3" s="1"/>
  <c r="DZ24" i="2"/>
  <c r="DZ24" i="3" s="1"/>
  <c r="DZ23" i="2"/>
  <c r="DZ23" i="3" s="1"/>
  <c r="DZ22" i="2"/>
  <c r="DZ22" i="3" s="1"/>
  <c r="DZ21" i="2"/>
  <c r="DZ21" i="3" s="1"/>
  <c r="DZ20" i="2"/>
  <c r="DZ20" i="3" s="1"/>
  <c r="DZ19" i="2"/>
  <c r="DZ19" i="3" s="1"/>
  <c r="DZ18" i="2"/>
  <c r="DZ18" i="3" s="1"/>
  <c r="DZ17" i="2"/>
  <c r="DZ17" i="3" s="1"/>
  <c r="DZ16" i="2"/>
  <c r="DZ16" i="3" s="1"/>
  <c r="DZ15" i="2"/>
  <c r="DZ15" i="3" s="1"/>
  <c r="DZ14" i="2"/>
  <c r="DZ14" i="3" s="1"/>
  <c r="DZ13" i="2"/>
  <c r="DZ13" i="3" s="1"/>
  <c r="DZ12" i="2"/>
  <c r="DZ12" i="3" s="1"/>
  <c r="DZ11" i="2"/>
  <c r="DZ11" i="3" s="1"/>
  <c r="DZ10" i="2"/>
  <c r="DZ10" i="3" s="1"/>
  <c r="DZ9" i="2"/>
  <c r="DZ9" i="3" s="1"/>
  <c r="DZ8" i="2"/>
  <c r="DZ8" i="3" s="1"/>
  <c r="DZ7" i="2"/>
  <c r="DZ7" i="3" s="1"/>
  <c r="DZ6" i="2"/>
  <c r="DZ6" i="3" s="1"/>
  <c r="DZ5" i="2"/>
  <c r="DZ5" i="3" s="1"/>
  <c r="DZ4" i="2"/>
  <c r="DZ4" i="3" s="1"/>
  <c r="DX44" i="2"/>
  <c r="DX44" i="3" s="1"/>
  <c r="DX43" i="2"/>
  <c r="DX43" i="3" s="1"/>
  <c r="DX42" i="2"/>
  <c r="DX42" i="3" s="1"/>
  <c r="DX41" i="2"/>
  <c r="DX41" i="3" s="1"/>
  <c r="DX40" i="2"/>
  <c r="DX40" i="3" s="1"/>
  <c r="DX39" i="2"/>
  <c r="DX39" i="3" s="1"/>
  <c r="DX38" i="2"/>
  <c r="DX38" i="3" s="1"/>
  <c r="DX37" i="2"/>
  <c r="DX37" i="3" s="1"/>
  <c r="DX36" i="2"/>
  <c r="DX36" i="3" s="1"/>
  <c r="DX35" i="2"/>
  <c r="DX35" i="3" s="1"/>
  <c r="DX34" i="2"/>
  <c r="DX34" i="3" s="1"/>
  <c r="DX33" i="2"/>
  <c r="DX33" i="3" s="1"/>
  <c r="DX32" i="2"/>
  <c r="DX32" i="3" s="1"/>
  <c r="DX31" i="2"/>
  <c r="DX31" i="3" s="1"/>
  <c r="DX30" i="2"/>
  <c r="DX30" i="3" s="1"/>
  <c r="DX29" i="2"/>
  <c r="DX29" i="3" s="1"/>
  <c r="DX28" i="2"/>
  <c r="DX28" i="3" s="1"/>
  <c r="DX27" i="2"/>
  <c r="DX27" i="3" s="1"/>
  <c r="DX26" i="2"/>
  <c r="DX26" i="3" s="1"/>
  <c r="DX25" i="2"/>
  <c r="DX25" i="3" s="1"/>
  <c r="DX24" i="2"/>
  <c r="DX24" i="3" s="1"/>
  <c r="DX23" i="2"/>
  <c r="DX23" i="3" s="1"/>
  <c r="DX22" i="2"/>
  <c r="DX22" i="3" s="1"/>
  <c r="DX21" i="2"/>
  <c r="DX21" i="3" s="1"/>
  <c r="DX20" i="2"/>
  <c r="DX20" i="3" s="1"/>
  <c r="DX19" i="2"/>
  <c r="DX19" i="3" s="1"/>
  <c r="DX18" i="2"/>
  <c r="DX18" i="3" s="1"/>
  <c r="DX17" i="2"/>
  <c r="DX17" i="3" s="1"/>
  <c r="DX16" i="2"/>
  <c r="DX16" i="3" s="1"/>
  <c r="DX15" i="2"/>
  <c r="DX15" i="3" s="1"/>
  <c r="DX14" i="2"/>
  <c r="DX14" i="3" s="1"/>
  <c r="DX13" i="2"/>
  <c r="DX13" i="3" s="1"/>
  <c r="DX12" i="2"/>
  <c r="DX12" i="3" s="1"/>
  <c r="DX11" i="2"/>
  <c r="DX11" i="3" s="1"/>
  <c r="DX10" i="2"/>
  <c r="DX10" i="3" s="1"/>
  <c r="DX9" i="2"/>
  <c r="DX9" i="3" s="1"/>
  <c r="DX8" i="2"/>
  <c r="DX8" i="3" s="1"/>
  <c r="DX7" i="2"/>
  <c r="DX7" i="3" s="1"/>
  <c r="DX6" i="2"/>
  <c r="DX6" i="3" s="1"/>
  <c r="DX5" i="2"/>
  <c r="DX5" i="3" s="1"/>
  <c r="DX4" i="2"/>
  <c r="DX4" i="3" s="1"/>
  <c r="DV44" i="2"/>
  <c r="DV44" i="3" s="1"/>
  <c r="DV43" i="2"/>
  <c r="DV43" i="3" s="1"/>
  <c r="DV42" i="2"/>
  <c r="DV42" i="3" s="1"/>
  <c r="DV41" i="2"/>
  <c r="DV41" i="3" s="1"/>
  <c r="DV40" i="2"/>
  <c r="DV40" i="3" s="1"/>
  <c r="DV39" i="2"/>
  <c r="DV39" i="3" s="1"/>
  <c r="DV38" i="2"/>
  <c r="DV38" i="3" s="1"/>
  <c r="DV37" i="2"/>
  <c r="DV37" i="3" s="1"/>
  <c r="DV36" i="2"/>
  <c r="DV36" i="3" s="1"/>
  <c r="DV35" i="2"/>
  <c r="DV35" i="3" s="1"/>
  <c r="DV34" i="2"/>
  <c r="DV34" i="3" s="1"/>
  <c r="DV33" i="2"/>
  <c r="DV33" i="3" s="1"/>
  <c r="DV32" i="2"/>
  <c r="DV32" i="3" s="1"/>
  <c r="DV31" i="2"/>
  <c r="DV31" i="3" s="1"/>
  <c r="DV30" i="2"/>
  <c r="DV30" i="3" s="1"/>
  <c r="DV29" i="2"/>
  <c r="DV29" i="3" s="1"/>
  <c r="DV28" i="2"/>
  <c r="DV28" i="3" s="1"/>
  <c r="DV27" i="2"/>
  <c r="DV27" i="3" s="1"/>
  <c r="DV26" i="2"/>
  <c r="DV26" i="3" s="1"/>
  <c r="DV25" i="2"/>
  <c r="DV25" i="3" s="1"/>
  <c r="DV24" i="2"/>
  <c r="DV24" i="3" s="1"/>
  <c r="DV23" i="2"/>
  <c r="DV23" i="3" s="1"/>
  <c r="DV22" i="2"/>
  <c r="DV22" i="3" s="1"/>
  <c r="DV21" i="2"/>
  <c r="DV21" i="3" s="1"/>
  <c r="DV20" i="2"/>
  <c r="DV20" i="3" s="1"/>
  <c r="DV19" i="2"/>
  <c r="DV19" i="3" s="1"/>
  <c r="DV18" i="2"/>
  <c r="DV18" i="3" s="1"/>
  <c r="DV17" i="2"/>
  <c r="DV17" i="3" s="1"/>
  <c r="DV16" i="2"/>
  <c r="DV16" i="3" s="1"/>
  <c r="DV15" i="2"/>
  <c r="DV15" i="3" s="1"/>
  <c r="DV14" i="2"/>
  <c r="DV14" i="3" s="1"/>
  <c r="DV13" i="2"/>
  <c r="DV13" i="3" s="1"/>
  <c r="DV12" i="2"/>
  <c r="DV12" i="3" s="1"/>
  <c r="DV11" i="2"/>
  <c r="DV11" i="3" s="1"/>
  <c r="DV10" i="2"/>
  <c r="DV10" i="3" s="1"/>
  <c r="DV9" i="2"/>
  <c r="DV9" i="3" s="1"/>
  <c r="DV8" i="2"/>
  <c r="DV8" i="3" s="1"/>
  <c r="DV7" i="2"/>
  <c r="DV7" i="3" s="1"/>
  <c r="DV6" i="2"/>
  <c r="DV6" i="3" s="1"/>
  <c r="DV5" i="2"/>
  <c r="DV5" i="3" s="1"/>
  <c r="DV4" i="2"/>
  <c r="DV4" i="3" s="1"/>
  <c r="DT4" i="2"/>
  <c r="DT4" i="3" s="1"/>
  <c r="DR4" i="2"/>
  <c r="DR4" i="3" s="1"/>
  <c r="CY46" i="6"/>
  <c r="CY45" i="6"/>
  <c r="CX45" i="6"/>
  <c r="CY44" i="6"/>
  <c r="CX44" i="6"/>
  <c r="CY43" i="6"/>
  <c r="CX43" i="6"/>
  <c r="CY42" i="6"/>
  <c r="CX42" i="6"/>
  <c r="CY41" i="6"/>
  <c r="CX41" i="6"/>
  <c r="CY40" i="6"/>
  <c r="CX40" i="6"/>
  <c r="CY39" i="6"/>
  <c r="CX39" i="6"/>
  <c r="CY38" i="6"/>
  <c r="CX38" i="6"/>
  <c r="CY37" i="6"/>
  <c r="CX37" i="6"/>
  <c r="CY36" i="6"/>
  <c r="CX36" i="6"/>
  <c r="CY35" i="6"/>
  <c r="CX35" i="6"/>
  <c r="CY34" i="6"/>
  <c r="CX34" i="6"/>
  <c r="CY33" i="6"/>
  <c r="CX33" i="6"/>
  <c r="CY32" i="6"/>
  <c r="CX32" i="6"/>
  <c r="CY31" i="6"/>
  <c r="CX31" i="6"/>
  <c r="CY30" i="6"/>
  <c r="CX30" i="6"/>
  <c r="CY29" i="6"/>
  <c r="CX29" i="6"/>
  <c r="CY28" i="6"/>
  <c r="CX28" i="6"/>
  <c r="CY27" i="6"/>
  <c r="CX27" i="6"/>
  <c r="CY26" i="6"/>
  <c r="CX26" i="6"/>
  <c r="CY25" i="6"/>
  <c r="CX25" i="6"/>
  <c r="CY24" i="6"/>
  <c r="CX24" i="6"/>
  <c r="CY23" i="6"/>
  <c r="CX23" i="6"/>
  <c r="CY22" i="6"/>
  <c r="CX22" i="6"/>
  <c r="CY21" i="6"/>
  <c r="CX21" i="6"/>
  <c r="CY20" i="6"/>
  <c r="CX20" i="6"/>
  <c r="CY19" i="6"/>
  <c r="CX19" i="6"/>
  <c r="CY18" i="6"/>
  <c r="CX18" i="6"/>
  <c r="CY17" i="6"/>
  <c r="CX17" i="6"/>
  <c r="CY16" i="6"/>
  <c r="CX16" i="6"/>
  <c r="CY15" i="6"/>
  <c r="CX15" i="6"/>
  <c r="CY14" i="6"/>
  <c r="CX14" i="6"/>
  <c r="CY13" i="6"/>
  <c r="CX13" i="6"/>
  <c r="CY12" i="6"/>
  <c r="CX12" i="6"/>
  <c r="CY11" i="6"/>
  <c r="CX11" i="6"/>
  <c r="CY10" i="6"/>
  <c r="CX10" i="6"/>
  <c r="CY9" i="6"/>
  <c r="CX9" i="6"/>
  <c r="CY8" i="6"/>
  <c r="CX8" i="6"/>
  <c r="CY7" i="6"/>
  <c r="CX7" i="6"/>
  <c r="CY6" i="6"/>
  <c r="CX46" i="6"/>
  <c r="CO47" i="6" l="1"/>
  <c r="CY47" i="6"/>
  <c r="CX6" i="6"/>
  <c r="CX47" i="6" s="1"/>
  <c r="CN47" i="6"/>
  <c r="DU45" i="1"/>
  <c r="DY45" i="1"/>
  <c r="EA45" i="1"/>
  <c r="EC45" i="1"/>
  <c r="ED45" i="1"/>
  <c r="DW45" i="1"/>
  <c r="EE45" i="1"/>
  <c r="DX45" i="1"/>
  <c r="DS45" i="1"/>
  <c r="DV45" i="1"/>
  <c r="EB45" i="1"/>
  <c r="DZ45" i="1"/>
  <c r="DT45" i="1"/>
  <c r="DR45" i="1"/>
  <c r="EI45" i="1" l="1"/>
  <c r="EH45" i="1"/>
  <c r="EQ44" i="2" l="1"/>
  <c r="EP44" i="2"/>
  <c r="EQ43" i="2"/>
  <c r="EP43" i="2"/>
  <c r="EQ42" i="2"/>
  <c r="EP42" i="2"/>
  <c r="EQ41" i="2"/>
  <c r="EP41" i="2"/>
  <c r="EQ40" i="2"/>
  <c r="EP40" i="2"/>
  <c r="EQ39" i="2"/>
  <c r="EP39" i="2"/>
  <c r="EQ38" i="2"/>
  <c r="EP38" i="2"/>
  <c r="EQ37" i="2"/>
  <c r="EP37" i="2"/>
  <c r="EQ36" i="2"/>
  <c r="EP36" i="2"/>
  <c r="EQ35" i="2"/>
  <c r="EP35" i="2"/>
  <c r="EQ34" i="2"/>
  <c r="EP34" i="2"/>
  <c r="EQ33" i="2"/>
  <c r="EP33" i="2"/>
  <c r="EQ32" i="2"/>
  <c r="EP32" i="2"/>
  <c r="EQ31" i="2"/>
  <c r="EP31" i="2"/>
  <c r="EQ30" i="2"/>
  <c r="EP30" i="2"/>
  <c r="EQ29" i="2"/>
  <c r="EP29" i="2"/>
  <c r="EQ28" i="2"/>
  <c r="EP28" i="2"/>
  <c r="EQ27" i="2"/>
  <c r="EP27" i="2"/>
  <c r="EQ26" i="2"/>
  <c r="EP26" i="2"/>
  <c r="EQ25" i="2"/>
  <c r="EP25" i="2"/>
  <c r="EQ24" i="2"/>
  <c r="EP24" i="2"/>
  <c r="EQ23" i="2"/>
  <c r="EP23" i="2"/>
  <c r="EQ22" i="2"/>
  <c r="EP22" i="2"/>
  <c r="EQ21" i="2"/>
  <c r="EP21" i="2"/>
  <c r="EQ20" i="2"/>
  <c r="EP20" i="2"/>
  <c r="EQ19" i="2"/>
  <c r="EP19" i="2"/>
  <c r="EQ18" i="2"/>
  <c r="EP18" i="2"/>
  <c r="EQ17" i="2"/>
  <c r="EP17" i="2"/>
  <c r="EQ16" i="2"/>
  <c r="EP16" i="2"/>
  <c r="EQ15" i="2"/>
  <c r="EP15" i="2"/>
  <c r="EQ14" i="2"/>
  <c r="EP14" i="2"/>
  <c r="EQ13" i="2"/>
  <c r="EP13" i="2"/>
  <c r="EQ12" i="2"/>
  <c r="EP12" i="2"/>
  <c r="EQ11" i="2"/>
  <c r="EP11" i="2"/>
  <c r="EQ10" i="2"/>
  <c r="EP10" i="2"/>
  <c r="EQ9" i="2"/>
  <c r="EP9" i="2"/>
  <c r="EQ8" i="2"/>
  <c r="EP8" i="2"/>
  <c r="EQ7" i="2"/>
  <c r="EP7" i="2"/>
  <c r="EQ6" i="2"/>
  <c r="EP6" i="2"/>
  <c r="EQ5" i="2"/>
  <c r="EP5" i="2"/>
  <c r="EQ4" i="2"/>
  <c r="EP4" i="2"/>
  <c r="EQ44" i="1"/>
  <c r="EP44" i="1"/>
  <c r="EQ43" i="1"/>
  <c r="EP43" i="1"/>
  <c r="EQ42" i="1"/>
  <c r="EP42" i="1"/>
  <c r="EQ41" i="1"/>
  <c r="EP41" i="1"/>
  <c r="EQ40" i="1"/>
  <c r="EP40" i="1"/>
  <c r="EQ39" i="1"/>
  <c r="EP39" i="1"/>
  <c r="EQ38" i="1"/>
  <c r="EP38" i="1"/>
  <c r="EQ37" i="1"/>
  <c r="EP37" i="1"/>
  <c r="EQ36" i="1"/>
  <c r="EP36" i="1"/>
  <c r="EQ34" i="1"/>
  <c r="EP34" i="1"/>
  <c r="EQ33" i="1"/>
  <c r="EP33" i="1"/>
  <c r="EQ32" i="1"/>
  <c r="EP32" i="1"/>
  <c r="EQ31" i="1"/>
  <c r="EP31" i="1"/>
  <c r="EQ30" i="1"/>
  <c r="EP30" i="1"/>
  <c r="EQ29" i="1"/>
  <c r="EP29" i="1"/>
  <c r="EQ28" i="1"/>
  <c r="EP28" i="1"/>
  <c r="EQ27" i="1"/>
  <c r="EP27" i="1"/>
  <c r="EQ26" i="1"/>
  <c r="EP26" i="1"/>
  <c r="EQ25" i="1"/>
  <c r="EP25" i="1"/>
  <c r="EQ24" i="1"/>
  <c r="EP24" i="1"/>
  <c r="EQ23" i="1"/>
  <c r="EP23" i="1"/>
  <c r="EQ22" i="1"/>
  <c r="EP22" i="1"/>
  <c r="EQ21" i="1"/>
  <c r="EP21" i="1"/>
  <c r="EQ20" i="1"/>
  <c r="EP20" i="1"/>
  <c r="EQ19" i="1"/>
  <c r="EP19" i="1"/>
  <c r="EQ18" i="1"/>
  <c r="EP18" i="1"/>
  <c r="EQ17" i="1"/>
  <c r="EP17" i="1"/>
  <c r="EQ16" i="1"/>
  <c r="EP16" i="1"/>
  <c r="EQ15" i="1"/>
  <c r="EP15" i="1"/>
  <c r="EQ14" i="1"/>
  <c r="EP14" i="1"/>
  <c r="EQ13" i="1"/>
  <c r="EP13" i="1"/>
  <c r="EQ12" i="1"/>
  <c r="EP12" i="1"/>
  <c r="EQ11" i="1"/>
  <c r="EP11" i="1"/>
  <c r="EQ10" i="1"/>
  <c r="EP10" i="1"/>
  <c r="EQ9" i="1"/>
  <c r="EP9" i="1"/>
  <c r="EQ8" i="1"/>
  <c r="EP8" i="1"/>
  <c r="EQ7" i="1"/>
  <c r="EP7" i="1"/>
  <c r="EQ6" i="1"/>
  <c r="EP6" i="1"/>
  <c r="EQ5" i="1"/>
  <c r="EP5" i="1"/>
  <c r="EQ4" i="1"/>
  <c r="EP4" i="1"/>
  <c r="EQ44" i="3"/>
  <c r="EP44" i="3"/>
  <c r="EQ43" i="3"/>
  <c r="EP43" i="3"/>
  <c r="EQ42" i="3"/>
  <c r="EP42" i="3"/>
  <c r="EQ41" i="3"/>
  <c r="EP41" i="3"/>
  <c r="EQ40" i="3"/>
  <c r="EP40" i="3"/>
  <c r="EQ39" i="3"/>
  <c r="EP39" i="3"/>
  <c r="EQ38" i="3"/>
  <c r="EP38" i="3"/>
  <c r="EQ37" i="3"/>
  <c r="EP37" i="3"/>
  <c r="EQ36" i="3"/>
  <c r="EP36" i="3"/>
  <c r="EQ35" i="3"/>
  <c r="EP35" i="3"/>
  <c r="EQ34" i="3"/>
  <c r="EP34" i="3"/>
  <c r="EQ33" i="3"/>
  <c r="EP33" i="3"/>
  <c r="EQ32" i="3"/>
  <c r="EP32" i="3"/>
  <c r="EQ31" i="3"/>
  <c r="EP31" i="3"/>
  <c r="EQ30" i="3"/>
  <c r="EP30" i="3"/>
  <c r="EQ29" i="3"/>
  <c r="EP29" i="3"/>
  <c r="EQ28" i="3"/>
  <c r="EP28" i="3"/>
  <c r="EQ27" i="3"/>
  <c r="EP27" i="3"/>
  <c r="EQ26" i="3"/>
  <c r="EP26" i="3"/>
  <c r="EQ25" i="3"/>
  <c r="EP25" i="3"/>
  <c r="EQ24" i="3"/>
  <c r="EP24" i="3"/>
  <c r="EQ23" i="3"/>
  <c r="EP23" i="3"/>
  <c r="EQ22" i="3"/>
  <c r="EP22" i="3"/>
  <c r="EQ21" i="3"/>
  <c r="EP21" i="3"/>
  <c r="EQ20" i="3"/>
  <c r="EP20" i="3"/>
  <c r="EQ19" i="3"/>
  <c r="EP19" i="3"/>
  <c r="EQ18" i="3"/>
  <c r="EP18" i="3"/>
  <c r="EQ17" i="3"/>
  <c r="EP17" i="3"/>
  <c r="EQ16" i="3"/>
  <c r="EP16" i="3"/>
  <c r="EQ15" i="3"/>
  <c r="EP15" i="3"/>
  <c r="EQ14" i="3"/>
  <c r="EP14" i="3"/>
  <c r="EQ13" i="3"/>
  <c r="EP13" i="3"/>
  <c r="EQ12" i="3"/>
  <c r="EP12" i="3"/>
  <c r="EQ11" i="3"/>
  <c r="EP11" i="3"/>
  <c r="EQ10" i="3"/>
  <c r="EP10" i="3"/>
  <c r="EQ9" i="3"/>
  <c r="EP9" i="3"/>
  <c r="EQ8" i="3"/>
  <c r="EP8" i="3"/>
  <c r="EQ7" i="3"/>
  <c r="EP7" i="3"/>
  <c r="EQ6" i="3"/>
  <c r="EP6" i="3"/>
  <c r="EQ5" i="3"/>
  <c r="EP5" i="3"/>
  <c r="EP46" i="3" l="1"/>
  <c r="EQ46" i="3"/>
  <c r="EP46" i="2"/>
  <c r="EQ46" i="2"/>
  <c r="B45" i="5" l="1"/>
  <c r="N47" i="5"/>
  <c r="N46" i="5"/>
  <c r="N39" i="5"/>
  <c r="N38" i="5"/>
  <c r="N31" i="5"/>
  <c r="N30" i="5"/>
  <c r="N23" i="5"/>
  <c r="N22" i="5"/>
  <c r="N15" i="5"/>
  <c r="N14" i="5"/>
  <c r="M45" i="5"/>
  <c r="L45" i="5"/>
  <c r="K45" i="5"/>
  <c r="J45" i="5"/>
  <c r="I45" i="5"/>
  <c r="H45" i="5"/>
  <c r="G45" i="5"/>
  <c r="F45" i="5"/>
  <c r="E45" i="5"/>
  <c r="D45" i="5"/>
  <c r="C45" i="5"/>
  <c r="N44" i="5"/>
  <c r="N43" i="5"/>
  <c r="N42" i="5"/>
  <c r="N41" i="5"/>
  <c r="N40" i="5"/>
  <c r="N37" i="5"/>
  <c r="N36" i="5"/>
  <c r="N35" i="5"/>
  <c r="N34" i="5"/>
  <c r="N33" i="5"/>
  <c r="N32" i="5"/>
  <c r="N29" i="5"/>
  <c r="N28" i="5"/>
  <c r="N27" i="5"/>
  <c r="N26" i="5"/>
  <c r="N25" i="5"/>
  <c r="N24" i="5"/>
  <c r="N21" i="5"/>
  <c r="N20" i="5"/>
  <c r="N19" i="5"/>
  <c r="N18" i="5"/>
  <c r="N17" i="5"/>
  <c r="N16" i="5"/>
  <c r="N13" i="5"/>
  <c r="N12" i="5"/>
  <c r="N11" i="5"/>
  <c r="N10" i="5"/>
  <c r="N9" i="5"/>
  <c r="N8" i="5"/>
  <c r="N7" i="5"/>
  <c r="N6" i="5"/>
  <c r="N5" i="5"/>
  <c r="N4" i="5"/>
  <c r="EG45" i="2"/>
  <c r="EG45" i="3" s="1"/>
  <c r="EF45" i="2"/>
  <c r="EF45" i="3" s="1"/>
  <c r="EE45" i="2"/>
  <c r="EE45" i="3" s="1"/>
  <c r="ED45" i="2"/>
  <c r="ED45" i="3" s="1"/>
  <c r="EC45" i="2"/>
  <c r="EC45" i="3" s="1"/>
  <c r="EB45" i="2"/>
  <c r="EB45" i="3" s="1"/>
  <c r="EA45" i="2"/>
  <c r="EA45" i="3" s="1"/>
  <c r="DZ45" i="2"/>
  <c r="DZ45" i="3" s="1"/>
  <c r="DY45" i="2"/>
  <c r="DY45" i="3" s="1"/>
  <c r="DX45" i="2"/>
  <c r="DX45" i="3" s="1"/>
  <c r="DW45" i="2"/>
  <c r="DW45" i="3" s="1"/>
  <c r="DV45" i="2"/>
  <c r="DV45" i="3" s="1"/>
  <c r="DU45" i="2"/>
  <c r="DU45" i="3" s="1"/>
  <c r="DT45" i="2"/>
  <c r="DT45" i="3" s="1"/>
  <c r="DS45" i="2"/>
  <c r="DS45" i="3" s="1"/>
  <c r="DR45" i="2"/>
  <c r="DR45" i="3" s="1"/>
  <c r="EI44" i="2"/>
  <c r="EI44" i="3" s="1"/>
  <c r="EH44" i="2"/>
  <c r="EH44" i="3" s="1"/>
  <c r="EI43" i="2"/>
  <c r="EI43" i="3" s="1"/>
  <c r="EH43" i="2"/>
  <c r="EH43" i="3" s="1"/>
  <c r="EI42" i="2"/>
  <c r="EI42" i="3" s="1"/>
  <c r="EH42" i="2"/>
  <c r="EH42" i="3" s="1"/>
  <c r="EI41" i="2"/>
  <c r="EI41" i="3" s="1"/>
  <c r="EH41" i="2"/>
  <c r="EH41" i="3" s="1"/>
  <c r="EI40" i="2"/>
  <c r="EI40" i="3" s="1"/>
  <c r="EH40" i="2"/>
  <c r="EH40" i="3" s="1"/>
  <c r="EI39" i="2"/>
  <c r="EI39" i="3" s="1"/>
  <c r="EH39" i="2"/>
  <c r="EH39" i="3" s="1"/>
  <c r="EI38" i="2"/>
  <c r="EI38" i="3" s="1"/>
  <c r="EH38" i="2"/>
  <c r="EH38" i="3" s="1"/>
  <c r="EI37" i="2"/>
  <c r="EI37" i="3" s="1"/>
  <c r="EH37" i="2"/>
  <c r="EH37" i="3" s="1"/>
  <c r="EI36" i="2"/>
  <c r="EI36" i="3" s="1"/>
  <c r="EH36" i="2"/>
  <c r="EH36" i="3" s="1"/>
  <c r="EI35" i="2"/>
  <c r="EI35" i="3" s="1"/>
  <c r="EH35" i="2"/>
  <c r="EH35" i="3" s="1"/>
  <c r="EI34" i="2"/>
  <c r="EI34" i="3" s="1"/>
  <c r="EH34" i="2"/>
  <c r="EH34" i="3" s="1"/>
  <c r="EI33" i="2"/>
  <c r="EI33" i="3" s="1"/>
  <c r="EH33" i="2"/>
  <c r="EH33" i="3" s="1"/>
  <c r="EI32" i="2"/>
  <c r="EI32" i="3" s="1"/>
  <c r="EH32" i="2"/>
  <c r="EH32" i="3" s="1"/>
  <c r="EI31" i="2"/>
  <c r="EI31" i="3" s="1"/>
  <c r="EH31" i="2"/>
  <c r="EH31" i="3" s="1"/>
  <c r="EI30" i="2"/>
  <c r="EI30" i="3" s="1"/>
  <c r="EH30" i="2"/>
  <c r="EH30" i="3" s="1"/>
  <c r="EI29" i="2"/>
  <c r="EI29" i="3" s="1"/>
  <c r="EH29" i="2"/>
  <c r="EH29" i="3" s="1"/>
  <c r="EI28" i="2"/>
  <c r="EI28" i="3" s="1"/>
  <c r="EH28" i="2"/>
  <c r="EH28" i="3" s="1"/>
  <c r="EI27" i="2"/>
  <c r="EI27" i="3" s="1"/>
  <c r="EH27" i="2"/>
  <c r="EH27" i="3" s="1"/>
  <c r="EI26" i="2"/>
  <c r="EI26" i="3" s="1"/>
  <c r="EH26" i="2"/>
  <c r="EH26" i="3" s="1"/>
  <c r="EI25" i="2"/>
  <c r="EI25" i="3" s="1"/>
  <c r="EH25" i="2"/>
  <c r="EH25" i="3" s="1"/>
  <c r="EI24" i="2"/>
  <c r="EI24" i="3" s="1"/>
  <c r="EH24" i="2"/>
  <c r="EH24" i="3" s="1"/>
  <c r="EI23" i="2"/>
  <c r="EI23" i="3" s="1"/>
  <c r="EH23" i="2"/>
  <c r="EH23" i="3" s="1"/>
  <c r="EI22" i="2"/>
  <c r="EI22" i="3" s="1"/>
  <c r="EH22" i="2"/>
  <c r="EH22" i="3" s="1"/>
  <c r="EI21" i="2"/>
  <c r="EI21" i="3" s="1"/>
  <c r="EH21" i="2"/>
  <c r="EH21" i="3" s="1"/>
  <c r="EI20" i="2"/>
  <c r="EI20" i="3" s="1"/>
  <c r="EH20" i="2"/>
  <c r="EH20" i="3" s="1"/>
  <c r="EI19" i="2"/>
  <c r="EI19" i="3" s="1"/>
  <c r="EH19" i="2"/>
  <c r="EH19" i="3" s="1"/>
  <c r="EI18" i="2"/>
  <c r="EI18" i="3" s="1"/>
  <c r="EH18" i="2"/>
  <c r="EH18" i="3" s="1"/>
  <c r="EI17" i="2"/>
  <c r="EI17" i="3" s="1"/>
  <c r="EH17" i="2"/>
  <c r="EH17" i="3" s="1"/>
  <c r="EI16" i="2"/>
  <c r="EI16" i="3" s="1"/>
  <c r="EH16" i="2"/>
  <c r="EH16" i="3" s="1"/>
  <c r="EI15" i="2"/>
  <c r="EI15" i="3" s="1"/>
  <c r="EH15" i="2"/>
  <c r="EH15" i="3" s="1"/>
  <c r="EI14" i="2"/>
  <c r="EI14" i="3" s="1"/>
  <c r="EH14" i="2"/>
  <c r="EH14" i="3" s="1"/>
  <c r="EI13" i="2"/>
  <c r="EI13" i="3" s="1"/>
  <c r="EH13" i="2"/>
  <c r="EH13" i="3" s="1"/>
  <c r="EI12" i="2"/>
  <c r="EI12" i="3" s="1"/>
  <c r="EH12" i="2"/>
  <c r="EH12" i="3" s="1"/>
  <c r="EI11" i="2"/>
  <c r="EI11" i="3" s="1"/>
  <c r="EH11" i="2"/>
  <c r="EH11" i="3" s="1"/>
  <c r="EI10" i="2"/>
  <c r="EI10" i="3" s="1"/>
  <c r="EH10" i="2"/>
  <c r="EH10" i="3" s="1"/>
  <c r="EI9" i="2"/>
  <c r="EI9" i="3" s="1"/>
  <c r="EH9" i="2"/>
  <c r="EH9" i="3" s="1"/>
  <c r="EI8" i="2"/>
  <c r="EI8" i="3" s="1"/>
  <c r="EH8" i="2"/>
  <c r="EH8" i="3" s="1"/>
  <c r="EI7" i="2"/>
  <c r="EI7" i="3" s="1"/>
  <c r="EH7" i="2"/>
  <c r="EH7" i="3" s="1"/>
  <c r="EI6" i="2"/>
  <c r="EI6" i="3" s="1"/>
  <c r="EH6" i="2"/>
  <c r="EH6" i="3" s="1"/>
  <c r="EI5" i="2"/>
  <c r="EI5" i="3" s="1"/>
  <c r="EH5" i="2"/>
  <c r="EH5" i="3" s="1"/>
  <c r="EI4" i="2"/>
  <c r="EI4" i="3" s="1"/>
  <c r="EH4" i="2"/>
  <c r="EH4" i="3" s="1"/>
  <c r="O46" i="5" l="1"/>
  <c r="O47" i="5"/>
  <c r="O11" i="5"/>
  <c r="O21" i="5"/>
  <c r="O33" i="5"/>
  <c r="O43" i="5"/>
  <c r="O23" i="5"/>
  <c r="O4" i="5"/>
  <c r="O12" i="5"/>
  <c r="O24" i="5"/>
  <c r="O34" i="5"/>
  <c r="O44" i="5"/>
  <c r="O30" i="5"/>
  <c r="O5" i="5"/>
  <c r="O13" i="5"/>
  <c r="O25" i="5"/>
  <c r="O35" i="5"/>
  <c r="O31" i="5"/>
  <c r="O6" i="5"/>
  <c r="O16" i="5"/>
  <c r="O26" i="5"/>
  <c r="O36" i="5"/>
  <c r="O38" i="5"/>
  <c r="O7" i="5"/>
  <c r="O17" i="5"/>
  <c r="O27" i="5"/>
  <c r="O37" i="5"/>
  <c r="O39" i="5"/>
  <c r="O8" i="5"/>
  <c r="O18" i="5"/>
  <c r="O28" i="5"/>
  <c r="O40" i="5"/>
  <c r="O14" i="5"/>
  <c r="O9" i="5"/>
  <c r="O19" i="5"/>
  <c r="O29" i="5"/>
  <c r="O41" i="5"/>
  <c r="O15" i="5"/>
  <c r="O10" i="5"/>
  <c r="O20" i="5"/>
  <c r="O32" i="5"/>
  <c r="O42" i="5"/>
  <c r="O22" i="5"/>
  <c r="EI45" i="2"/>
  <c r="EI45" i="3" s="1"/>
  <c r="EH45" i="2"/>
  <c r="EH45" i="3" s="1"/>
  <c r="N45" i="5"/>
  <c r="O45" i="5" s="1"/>
  <c r="EU35" i="7" l="1"/>
  <c r="ES35" i="7"/>
  <c r="EN35" i="7"/>
  <c r="ES40" i="7"/>
  <c r="EU40" i="7"/>
  <c r="EN40" i="7"/>
  <c r="EU13" i="7"/>
  <c r="ES13" i="7"/>
  <c r="EN13" i="7"/>
  <c r="ES23" i="7"/>
  <c r="EU23" i="7"/>
  <c r="EN23" i="7"/>
  <c r="EU14" i="7"/>
  <c r="ES14" i="7"/>
  <c r="EN14" i="7"/>
  <c r="EU4" i="7"/>
  <c r="ES4" i="7"/>
  <c r="EN4" i="7"/>
  <c r="ES28" i="7"/>
  <c r="EU28" i="7"/>
  <c r="EN28" i="7"/>
  <c r="ES36" i="7"/>
  <c r="EU36" i="7"/>
  <c r="EN36" i="7"/>
  <c r="EU5" i="7"/>
  <c r="ES5" i="7"/>
  <c r="EN5" i="7"/>
  <c r="EU43" i="7"/>
  <c r="ES43" i="7"/>
  <c r="EN43" i="7"/>
  <c r="EU33" i="7"/>
  <c r="ES33" i="7"/>
  <c r="EN33" i="7"/>
  <c r="EU25" i="7"/>
  <c r="ES25" i="7"/>
  <c r="EN25" i="7"/>
  <c r="ES10" i="7"/>
  <c r="EU10" i="7"/>
  <c r="EN10" i="7"/>
  <c r="EU18" i="7"/>
  <c r="ES18" i="7"/>
  <c r="EN18" i="7"/>
  <c r="EU30" i="7"/>
  <c r="ES30" i="7"/>
  <c r="EN30" i="7"/>
  <c r="ES16" i="7"/>
  <c r="EU16" i="7"/>
  <c r="EN16" i="7"/>
  <c r="ES44" i="7"/>
  <c r="EU44" i="7"/>
  <c r="EN44" i="7"/>
  <c r="EU21" i="7"/>
  <c r="ES21" i="7"/>
  <c r="EN21" i="7"/>
  <c r="EU17" i="7"/>
  <c r="ES17" i="7"/>
  <c r="EN17" i="7"/>
  <c r="EU7" i="7"/>
  <c r="ES7" i="7"/>
  <c r="EN7" i="7"/>
  <c r="ES38" i="7"/>
  <c r="EU38" i="7"/>
  <c r="EN38" i="7"/>
  <c r="ES15" i="7"/>
  <c r="EU15" i="7"/>
  <c r="EN15" i="7"/>
  <c r="EU8" i="7"/>
  <c r="ES8" i="7"/>
  <c r="EN8" i="7"/>
  <c r="EU29" i="7"/>
  <c r="ES29" i="7"/>
  <c r="EN29" i="7"/>
  <c r="EU22" i="7"/>
  <c r="ES22" i="7"/>
  <c r="EN22" i="7"/>
  <c r="ES6" i="7"/>
  <c r="EU6" i="7"/>
  <c r="EN6" i="7"/>
  <c r="ES11" i="7"/>
  <c r="EU11" i="7"/>
  <c r="EN11" i="7"/>
  <c r="EU32" i="7"/>
  <c r="ES32" i="7"/>
  <c r="EN32" i="7"/>
  <c r="ES20" i="7"/>
  <c r="EU20" i="7"/>
  <c r="EN20" i="7"/>
  <c r="EU45" i="7"/>
  <c r="ES45" i="7"/>
  <c r="EN45" i="7"/>
  <c r="EU41" i="7"/>
  <c r="ES41" i="7"/>
  <c r="EN41" i="7"/>
  <c r="EU26" i="7"/>
  <c r="ES26" i="7"/>
  <c r="EN26" i="7"/>
  <c r="EU39" i="7"/>
  <c r="ES39" i="7"/>
  <c r="EN39" i="7"/>
  <c r="ES19" i="7"/>
  <c r="EU19" i="7"/>
  <c r="EN19" i="7"/>
  <c r="ES37" i="7"/>
  <c r="EU37" i="7"/>
  <c r="EN37" i="7"/>
  <c r="EU34" i="7"/>
  <c r="ES34" i="7"/>
  <c r="EN34" i="7"/>
  <c r="ES42" i="7"/>
  <c r="EU42" i="7"/>
  <c r="EN42" i="7"/>
  <c r="EU9" i="7"/>
  <c r="ES9" i="7"/>
  <c r="EN9" i="7"/>
  <c r="ES27" i="7"/>
  <c r="EU27" i="7"/>
  <c r="EN27" i="7"/>
  <c r="EU31" i="7"/>
  <c r="ES31" i="7"/>
  <c r="EN31" i="7"/>
  <c r="ES24" i="7"/>
  <c r="EU24" i="7"/>
  <c r="EN24" i="7"/>
  <c r="ES12" i="7"/>
  <c r="EU12" i="7"/>
  <c r="EN12" i="7"/>
  <c r="EU42" i="1"/>
  <c r="EU42" i="2"/>
  <c r="ES42" i="3"/>
  <c r="EU42" i="3"/>
  <c r="ES42" i="2"/>
  <c r="ES42" i="1"/>
  <c r="ES15" i="2"/>
  <c r="ES15" i="1"/>
  <c r="EU15" i="2"/>
  <c r="EU15" i="1"/>
  <c r="ES15" i="3"/>
  <c r="EU15" i="3"/>
  <c r="EU9" i="2"/>
  <c r="EU9" i="3"/>
  <c r="ES9" i="2"/>
  <c r="ES9" i="1"/>
  <c r="EU9" i="1"/>
  <c r="ES9" i="3"/>
  <c r="EU18" i="3"/>
  <c r="ES18" i="2"/>
  <c r="ES18" i="1"/>
  <c r="EU18" i="2"/>
  <c r="ES18" i="3"/>
  <c r="EU18" i="1"/>
  <c r="EU27" i="2"/>
  <c r="ES27" i="1"/>
  <c r="ES27" i="3"/>
  <c r="EU27" i="3"/>
  <c r="EU27" i="1"/>
  <c r="ES27" i="2"/>
  <c r="ES36" i="1"/>
  <c r="ES36" i="3"/>
  <c r="EU36" i="2"/>
  <c r="EU36" i="1"/>
  <c r="EU36" i="3"/>
  <c r="ES36" i="2"/>
  <c r="ES31" i="2"/>
  <c r="ES31" i="3"/>
  <c r="ES31" i="1"/>
  <c r="EU31" i="3"/>
  <c r="EU31" i="1"/>
  <c r="EU31" i="2"/>
  <c r="ES5" i="2"/>
  <c r="EU5" i="3"/>
  <c r="EU5" i="1"/>
  <c r="EU5" i="2"/>
  <c r="ES5" i="1"/>
  <c r="ES5" i="3"/>
  <c r="ES24" i="1"/>
  <c r="ES24" i="3"/>
  <c r="EU24" i="3"/>
  <c r="EU24" i="1"/>
  <c r="ES24" i="2"/>
  <c r="EU24" i="2"/>
  <c r="EU43" i="2"/>
  <c r="ES43" i="1"/>
  <c r="EU43" i="1"/>
  <c r="ES43" i="3"/>
  <c r="ES43" i="2"/>
  <c r="EU43" i="3"/>
  <c r="EU32" i="1"/>
  <c r="EU32" i="2"/>
  <c r="ES32" i="3"/>
  <c r="EU32" i="3"/>
  <c r="ES32" i="1"/>
  <c r="ES32" i="2"/>
  <c r="ES41" i="1"/>
  <c r="ES41" i="2"/>
  <c r="ES41" i="3"/>
  <c r="EU41" i="3"/>
  <c r="EU41" i="1"/>
  <c r="EU41" i="2"/>
  <c r="ES14" i="1"/>
  <c r="EU14" i="2"/>
  <c r="EU14" i="1"/>
  <c r="ES14" i="3"/>
  <c r="EU14" i="3"/>
  <c r="ES14" i="2"/>
  <c r="ES8" i="1"/>
  <c r="ES8" i="2"/>
  <c r="ES8" i="3"/>
  <c r="EU8" i="3"/>
  <c r="EU8" i="2"/>
  <c r="EU8" i="1"/>
  <c r="EU17" i="1"/>
  <c r="ES17" i="2"/>
  <c r="EU17" i="3"/>
  <c r="ES17" i="1"/>
  <c r="EU17" i="2"/>
  <c r="ES17" i="3"/>
  <c r="EU26" i="1"/>
  <c r="EU26" i="2"/>
  <c r="EU26" i="3"/>
  <c r="ES26" i="3"/>
  <c r="ES26" i="1"/>
  <c r="ES26" i="2"/>
  <c r="ES35" i="2"/>
  <c r="ES35" i="3"/>
  <c r="EU35" i="3"/>
  <c r="EU35" i="2"/>
  <c r="EU30" i="1"/>
  <c r="EU30" i="2"/>
  <c r="EU30" i="3"/>
  <c r="ES30" i="3"/>
  <c r="ES30" i="2"/>
  <c r="ES30" i="1"/>
  <c r="EU12" i="1"/>
  <c r="ES12" i="2"/>
  <c r="ES12" i="3"/>
  <c r="ES12" i="1"/>
  <c r="EU12" i="2"/>
  <c r="EU12" i="3"/>
  <c r="ES33" i="2"/>
  <c r="EU33" i="3"/>
  <c r="ES33" i="1"/>
  <c r="EU33" i="2"/>
  <c r="EU33" i="1"/>
  <c r="ES33" i="3"/>
  <c r="ES40" i="2"/>
  <c r="ES40" i="1"/>
  <c r="EU40" i="2"/>
  <c r="ES40" i="3"/>
  <c r="EU40" i="1"/>
  <c r="EU40" i="3"/>
  <c r="ES39" i="2"/>
  <c r="ES39" i="1"/>
  <c r="EU39" i="1"/>
  <c r="ES39" i="3"/>
  <c r="EU39" i="2"/>
  <c r="EU39" i="3"/>
  <c r="ES7" i="2"/>
  <c r="ES7" i="1"/>
  <c r="ES7" i="3"/>
  <c r="EU7" i="2"/>
  <c r="EU7" i="1"/>
  <c r="EU7" i="3"/>
  <c r="ES16" i="1"/>
  <c r="EU16" i="2"/>
  <c r="EU16" i="1"/>
  <c r="EU16" i="3"/>
  <c r="ES16" i="2"/>
  <c r="ES16" i="3"/>
  <c r="EU25" i="3"/>
  <c r="ES25" i="1"/>
  <c r="ES25" i="2"/>
  <c r="EU25" i="1"/>
  <c r="EU25" i="2"/>
  <c r="ES25" i="3"/>
  <c r="ES44" i="1"/>
  <c r="ES44" i="2"/>
  <c r="EU44" i="2"/>
  <c r="ES44" i="3"/>
  <c r="EU44" i="1"/>
  <c r="EU44" i="3"/>
  <c r="EU21" i="2"/>
  <c r="ES21" i="3"/>
  <c r="EU21" i="3"/>
  <c r="EU21" i="1"/>
  <c r="ES21" i="2"/>
  <c r="ES21" i="1"/>
  <c r="EU20" i="3"/>
  <c r="ES20" i="3"/>
  <c r="ES20" i="1"/>
  <c r="EU20" i="2"/>
  <c r="ES20" i="2"/>
  <c r="EU20" i="1"/>
  <c r="EU4" i="3"/>
  <c r="EU4" i="2"/>
  <c r="ES4" i="1"/>
  <c r="ES4" i="3"/>
  <c r="ES4" i="2"/>
  <c r="EU4" i="1"/>
  <c r="ES29" i="2"/>
  <c r="ES29" i="3"/>
  <c r="EU29" i="3"/>
  <c r="EU29" i="2"/>
  <c r="ES29" i="1"/>
  <c r="EU29" i="1"/>
  <c r="EU22" i="2"/>
  <c r="EU22" i="3"/>
  <c r="ES22" i="1"/>
  <c r="ES22" i="2"/>
  <c r="EU22" i="1"/>
  <c r="ES22" i="3"/>
  <c r="ES10" i="2"/>
  <c r="EU10" i="1"/>
  <c r="ES10" i="3"/>
  <c r="EU10" i="3"/>
  <c r="EU10" i="2"/>
  <c r="ES10" i="1"/>
  <c r="EU19" i="2"/>
  <c r="EU19" i="3"/>
  <c r="EU19" i="1"/>
  <c r="ES19" i="2"/>
  <c r="ES19" i="1"/>
  <c r="ES19" i="3"/>
  <c r="EU28" i="2"/>
  <c r="EU28" i="1"/>
  <c r="ES28" i="2"/>
  <c r="ES28" i="3"/>
  <c r="EU28" i="3"/>
  <c r="ES28" i="1"/>
  <c r="EU37" i="2"/>
  <c r="EU37" i="3"/>
  <c r="EU37" i="1"/>
  <c r="ES37" i="2"/>
  <c r="ES37" i="1"/>
  <c r="ES37" i="3"/>
  <c r="EU38" i="1"/>
  <c r="ES38" i="3"/>
  <c r="ES38" i="2"/>
  <c r="EU38" i="3"/>
  <c r="EU38" i="2"/>
  <c r="ES38" i="1"/>
  <c r="EU6" i="2"/>
  <c r="EU6" i="1"/>
  <c r="EU6" i="3"/>
  <c r="ES6" i="2"/>
  <c r="ES6" i="3"/>
  <c r="ES6" i="1"/>
  <c r="EU13" i="2"/>
  <c r="EU13" i="3"/>
  <c r="ES13" i="2"/>
  <c r="ES13" i="1"/>
  <c r="EU13" i="1"/>
  <c r="ES13" i="3"/>
  <c r="ES34" i="1"/>
  <c r="EU34" i="1"/>
  <c r="ES34" i="2"/>
  <c r="EU34" i="3"/>
  <c r="EU34" i="2"/>
  <c r="ES34" i="3"/>
  <c r="ES23" i="1"/>
  <c r="ES23" i="3"/>
  <c r="EU23" i="3"/>
  <c r="ES23" i="2"/>
  <c r="EU23" i="2"/>
  <c r="EU23" i="1"/>
  <c r="EU11" i="1"/>
  <c r="ES11" i="2"/>
  <c r="EU11" i="2"/>
  <c r="ES11" i="1"/>
  <c r="ES11" i="3"/>
  <c r="EU11" i="3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S4" i="1"/>
  <c r="AF4" i="1"/>
  <c r="AG4" i="1"/>
  <c r="AH4" i="1"/>
  <c r="AI4" i="1"/>
  <c r="AJ4" i="1"/>
  <c r="AK4" i="1"/>
  <c r="BP4" i="1"/>
  <c r="BQ4" i="1"/>
  <c r="BR4" i="1"/>
  <c r="BS4" i="1"/>
  <c r="BT4" i="1"/>
  <c r="BU4" i="1"/>
  <c r="DE4" i="1"/>
  <c r="N5" i="1"/>
  <c r="O5" i="1"/>
  <c r="P5" i="1"/>
  <c r="Q5" i="1"/>
  <c r="R5" i="1"/>
  <c r="S5" i="1"/>
  <c r="AF5" i="1"/>
  <c r="AG5" i="1"/>
  <c r="AH5" i="1"/>
  <c r="AI5" i="1"/>
  <c r="AJ5" i="1"/>
  <c r="AK5" i="1"/>
  <c r="BP5" i="1"/>
  <c r="BQ5" i="1"/>
  <c r="BR5" i="1"/>
  <c r="BS5" i="1"/>
  <c r="BT5" i="1"/>
  <c r="BU5" i="1"/>
  <c r="CZ5" i="1"/>
  <c r="DA5" i="1"/>
  <c r="DB5" i="1"/>
  <c r="DC5" i="1"/>
  <c r="DD5" i="1"/>
  <c r="DE5" i="1"/>
  <c r="N6" i="1"/>
  <c r="O6" i="1"/>
  <c r="P6" i="1"/>
  <c r="Q6" i="1"/>
  <c r="R6" i="1"/>
  <c r="S6" i="1"/>
  <c r="AF6" i="1"/>
  <c r="AG6" i="1"/>
  <c r="AH6" i="1"/>
  <c r="AI6" i="1"/>
  <c r="AJ6" i="1"/>
  <c r="AK6" i="1"/>
  <c r="BP6" i="1"/>
  <c r="BQ6" i="1"/>
  <c r="BR6" i="1"/>
  <c r="BS6" i="1"/>
  <c r="BT6" i="1"/>
  <c r="BU6" i="1"/>
  <c r="CZ6" i="1"/>
  <c r="DA6" i="1"/>
  <c r="DB6" i="1"/>
  <c r="DC6" i="1"/>
  <c r="DD6" i="1"/>
  <c r="DE6" i="1"/>
  <c r="N7" i="1"/>
  <c r="O7" i="1"/>
  <c r="P7" i="1"/>
  <c r="Q7" i="1"/>
  <c r="R7" i="1"/>
  <c r="S7" i="1"/>
  <c r="AF7" i="1"/>
  <c r="AG7" i="1"/>
  <c r="AH7" i="1"/>
  <c r="AI7" i="1"/>
  <c r="AJ7" i="1"/>
  <c r="AK7" i="1"/>
  <c r="BP7" i="1"/>
  <c r="BQ7" i="1"/>
  <c r="BR7" i="1"/>
  <c r="BS7" i="1"/>
  <c r="BT7" i="1"/>
  <c r="BU7" i="1"/>
  <c r="CZ7" i="1"/>
  <c r="DA7" i="1"/>
  <c r="DB7" i="1"/>
  <c r="DC7" i="1"/>
  <c r="DD7" i="1"/>
  <c r="DE7" i="1"/>
  <c r="N8" i="1"/>
  <c r="O8" i="1"/>
  <c r="P8" i="1"/>
  <c r="Q8" i="1"/>
  <c r="R8" i="1"/>
  <c r="S8" i="1"/>
  <c r="AF8" i="1"/>
  <c r="AG8" i="1"/>
  <c r="AH8" i="1"/>
  <c r="AI8" i="1"/>
  <c r="AJ8" i="1"/>
  <c r="AK8" i="1"/>
  <c r="BP8" i="1"/>
  <c r="BQ8" i="1"/>
  <c r="BR8" i="1"/>
  <c r="BS8" i="1"/>
  <c r="BT8" i="1"/>
  <c r="BU8" i="1"/>
  <c r="CZ8" i="1"/>
  <c r="DA8" i="1"/>
  <c r="DB8" i="1"/>
  <c r="DC8" i="1"/>
  <c r="DD8" i="1"/>
  <c r="DE8" i="1"/>
  <c r="N9" i="1"/>
  <c r="O9" i="1"/>
  <c r="P9" i="1"/>
  <c r="Q9" i="1"/>
  <c r="R9" i="1"/>
  <c r="S9" i="1"/>
  <c r="AF9" i="1"/>
  <c r="AG9" i="1"/>
  <c r="AH9" i="1"/>
  <c r="AI9" i="1"/>
  <c r="AJ9" i="1"/>
  <c r="AK9" i="1"/>
  <c r="BP9" i="1"/>
  <c r="BQ9" i="1"/>
  <c r="BR9" i="1"/>
  <c r="BS9" i="1"/>
  <c r="BT9" i="1"/>
  <c r="BU9" i="1"/>
  <c r="CZ9" i="1"/>
  <c r="DA9" i="1"/>
  <c r="DB9" i="1"/>
  <c r="DC9" i="1"/>
  <c r="DD9" i="1"/>
  <c r="DE9" i="1"/>
  <c r="N10" i="1"/>
  <c r="O10" i="1"/>
  <c r="P10" i="1"/>
  <c r="Q10" i="1"/>
  <c r="R10" i="1"/>
  <c r="S10" i="1"/>
  <c r="AF10" i="1"/>
  <c r="AG10" i="1"/>
  <c r="AH10" i="1"/>
  <c r="AI10" i="1"/>
  <c r="AJ10" i="1"/>
  <c r="AK10" i="1"/>
  <c r="BP10" i="1"/>
  <c r="BQ10" i="1"/>
  <c r="BR10" i="1"/>
  <c r="BS10" i="1"/>
  <c r="BT10" i="1"/>
  <c r="BU10" i="1"/>
  <c r="CZ10" i="1"/>
  <c r="DA10" i="1"/>
  <c r="DB10" i="1"/>
  <c r="DC10" i="1"/>
  <c r="DD10" i="1"/>
  <c r="DE10" i="1"/>
  <c r="N11" i="1"/>
  <c r="O11" i="1"/>
  <c r="P11" i="1"/>
  <c r="Q11" i="1"/>
  <c r="R11" i="1"/>
  <c r="S11" i="1"/>
  <c r="AF11" i="1"/>
  <c r="AG11" i="1"/>
  <c r="AH11" i="1"/>
  <c r="AI11" i="1"/>
  <c r="AJ11" i="1"/>
  <c r="AK11" i="1"/>
  <c r="BP11" i="1"/>
  <c r="BQ11" i="1"/>
  <c r="BR11" i="1"/>
  <c r="BS11" i="1"/>
  <c r="BT11" i="1"/>
  <c r="BU11" i="1"/>
  <c r="CZ11" i="1"/>
  <c r="DA11" i="1"/>
  <c r="DB11" i="1"/>
  <c r="DC11" i="1"/>
  <c r="DD11" i="1"/>
  <c r="DE11" i="1"/>
  <c r="N12" i="1"/>
  <c r="O12" i="1"/>
  <c r="P12" i="1"/>
  <c r="Q12" i="1"/>
  <c r="R12" i="1"/>
  <c r="S12" i="1"/>
  <c r="AF12" i="1"/>
  <c r="AG12" i="1"/>
  <c r="AH12" i="1"/>
  <c r="AI12" i="1"/>
  <c r="AJ12" i="1"/>
  <c r="AK12" i="1"/>
  <c r="BP12" i="1"/>
  <c r="BQ12" i="1"/>
  <c r="BR12" i="1"/>
  <c r="BS12" i="1"/>
  <c r="BT12" i="1"/>
  <c r="BU12" i="1"/>
  <c r="CZ12" i="1"/>
  <c r="DA12" i="1"/>
  <c r="DB12" i="1"/>
  <c r="DC12" i="1"/>
  <c r="DD12" i="1"/>
  <c r="DE12" i="1"/>
  <c r="N13" i="1"/>
  <c r="O13" i="1"/>
  <c r="P13" i="1"/>
  <c r="Q13" i="1"/>
  <c r="R13" i="1"/>
  <c r="S13" i="1"/>
  <c r="AF13" i="1"/>
  <c r="AG13" i="1"/>
  <c r="AH13" i="1"/>
  <c r="AI13" i="1"/>
  <c r="AJ13" i="1"/>
  <c r="AK13" i="1"/>
  <c r="BP13" i="1"/>
  <c r="BQ13" i="1"/>
  <c r="BR13" i="1"/>
  <c r="BS13" i="1"/>
  <c r="BT13" i="1"/>
  <c r="BU13" i="1"/>
  <c r="CZ13" i="1"/>
  <c r="DA13" i="1"/>
  <c r="DB13" i="1"/>
  <c r="DC13" i="1"/>
  <c r="DD13" i="1"/>
  <c r="DE13" i="1"/>
  <c r="N14" i="1"/>
  <c r="O14" i="1"/>
  <c r="P14" i="1"/>
  <c r="Q14" i="1"/>
  <c r="R14" i="1"/>
  <c r="S14" i="1"/>
  <c r="AF14" i="1"/>
  <c r="AG14" i="1"/>
  <c r="AH14" i="1"/>
  <c r="AI14" i="1"/>
  <c r="AJ14" i="1"/>
  <c r="AK14" i="1"/>
  <c r="BP14" i="1"/>
  <c r="BQ14" i="1"/>
  <c r="BR14" i="1"/>
  <c r="BS14" i="1"/>
  <c r="BT14" i="1"/>
  <c r="BU14" i="1"/>
  <c r="CZ14" i="1"/>
  <c r="DA14" i="1"/>
  <c r="DB14" i="1"/>
  <c r="DC14" i="1"/>
  <c r="DD14" i="1"/>
  <c r="DE14" i="1"/>
  <c r="N15" i="1"/>
  <c r="O15" i="1"/>
  <c r="P15" i="1"/>
  <c r="Q15" i="1"/>
  <c r="R15" i="1"/>
  <c r="S15" i="1"/>
  <c r="AF15" i="1"/>
  <c r="AG15" i="1"/>
  <c r="AH15" i="1"/>
  <c r="AI15" i="1"/>
  <c r="AJ15" i="1"/>
  <c r="AK15" i="1"/>
  <c r="BP15" i="1"/>
  <c r="BQ15" i="1"/>
  <c r="BR15" i="1"/>
  <c r="BS15" i="1"/>
  <c r="BT15" i="1"/>
  <c r="BU15" i="1"/>
  <c r="CZ15" i="1"/>
  <c r="DA15" i="1"/>
  <c r="DB15" i="1"/>
  <c r="DC15" i="1"/>
  <c r="DD15" i="1"/>
  <c r="DE15" i="1"/>
  <c r="N16" i="1"/>
  <c r="O16" i="1"/>
  <c r="P16" i="1"/>
  <c r="Q16" i="1"/>
  <c r="R16" i="1"/>
  <c r="S16" i="1"/>
  <c r="AF16" i="1"/>
  <c r="AG16" i="1"/>
  <c r="AH16" i="1"/>
  <c r="AI16" i="1"/>
  <c r="AJ16" i="1"/>
  <c r="AK16" i="1"/>
  <c r="BP16" i="1"/>
  <c r="BQ16" i="1"/>
  <c r="BR16" i="1"/>
  <c r="BS16" i="1"/>
  <c r="BT16" i="1"/>
  <c r="BU16" i="1"/>
  <c r="CZ16" i="1"/>
  <c r="DA16" i="1"/>
  <c r="DB16" i="1"/>
  <c r="DC16" i="1"/>
  <c r="DD16" i="1"/>
  <c r="DE16" i="1"/>
  <c r="N17" i="1"/>
  <c r="O17" i="1"/>
  <c r="P17" i="1"/>
  <c r="Q17" i="1"/>
  <c r="R17" i="1"/>
  <c r="S17" i="1"/>
  <c r="AF17" i="1"/>
  <c r="AG17" i="1"/>
  <c r="AH17" i="1"/>
  <c r="AI17" i="1"/>
  <c r="AJ17" i="1"/>
  <c r="AK17" i="1"/>
  <c r="BP17" i="1"/>
  <c r="BQ17" i="1"/>
  <c r="BR17" i="1"/>
  <c r="BS17" i="1"/>
  <c r="BT17" i="1"/>
  <c r="BU17" i="1"/>
  <c r="CZ17" i="1"/>
  <c r="DA17" i="1"/>
  <c r="DB17" i="1"/>
  <c r="DC17" i="1"/>
  <c r="DD17" i="1"/>
  <c r="DE17" i="1"/>
  <c r="N18" i="1"/>
  <c r="O18" i="1"/>
  <c r="P18" i="1"/>
  <c r="Q18" i="1"/>
  <c r="R18" i="1"/>
  <c r="S18" i="1"/>
  <c r="AF18" i="1"/>
  <c r="AG18" i="1"/>
  <c r="AH18" i="1"/>
  <c r="AI18" i="1"/>
  <c r="AJ18" i="1"/>
  <c r="AK18" i="1"/>
  <c r="BP18" i="1"/>
  <c r="BQ18" i="1"/>
  <c r="BR18" i="1"/>
  <c r="BS18" i="1"/>
  <c r="BT18" i="1"/>
  <c r="BU18" i="1"/>
  <c r="CZ18" i="1"/>
  <c r="DA18" i="1"/>
  <c r="DB18" i="1"/>
  <c r="DC18" i="1"/>
  <c r="DD18" i="1"/>
  <c r="DE18" i="1"/>
  <c r="N19" i="1"/>
  <c r="O19" i="1"/>
  <c r="P19" i="1"/>
  <c r="Q19" i="1"/>
  <c r="R19" i="1"/>
  <c r="S19" i="1"/>
  <c r="AF19" i="1"/>
  <c r="AG19" i="1"/>
  <c r="AH19" i="1"/>
  <c r="AI19" i="1"/>
  <c r="AJ19" i="1"/>
  <c r="AK19" i="1"/>
  <c r="BP19" i="1"/>
  <c r="BQ19" i="1"/>
  <c r="BR19" i="1"/>
  <c r="BS19" i="1"/>
  <c r="BT19" i="1"/>
  <c r="BU19" i="1"/>
  <c r="CZ19" i="1"/>
  <c r="DA19" i="1"/>
  <c r="DB19" i="1"/>
  <c r="DC19" i="1"/>
  <c r="DD19" i="1"/>
  <c r="DE19" i="1"/>
  <c r="N20" i="1"/>
  <c r="O20" i="1"/>
  <c r="P20" i="1"/>
  <c r="Q20" i="1"/>
  <c r="R20" i="1"/>
  <c r="S20" i="1"/>
  <c r="AF20" i="1"/>
  <c r="AG20" i="1"/>
  <c r="AH20" i="1"/>
  <c r="AI20" i="1"/>
  <c r="AJ20" i="1"/>
  <c r="AK20" i="1"/>
  <c r="BP20" i="1"/>
  <c r="BQ20" i="1"/>
  <c r="BR20" i="1"/>
  <c r="BS20" i="1"/>
  <c r="BT20" i="1"/>
  <c r="BU20" i="1"/>
  <c r="CZ20" i="1"/>
  <c r="DA20" i="1"/>
  <c r="DB20" i="1"/>
  <c r="DC20" i="1"/>
  <c r="DD20" i="1"/>
  <c r="DE20" i="1"/>
  <c r="N21" i="1"/>
  <c r="O21" i="1"/>
  <c r="P21" i="1"/>
  <c r="Q21" i="1"/>
  <c r="R21" i="1"/>
  <c r="S21" i="1"/>
  <c r="AF21" i="1"/>
  <c r="AG21" i="1"/>
  <c r="AH21" i="1"/>
  <c r="AI21" i="1"/>
  <c r="AJ21" i="1"/>
  <c r="AK21" i="1"/>
  <c r="BP21" i="1"/>
  <c r="BQ21" i="1"/>
  <c r="BR21" i="1"/>
  <c r="BS21" i="1"/>
  <c r="BT21" i="1"/>
  <c r="BU21" i="1"/>
  <c r="CZ21" i="1"/>
  <c r="DA21" i="1"/>
  <c r="DB21" i="1"/>
  <c r="DC21" i="1"/>
  <c r="DD21" i="1"/>
  <c r="DE21" i="1"/>
  <c r="N22" i="1"/>
  <c r="O22" i="1"/>
  <c r="P22" i="1"/>
  <c r="Q22" i="1"/>
  <c r="R22" i="1"/>
  <c r="S22" i="1"/>
  <c r="AF22" i="1"/>
  <c r="AG22" i="1"/>
  <c r="AH22" i="1"/>
  <c r="AI22" i="1"/>
  <c r="AJ22" i="1"/>
  <c r="AK22" i="1"/>
  <c r="BP22" i="1"/>
  <c r="BQ22" i="1"/>
  <c r="BR22" i="1"/>
  <c r="BS22" i="1"/>
  <c r="BT22" i="1"/>
  <c r="BU22" i="1"/>
  <c r="CZ22" i="1"/>
  <c r="DA22" i="1"/>
  <c r="DB22" i="1"/>
  <c r="DC22" i="1"/>
  <c r="DD22" i="1"/>
  <c r="DE22" i="1"/>
  <c r="N23" i="1"/>
  <c r="O23" i="1"/>
  <c r="P23" i="1"/>
  <c r="Q23" i="1"/>
  <c r="R23" i="1"/>
  <c r="S23" i="1"/>
  <c r="AF23" i="1"/>
  <c r="AG23" i="1"/>
  <c r="AH23" i="1"/>
  <c r="AI23" i="1"/>
  <c r="AJ23" i="1"/>
  <c r="AK23" i="1"/>
  <c r="BP23" i="1"/>
  <c r="BQ23" i="1"/>
  <c r="BR23" i="1"/>
  <c r="BS23" i="1"/>
  <c r="BT23" i="1"/>
  <c r="BU23" i="1"/>
  <c r="CZ23" i="1"/>
  <c r="DA23" i="1"/>
  <c r="DB23" i="1"/>
  <c r="DC23" i="1"/>
  <c r="DD23" i="1"/>
  <c r="DE23" i="1"/>
  <c r="N24" i="1"/>
  <c r="O24" i="1"/>
  <c r="P24" i="1"/>
  <c r="Q24" i="1"/>
  <c r="R24" i="1"/>
  <c r="S24" i="1"/>
  <c r="AF24" i="1"/>
  <c r="AG24" i="1"/>
  <c r="AH24" i="1"/>
  <c r="AI24" i="1"/>
  <c r="AJ24" i="1"/>
  <c r="AK24" i="1"/>
  <c r="BP24" i="1"/>
  <c r="BQ24" i="1"/>
  <c r="BR24" i="1"/>
  <c r="BS24" i="1"/>
  <c r="BT24" i="1"/>
  <c r="BU24" i="1"/>
  <c r="CZ24" i="1"/>
  <c r="DA24" i="1"/>
  <c r="DB24" i="1"/>
  <c r="DC24" i="1"/>
  <c r="DD24" i="1"/>
  <c r="DE24" i="1"/>
  <c r="N25" i="1"/>
  <c r="O25" i="1"/>
  <c r="P25" i="1"/>
  <c r="Q25" i="1"/>
  <c r="R25" i="1"/>
  <c r="S25" i="1"/>
  <c r="AF25" i="1"/>
  <c r="AG25" i="1"/>
  <c r="AH25" i="1"/>
  <c r="AI25" i="1"/>
  <c r="AJ25" i="1"/>
  <c r="AK25" i="1"/>
  <c r="BP25" i="1"/>
  <c r="BQ25" i="1"/>
  <c r="BR25" i="1"/>
  <c r="BS25" i="1"/>
  <c r="BT25" i="1"/>
  <c r="BU25" i="1"/>
  <c r="CZ25" i="1"/>
  <c r="DA25" i="1"/>
  <c r="DB25" i="1"/>
  <c r="DC25" i="1"/>
  <c r="DD25" i="1"/>
  <c r="DE25" i="1"/>
  <c r="N26" i="1"/>
  <c r="O26" i="1"/>
  <c r="P26" i="1"/>
  <c r="Q26" i="1"/>
  <c r="R26" i="1"/>
  <c r="S26" i="1"/>
  <c r="AF26" i="1"/>
  <c r="AG26" i="1"/>
  <c r="AH26" i="1"/>
  <c r="AI26" i="1"/>
  <c r="AJ26" i="1"/>
  <c r="AK26" i="1"/>
  <c r="BP26" i="1"/>
  <c r="BQ26" i="1"/>
  <c r="BR26" i="1"/>
  <c r="BS26" i="1"/>
  <c r="BT26" i="1"/>
  <c r="BU26" i="1"/>
  <c r="CZ26" i="1"/>
  <c r="DA26" i="1"/>
  <c r="DB26" i="1"/>
  <c r="DC26" i="1"/>
  <c r="DD26" i="1"/>
  <c r="DE26" i="1"/>
  <c r="N27" i="1"/>
  <c r="O27" i="1"/>
  <c r="P27" i="1"/>
  <c r="Q27" i="1"/>
  <c r="R27" i="1"/>
  <c r="S27" i="1"/>
  <c r="AF27" i="1"/>
  <c r="AG27" i="1"/>
  <c r="AH27" i="1"/>
  <c r="AI27" i="1"/>
  <c r="AJ27" i="1"/>
  <c r="AK27" i="1"/>
  <c r="BP27" i="1"/>
  <c r="BQ27" i="1"/>
  <c r="BR27" i="1"/>
  <c r="BS27" i="1"/>
  <c r="BT27" i="1"/>
  <c r="BU27" i="1"/>
  <c r="CZ27" i="1"/>
  <c r="DA27" i="1"/>
  <c r="DB27" i="1"/>
  <c r="DC27" i="1"/>
  <c r="DD27" i="1"/>
  <c r="DE27" i="1"/>
  <c r="N28" i="1"/>
  <c r="O28" i="1"/>
  <c r="P28" i="1"/>
  <c r="Q28" i="1"/>
  <c r="R28" i="1"/>
  <c r="S28" i="1"/>
  <c r="AF28" i="1"/>
  <c r="AG28" i="1"/>
  <c r="AH28" i="1"/>
  <c r="AI28" i="1"/>
  <c r="AJ28" i="1"/>
  <c r="AK28" i="1"/>
  <c r="BP28" i="1"/>
  <c r="BQ28" i="1"/>
  <c r="BR28" i="1"/>
  <c r="BS28" i="1"/>
  <c r="BT28" i="1"/>
  <c r="BU28" i="1"/>
  <c r="CZ28" i="1"/>
  <c r="DA28" i="1"/>
  <c r="DB28" i="1"/>
  <c r="DC28" i="1"/>
  <c r="DD28" i="1"/>
  <c r="DE28" i="1"/>
  <c r="N29" i="1"/>
  <c r="O29" i="1"/>
  <c r="P29" i="1"/>
  <c r="Q29" i="1"/>
  <c r="R29" i="1"/>
  <c r="S29" i="1"/>
  <c r="AF29" i="1"/>
  <c r="AG29" i="1"/>
  <c r="AH29" i="1"/>
  <c r="AI29" i="1"/>
  <c r="AJ29" i="1"/>
  <c r="AK29" i="1"/>
  <c r="BP29" i="1"/>
  <c r="BQ29" i="1"/>
  <c r="BR29" i="1"/>
  <c r="BS29" i="1"/>
  <c r="BT29" i="1"/>
  <c r="BU29" i="1"/>
  <c r="CZ29" i="1"/>
  <c r="DA29" i="1"/>
  <c r="DB29" i="1"/>
  <c r="DC29" i="1"/>
  <c r="DD29" i="1"/>
  <c r="DE29" i="1"/>
  <c r="N30" i="1"/>
  <c r="O30" i="1"/>
  <c r="P30" i="1"/>
  <c r="Q30" i="1"/>
  <c r="R30" i="1"/>
  <c r="S30" i="1"/>
  <c r="AF30" i="1"/>
  <c r="AG30" i="1"/>
  <c r="AH30" i="1"/>
  <c r="AI30" i="1"/>
  <c r="AJ30" i="1"/>
  <c r="AK30" i="1"/>
  <c r="BP30" i="1"/>
  <c r="BQ30" i="1"/>
  <c r="BR30" i="1"/>
  <c r="BS30" i="1"/>
  <c r="BT30" i="1"/>
  <c r="BU30" i="1"/>
  <c r="CZ30" i="1"/>
  <c r="DA30" i="1"/>
  <c r="DB30" i="1"/>
  <c r="DC30" i="1"/>
  <c r="DD30" i="1"/>
  <c r="DE30" i="1"/>
  <c r="N31" i="1"/>
  <c r="O31" i="1"/>
  <c r="P31" i="1"/>
  <c r="Q31" i="1"/>
  <c r="R31" i="1"/>
  <c r="S31" i="1"/>
  <c r="AF31" i="1"/>
  <c r="AG31" i="1"/>
  <c r="AH31" i="1"/>
  <c r="AI31" i="1"/>
  <c r="AJ31" i="1"/>
  <c r="AK31" i="1"/>
  <c r="BP31" i="1"/>
  <c r="BQ31" i="1"/>
  <c r="BR31" i="1"/>
  <c r="BS31" i="1"/>
  <c r="BT31" i="1"/>
  <c r="BU31" i="1"/>
  <c r="CZ31" i="1"/>
  <c r="DA31" i="1"/>
  <c r="DB31" i="1"/>
  <c r="DC31" i="1"/>
  <c r="DD31" i="1"/>
  <c r="DE31" i="1"/>
  <c r="N32" i="1"/>
  <c r="O32" i="1"/>
  <c r="P32" i="1"/>
  <c r="Q32" i="1"/>
  <c r="R32" i="1"/>
  <c r="S32" i="1"/>
  <c r="AF32" i="1"/>
  <c r="AG32" i="1"/>
  <c r="AH32" i="1"/>
  <c r="AI32" i="1"/>
  <c r="AJ32" i="1"/>
  <c r="AK32" i="1"/>
  <c r="BP32" i="1"/>
  <c r="BQ32" i="1"/>
  <c r="BR32" i="1"/>
  <c r="BS32" i="1"/>
  <c r="BT32" i="1"/>
  <c r="BU32" i="1"/>
  <c r="CZ32" i="1"/>
  <c r="DA32" i="1"/>
  <c r="DB32" i="1"/>
  <c r="DC32" i="1"/>
  <c r="DD32" i="1"/>
  <c r="DE32" i="1"/>
  <c r="N33" i="1"/>
  <c r="O33" i="1"/>
  <c r="P33" i="1"/>
  <c r="Q33" i="1"/>
  <c r="R33" i="1"/>
  <c r="S33" i="1"/>
  <c r="AF33" i="1"/>
  <c r="AG33" i="1"/>
  <c r="AH33" i="1"/>
  <c r="AI33" i="1"/>
  <c r="AJ33" i="1"/>
  <c r="AK33" i="1"/>
  <c r="BP33" i="1"/>
  <c r="BQ33" i="1"/>
  <c r="BR33" i="1"/>
  <c r="BS33" i="1"/>
  <c r="BT33" i="1"/>
  <c r="BU33" i="1"/>
  <c r="CZ33" i="1"/>
  <c r="DA33" i="1"/>
  <c r="DB33" i="1"/>
  <c r="DC33" i="1"/>
  <c r="DD33" i="1"/>
  <c r="DE33" i="1"/>
  <c r="N34" i="1"/>
  <c r="O34" i="1"/>
  <c r="P34" i="1"/>
  <c r="Q34" i="1"/>
  <c r="R34" i="1"/>
  <c r="S34" i="1"/>
  <c r="AF34" i="1"/>
  <c r="AG34" i="1"/>
  <c r="AH34" i="1"/>
  <c r="AI34" i="1"/>
  <c r="AJ34" i="1"/>
  <c r="AK34" i="1"/>
  <c r="BP34" i="1"/>
  <c r="BQ34" i="1"/>
  <c r="BR34" i="1"/>
  <c r="BS34" i="1"/>
  <c r="BT34" i="1"/>
  <c r="BU34" i="1"/>
  <c r="CZ34" i="1"/>
  <c r="DA34" i="1"/>
  <c r="DB34" i="1"/>
  <c r="DC34" i="1"/>
  <c r="DD34" i="1"/>
  <c r="DE34" i="1"/>
  <c r="N35" i="1"/>
  <c r="O35" i="1"/>
  <c r="P35" i="1"/>
  <c r="Q35" i="1"/>
  <c r="R35" i="1"/>
  <c r="S35" i="1"/>
  <c r="Y45" i="1" s="1"/>
  <c r="CZ35" i="1"/>
  <c r="DA35" i="1"/>
  <c r="DB35" i="1"/>
  <c r="DC35" i="1"/>
  <c r="DD35" i="1"/>
  <c r="DE35" i="1"/>
  <c r="N36" i="1"/>
  <c r="O36" i="1"/>
  <c r="P36" i="1"/>
  <c r="Q36" i="1"/>
  <c r="R36" i="1"/>
  <c r="S36" i="1"/>
  <c r="AF36" i="1"/>
  <c r="AG36" i="1"/>
  <c r="AH36" i="1"/>
  <c r="AI36" i="1"/>
  <c r="AJ36" i="1"/>
  <c r="AK36" i="1"/>
  <c r="BP36" i="1"/>
  <c r="BQ36" i="1"/>
  <c r="BR36" i="1"/>
  <c r="BS36" i="1"/>
  <c r="BT36" i="1"/>
  <c r="BU36" i="1"/>
  <c r="CZ36" i="1"/>
  <c r="DA36" i="1"/>
  <c r="DB36" i="1"/>
  <c r="DC36" i="1"/>
  <c r="DD36" i="1"/>
  <c r="DE36" i="1"/>
  <c r="N37" i="1"/>
  <c r="O37" i="1"/>
  <c r="P37" i="1"/>
  <c r="Q37" i="1"/>
  <c r="R37" i="1"/>
  <c r="S37" i="1"/>
  <c r="AF37" i="1"/>
  <c r="AG37" i="1"/>
  <c r="AH37" i="1"/>
  <c r="AI37" i="1"/>
  <c r="AJ37" i="1"/>
  <c r="AK37" i="1"/>
  <c r="BP37" i="1"/>
  <c r="BQ37" i="1"/>
  <c r="BR37" i="1"/>
  <c r="BS37" i="1"/>
  <c r="BT37" i="1"/>
  <c r="BU37" i="1"/>
  <c r="CZ37" i="1"/>
  <c r="DA37" i="1"/>
  <c r="DB37" i="1"/>
  <c r="DC37" i="1"/>
  <c r="DD37" i="1"/>
  <c r="DE37" i="1"/>
  <c r="N38" i="1"/>
  <c r="O38" i="1"/>
  <c r="P38" i="1"/>
  <c r="Q38" i="1"/>
  <c r="R38" i="1"/>
  <c r="S38" i="1"/>
  <c r="AF38" i="1"/>
  <c r="AG38" i="1"/>
  <c r="AH38" i="1"/>
  <c r="AI38" i="1"/>
  <c r="AJ38" i="1"/>
  <c r="AK38" i="1"/>
  <c r="BP38" i="1"/>
  <c r="BQ38" i="1"/>
  <c r="BR38" i="1"/>
  <c r="BS38" i="1"/>
  <c r="BT38" i="1"/>
  <c r="BU38" i="1"/>
  <c r="CZ38" i="1"/>
  <c r="DA38" i="1"/>
  <c r="DB38" i="1"/>
  <c r="DC38" i="1"/>
  <c r="DD38" i="1"/>
  <c r="DE38" i="1"/>
  <c r="N39" i="1"/>
  <c r="O39" i="1"/>
  <c r="P39" i="1"/>
  <c r="Q39" i="1"/>
  <c r="R39" i="1"/>
  <c r="S39" i="1"/>
  <c r="AF39" i="1"/>
  <c r="AG39" i="1"/>
  <c r="AH39" i="1"/>
  <c r="AI39" i="1"/>
  <c r="AJ39" i="1"/>
  <c r="AK39" i="1"/>
  <c r="BP39" i="1"/>
  <c r="BQ39" i="1"/>
  <c r="BR39" i="1"/>
  <c r="BS39" i="1"/>
  <c r="BT39" i="1"/>
  <c r="BU39" i="1"/>
  <c r="CZ39" i="1"/>
  <c r="DA39" i="1"/>
  <c r="DB39" i="1"/>
  <c r="DC39" i="1"/>
  <c r="DD39" i="1"/>
  <c r="DE39" i="1"/>
  <c r="N40" i="1"/>
  <c r="O40" i="1"/>
  <c r="P40" i="1"/>
  <c r="Q40" i="1"/>
  <c r="R40" i="1"/>
  <c r="S40" i="1"/>
  <c r="AF40" i="1"/>
  <c r="AG40" i="1"/>
  <c r="AH40" i="1"/>
  <c r="AI40" i="1"/>
  <c r="AJ40" i="1"/>
  <c r="AK40" i="1"/>
  <c r="BP40" i="1"/>
  <c r="BQ40" i="1"/>
  <c r="BR40" i="1"/>
  <c r="BS40" i="1"/>
  <c r="BT40" i="1"/>
  <c r="BU40" i="1"/>
  <c r="CZ40" i="1"/>
  <c r="DA40" i="1"/>
  <c r="DB40" i="1"/>
  <c r="DC40" i="1"/>
  <c r="DD40" i="1"/>
  <c r="DE40" i="1"/>
  <c r="N41" i="1"/>
  <c r="O41" i="1"/>
  <c r="P41" i="1"/>
  <c r="Q41" i="1"/>
  <c r="R41" i="1"/>
  <c r="S41" i="1"/>
  <c r="AF41" i="1"/>
  <c r="AG41" i="1"/>
  <c r="AH41" i="1"/>
  <c r="AI41" i="1"/>
  <c r="AJ41" i="1"/>
  <c r="AK41" i="1"/>
  <c r="BP41" i="1"/>
  <c r="BQ41" i="1"/>
  <c r="BR41" i="1"/>
  <c r="BS41" i="1"/>
  <c r="BT41" i="1"/>
  <c r="BU41" i="1"/>
  <c r="CZ41" i="1"/>
  <c r="DA41" i="1"/>
  <c r="DB41" i="1"/>
  <c r="DC41" i="1"/>
  <c r="DD41" i="1"/>
  <c r="DE41" i="1"/>
  <c r="N42" i="1"/>
  <c r="O42" i="1"/>
  <c r="P42" i="1"/>
  <c r="Q42" i="1"/>
  <c r="R42" i="1"/>
  <c r="S42" i="1"/>
  <c r="AF42" i="1"/>
  <c r="AG42" i="1"/>
  <c r="AH42" i="1"/>
  <c r="AI42" i="1"/>
  <c r="AJ42" i="1"/>
  <c r="AK42" i="1"/>
  <c r="BP42" i="1"/>
  <c r="BQ42" i="1"/>
  <c r="BR42" i="1"/>
  <c r="BS42" i="1"/>
  <c r="BT42" i="1"/>
  <c r="BU42" i="1"/>
  <c r="CZ42" i="1"/>
  <c r="DA42" i="1"/>
  <c r="DB42" i="1"/>
  <c r="DC42" i="1"/>
  <c r="DD42" i="1"/>
  <c r="DE42" i="1"/>
  <c r="N43" i="1"/>
  <c r="O43" i="1"/>
  <c r="P43" i="1"/>
  <c r="Q43" i="1"/>
  <c r="R43" i="1"/>
  <c r="S43" i="1"/>
  <c r="AF43" i="1"/>
  <c r="AG43" i="1"/>
  <c r="AH43" i="1"/>
  <c r="AI43" i="1"/>
  <c r="AJ43" i="1"/>
  <c r="AK43" i="1"/>
  <c r="BP43" i="1"/>
  <c r="BQ43" i="1"/>
  <c r="BR43" i="1"/>
  <c r="BS43" i="1"/>
  <c r="BT43" i="1"/>
  <c r="BU43" i="1"/>
  <c r="CZ43" i="1"/>
  <c r="DA43" i="1"/>
  <c r="DB43" i="1"/>
  <c r="DC43" i="1"/>
  <c r="DD43" i="1"/>
  <c r="DE43" i="1"/>
  <c r="N44" i="1"/>
  <c r="O44" i="1"/>
  <c r="P44" i="1"/>
  <c r="Q44" i="1"/>
  <c r="R44" i="1"/>
  <c r="S44" i="1"/>
  <c r="AF44" i="1"/>
  <c r="AG44" i="1"/>
  <c r="AH44" i="1"/>
  <c r="AI44" i="1"/>
  <c r="AJ44" i="1"/>
  <c r="AK44" i="1"/>
  <c r="BP44" i="1"/>
  <c r="BQ44" i="1"/>
  <c r="BR44" i="1"/>
  <c r="BS44" i="1"/>
  <c r="BT44" i="1"/>
  <c r="BU44" i="1"/>
  <c r="CZ44" i="1"/>
  <c r="DA44" i="1"/>
  <c r="DB44" i="1"/>
  <c r="DC44" i="1"/>
  <c r="DD44" i="1"/>
  <c r="DE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BV45" i="1"/>
  <c r="BW45" i="1"/>
  <c r="BX45" i="1"/>
  <c r="BY45" i="1"/>
  <c r="BZ45" i="1"/>
  <c r="CA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O4" i="2"/>
  <c r="P4" i="2"/>
  <c r="Q4" i="2"/>
  <c r="R4" i="2"/>
  <c r="S4" i="2"/>
  <c r="AF4" i="2"/>
  <c r="AG4" i="2"/>
  <c r="AH4" i="2"/>
  <c r="AI4" i="2"/>
  <c r="AJ4" i="2"/>
  <c r="AK4" i="2"/>
  <c r="BP4" i="2"/>
  <c r="BQ4" i="2"/>
  <c r="BR4" i="2"/>
  <c r="BS4" i="2"/>
  <c r="BT4" i="2"/>
  <c r="BU4" i="2"/>
  <c r="DA4" i="2"/>
  <c r="DB4" i="2"/>
  <c r="DC4" i="2"/>
  <c r="DD4" i="2"/>
  <c r="DE4" i="2"/>
  <c r="O5" i="2"/>
  <c r="P5" i="2"/>
  <c r="Q5" i="2"/>
  <c r="R5" i="2"/>
  <c r="S5" i="2"/>
  <c r="AF5" i="2"/>
  <c r="AG5" i="2"/>
  <c r="AH5" i="2"/>
  <c r="AI5" i="2"/>
  <c r="AJ5" i="2"/>
  <c r="AK5" i="2"/>
  <c r="BP5" i="2"/>
  <c r="BQ5" i="2"/>
  <c r="BR5" i="2"/>
  <c r="BS5" i="2"/>
  <c r="BT5" i="2"/>
  <c r="BU5" i="2"/>
  <c r="CZ5" i="2"/>
  <c r="DA5" i="2"/>
  <c r="DB5" i="2"/>
  <c r="DC5" i="2"/>
  <c r="DD5" i="2"/>
  <c r="DE5" i="2"/>
  <c r="O6" i="2"/>
  <c r="P6" i="2"/>
  <c r="Q6" i="2"/>
  <c r="R6" i="2"/>
  <c r="S6" i="2"/>
  <c r="AF6" i="2"/>
  <c r="AL6" i="2" s="1"/>
  <c r="AX6" i="2" s="1"/>
  <c r="CB6" i="2" s="1"/>
  <c r="EK6" i="2" s="1"/>
  <c r="AG6" i="2"/>
  <c r="AH6" i="2"/>
  <c r="AI6" i="2"/>
  <c r="AJ6" i="2"/>
  <c r="AK6" i="2"/>
  <c r="BP6" i="2"/>
  <c r="BQ6" i="2"/>
  <c r="BR6" i="2"/>
  <c r="BS6" i="2"/>
  <c r="BT6" i="2"/>
  <c r="BU6" i="2"/>
  <c r="CZ6" i="2"/>
  <c r="DA6" i="2"/>
  <c r="DB6" i="2"/>
  <c r="DC6" i="2"/>
  <c r="DD6" i="2"/>
  <c r="DE6" i="2"/>
  <c r="O7" i="2"/>
  <c r="P7" i="2"/>
  <c r="Q7" i="2"/>
  <c r="R7" i="2"/>
  <c r="S7" i="2"/>
  <c r="AF7" i="2"/>
  <c r="AG7" i="2"/>
  <c r="AH7" i="2"/>
  <c r="AI7" i="2"/>
  <c r="AJ7" i="2"/>
  <c r="AK7" i="2"/>
  <c r="BP7" i="2"/>
  <c r="BQ7" i="2"/>
  <c r="BR7" i="2"/>
  <c r="BS7" i="2"/>
  <c r="BT7" i="2"/>
  <c r="BU7" i="2"/>
  <c r="CZ7" i="2"/>
  <c r="DA7" i="2"/>
  <c r="DB7" i="2"/>
  <c r="DC7" i="2"/>
  <c r="DD7" i="2"/>
  <c r="DE7" i="2"/>
  <c r="O8" i="2"/>
  <c r="P8" i="2"/>
  <c r="Q8" i="2"/>
  <c r="R8" i="2"/>
  <c r="S8" i="2"/>
  <c r="AF8" i="2"/>
  <c r="AG8" i="2"/>
  <c r="AH8" i="2"/>
  <c r="AI8" i="2"/>
  <c r="AJ8" i="2"/>
  <c r="AK8" i="2"/>
  <c r="BP8" i="2"/>
  <c r="BQ8" i="2"/>
  <c r="BR8" i="2"/>
  <c r="BS8" i="2"/>
  <c r="BT8" i="2"/>
  <c r="BU8" i="2"/>
  <c r="CZ8" i="2"/>
  <c r="DA8" i="2"/>
  <c r="DB8" i="2"/>
  <c r="DC8" i="2"/>
  <c r="DD8" i="2"/>
  <c r="DE8" i="2"/>
  <c r="O9" i="2"/>
  <c r="P9" i="2"/>
  <c r="Q9" i="2"/>
  <c r="R9" i="2"/>
  <c r="S9" i="2"/>
  <c r="AF9" i="2"/>
  <c r="AG9" i="2"/>
  <c r="AH9" i="2"/>
  <c r="AI9" i="2"/>
  <c r="AJ9" i="2"/>
  <c r="AK9" i="2"/>
  <c r="BP9" i="2"/>
  <c r="BQ9" i="2"/>
  <c r="BR9" i="2"/>
  <c r="BS9" i="2"/>
  <c r="BT9" i="2"/>
  <c r="BU9" i="2"/>
  <c r="CZ9" i="2"/>
  <c r="DA9" i="2"/>
  <c r="DB9" i="2"/>
  <c r="DC9" i="2"/>
  <c r="DD9" i="2"/>
  <c r="DE9" i="2"/>
  <c r="O10" i="2"/>
  <c r="P10" i="2"/>
  <c r="Q10" i="2"/>
  <c r="R10" i="2"/>
  <c r="S10" i="2"/>
  <c r="AF10" i="2"/>
  <c r="AG10" i="2"/>
  <c r="AH10" i="2"/>
  <c r="AI10" i="2"/>
  <c r="AJ10" i="2"/>
  <c r="AK10" i="2"/>
  <c r="BP10" i="2"/>
  <c r="BQ10" i="2"/>
  <c r="BR10" i="2"/>
  <c r="BS10" i="2"/>
  <c r="BT10" i="2"/>
  <c r="BU10" i="2"/>
  <c r="CZ10" i="2"/>
  <c r="DA10" i="2"/>
  <c r="DB10" i="2"/>
  <c r="DC10" i="2"/>
  <c r="DD10" i="2"/>
  <c r="DE10" i="2"/>
  <c r="O11" i="2"/>
  <c r="P11" i="2"/>
  <c r="Q11" i="2"/>
  <c r="R11" i="2"/>
  <c r="S11" i="2"/>
  <c r="AF11" i="2"/>
  <c r="AG11" i="2"/>
  <c r="AH11" i="2"/>
  <c r="AI11" i="2"/>
  <c r="AJ11" i="2"/>
  <c r="AK11" i="2"/>
  <c r="BP11" i="2"/>
  <c r="BQ11" i="2"/>
  <c r="BR11" i="2"/>
  <c r="BS11" i="2"/>
  <c r="BT11" i="2"/>
  <c r="BU11" i="2"/>
  <c r="CZ11" i="2"/>
  <c r="DA11" i="2"/>
  <c r="DB11" i="2"/>
  <c r="DC11" i="2"/>
  <c r="DD11" i="2"/>
  <c r="DE11" i="2"/>
  <c r="O12" i="2"/>
  <c r="P12" i="2"/>
  <c r="Q12" i="2"/>
  <c r="R12" i="2"/>
  <c r="S12" i="2"/>
  <c r="AF12" i="2"/>
  <c r="AG12" i="2"/>
  <c r="AH12" i="2"/>
  <c r="AI12" i="2"/>
  <c r="AJ12" i="2"/>
  <c r="AK12" i="2"/>
  <c r="BP12" i="2"/>
  <c r="BQ12" i="2"/>
  <c r="BR12" i="2"/>
  <c r="BS12" i="2"/>
  <c r="BT12" i="2"/>
  <c r="BU12" i="2"/>
  <c r="CZ12" i="2"/>
  <c r="DA12" i="2"/>
  <c r="DB12" i="2"/>
  <c r="DC12" i="2"/>
  <c r="DD12" i="2"/>
  <c r="DE12" i="2"/>
  <c r="O13" i="2"/>
  <c r="P13" i="2"/>
  <c r="Q13" i="2"/>
  <c r="R13" i="2"/>
  <c r="S13" i="2"/>
  <c r="AF13" i="2"/>
  <c r="AG13" i="2"/>
  <c r="AH13" i="2"/>
  <c r="AI13" i="2"/>
  <c r="AJ13" i="2"/>
  <c r="AK13" i="2"/>
  <c r="BP13" i="2"/>
  <c r="BQ13" i="2"/>
  <c r="BR13" i="2"/>
  <c r="BS13" i="2"/>
  <c r="BT13" i="2"/>
  <c r="BU13" i="2"/>
  <c r="CZ13" i="2"/>
  <c r="DA13" i="2"/>
  <c r="DB13" i="2"/>
  <c r="DC13" i="2"/>
  <c r="DD13" i="2"/>
  <c r="DE13" i="2"/>
  <c r="O14" i="2"/>
  <c r="P14" i="2"/>
  <c r="Q14" i="2"/>
  <c r="R14" i="2"/>
  <c r="S14" i="2"/>
  <c r="AF14" i="2"/>
  <c r="AL14" i="2" s="1"/>
  <c r="AX14" i="2" s="1"/>
  <c r="CB14" i="2" s="1"/>
  <c r="EK14" i="2" s="1"/>
  <c r="AG14" i="2"/>
  <c r="AH14" i="2"/>
  <c r="AI14" i="2"/>
  <c r="AJ14" i="2"/>
  <c r="AK14" i="2"/>
  <c r="BP14" i="2"/>
  <c r="BQ14" i="2"/>
  <c r="BR14" i="2"/>
  <c r="BS14" i="2"/>
  <c r="BT14" i="2"/>
  <c r="BU14" i="2"/>
  <c r="CZ14" i="2"/>
  <c r="DA14" i="2"/>
  <c r="DB14" i="2"/>
  <c r="DC14" i="2"/>
  <c r="DD14" i="2"/>
  <c r="DE14" i="2"/>
  <c r="O15" i="2"/>
  <c r="P15" i="2"/>
  <c r="Q15" i="2"/>
  <c r="R15" i="2"/>
  <c r="S15" i="2"/>
  <c r="AF15" i="2"/>
  <c r="AG15" i="2"/>
  <c r="AH15" i="2"/>
  <c r="AI15" i="2"/>
  <c r="AJ15" i="2"/>
  <c r="AK15" i="2"/>
  <c r="BP15" i="2"/>
  <c r="BQ15" i="2"/>
  <c r="BR15" i="2"/>
  <c r="BS15" i="2"/>
  <c r="BT15" i="2"/>
  <c r="BU15" i="2"/>
  <c r="CZ15" i="2"/>
  <c r="DA15" i="2"/>
  <c r="DB15" i="2"/>
  <c r="DC15" i="2"/>
  <c r="DD15" i="2"/>
  <c r="DE15" i="2"/>
  <c r="O16" i="2"/>
  <c r="P16" i="2"/>
  <c r="Q16" i="2"/>
  <c r="R16" i="2"/>
  <c r="S16" i="2"/>
  <c r="AF16" i="2"/>
  <c r="AG16" i="2"/>
  <c r="AH16" i="2"/>
  <c r="AI16" i="2"/>
  <c r="AJ16" i="2"/>
  <c r="AK16" i="2"/>
  <c r="BP16" i="2"/>
  <c r="BQ16" i="2"/>
  <c r="BR16" i="2"/>
  <c r="BS16" i="2"/>
  <c r="BT16" i="2"/>
  <c r="BU16" i="2"/>
  <c r="CZ16" i="2"/>
  <c r="DA16" i="2"/>
  <c r="DB16" i="2"/>
  <c r="DC16" i="2"/>
  <c r="DD16" i="2"/>
  <c r="DE16" i="2"/>
  <c r="O17" i="2"/>
  <c r="P17" i="2"/>
  <c r="Q17" i="2"/>
  <c r="R17" i="2"/>
  <c r="S17" i="2"/>
  <c r="AF17" i="2"/>
  <c r="AG17" i="2"/>
  <c r="AH17" i="2"/>
  <c r="AI17" i="2"/>
  <c r="AJ17" i="2"/>
  <c r="AK17" i="2"/>
  <c r="BP17" i="2"/>
  <c r="BQ17" i="2"/>
  <c r="BR17" i="2"/>
  <c r="BS17" i="2"/>
  <c r="BT17" i="2"/>
  <c r="BU17" i="2"/>
  <c r="CZ17" i="2"/>
  <c r="DA17" i="2"/>
  <c r="DB17" i="2"/>
  <c r="DC17" i="2"/>
  <c r="DD17" i="2"/>
  <c r="DE17" i="2"/>
  <c r="O18" i="2"/>
  <c r="P18" i="2"/>
  <c r="Q18" i="2"/>
  <c r="R18" i="2"/>
  <c r="S18" i="2"/>
  <c r="AF18" i="2"/>
  <c r="AG18" i="2"/>
  <c r="AH18" i="2"/>
  <c r="AI18" i="2"/>
  <c r="AJ18" i="2"/>
  <c r="AK18" i="2"/>
  <c r="BP18" i="2"/>
  <c r="BQ18" i="2"/>
  <c r="BR18" i="2"/>
  <c r="BS18" i="2"/>
  <c r="BT18" i="2"/>
  <c r="BU18" i="2"/>
  <c r="CZ18" i="2"/>
  <c r="DA18" i="2"/>
  <c r="DB18" i="2"/>
  <c r="DC18" i="2"/>
  <c r="DD18" i="2"/>
  <c r="DE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CZ19" i="2"/>
  <c r="DA19" i="2"/>
  <c r="DB19" i="2"/>
  <c r="DC19" i="2"/>
  <c r="DD19" i="2"/>
  <c r="DE19" i="2"/>
  <c r="O20" i="2"/>
  <c r="P20" i="2"/>
  <c r="Q20" i="2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CZ20" i="2"/>
  <c r="DA20" i="2"/>
  <c r="DB20" i="2"/>
  <c r="DC20" i="2"/>
  <c r="DD20" i="2"/>
  <c r="DE20" i="2"/>
  <c r="O21" i="2"/>
  <c r="P21" i="2"/>
  <c r="Q21" i="2"/>
  <c r="R21" i="2"/>
  <c r="S21" i="2"/>
  <c r="AF21" i="2"/>
  <c r="AG21" i="2"/>
  <c r="AH21" i="2"/>
  <c r="AI21" i="2"/>
  <c r="AJ21" i="2"/>
  <c r="AK21" i="2"/>
  <c r="BP21" i="2"/>
  <c r="BQ21" i="2"/>
  <c r="BR21" i="2"/>
  <c r="BS21" i="2"/>
  <c r="BT21" i="2"/>
  <c r="BU21" i="2"/>
  <c r="CZ21" i="2"/>
  <c r="DA21" i="2"/>
  <c r="DB21" i="2"/>
  <c r="DC21" i="2"/>
  <c r="DD21" i="2"/>
  <c r="DE21" i="2"/>
  <c r="O22" i="2"/>
  <c r="P22" i="2"/>
  <c r="Q22" i="2"/>
  <c r="R22" i="2"/>
  <c r="S22" i="2"/>
  <c r="AF22" i="2"/>
  <c r="AG22" i="2"/>
  <c r="AH22" i="2"/>
  <c r="AI22" i="2"/>
  <c r="AJ22" i="2"/>
  <c r="AK22" i="2"/>
  <c r="BP22" i="2"/>
  <c r="BQ22" i="2"/>
  <c r="BR22" i="2"/>
  <c r="BS22" i="2"/>
  <c r="BT22" i="2"/>
  <c r="BU22" i="2"/>
  <c r="CZ22" i="2"/>
  <c r="DA22" i="2"/>
  <c r="DB22" i="2"/>
  <c r="DC22" i="2"/>
  <c r="DD22" i="2"/>
  <c r="DE22" i="2"/>
  <c r="O23" i="2"/>
  <c r="P23" i="2"/>
  <c r="Q23" i="2"/>
  <c r="R23" i="2"/>
  <c r="S23" i="2"/>
  <c r="AF23" i="2"/>
  <c r="AG23" i="2"/>
  <c r="AH23" i="2"/>
  <c r="AI23" i="2"/>
  <c r="AJ23" i="2"/>
  <c r="AK23" i="2"/>
  <c r="BP23" i="2"/>
  <c r="BQ23" i="2"/>
  <c r="BR23" i="2"/>
  <c r="BS23" i="2"/>
  <c r="BT23" i="2"/>
  <c r="BU23" i="2"/>
  <c r="CZ23" i="2"/>
  <c r="DA23" i="2"/>
  <c r="DB23" i="2"/>
  <c r="DC23" i="2"/>
  <c r="DD23" i="2"/>
  <c r="DE23" i="2"/>
  <c r="O24" i="2"/>
  <c r="P24" i="2"/>
  <c r="Q24" i="2"/>
  <c r="R24" i="2"/>
  <c r="S24" i="2"/>
  <c r="AF24" i="2"/>
  <c r="AG24" i="2"/>
  <c r="AH24" i="2"/>
  <c r="AI24" i="2"/>
  <c r="AJ24" i="2"/>
  <c r="AK24" i="2"/>
  <c r="BP24" i="2"/>
  <c r="BQ24" i="2"/>
  <c r="BR24" i="2"/>
  <c r="BS24" i="2"/>
  <c r="BT24" i="2"/>
  <c r="BU24" i="2"/>
  <c r="CZ24" i="2"/>
  <c r="DA24" i="2"/>
  <c r="DB24" i="2"/>
  <c r="DC24" i="2"/>
  <c r="DD24" i="2"/>
  <c r="DE24" i="2"/>
  <c r="O25" i="2"/>
  <c r="P25" i="2"/>
  <c r="Q25" i="2"/>
  <c r="R25" i="2"/>
  <c r="S25" i="2"/>
  <c r="AF25" i="2"/>
  <c r="AG25" i="2"/>
  <c r="AH25" i="2"/>
  <c r="AI25" i="2"/>
  <c r="AJ25" i="2"/>
  <c r="AK25" i="2"/>
  <c r="BP25" i="2"/>
  <c r="BQ25" i="2"/>
  <c r="BR25" i="2"/>
  <c r="BS25" i="2"/>
  <c r="BT25" i="2"/>
  <c r="BU25" i="2"/>
  <c r="CZ25" i="2"/>
  <c r="DA25" i="2"/>
  <c r="DB25" i="2"/>
  <c r="DC25" i="2"/>
  <c r="DD25" i="2"/>
  <c r="DE25" i="2"/>
  <c r="O26" i="2"/>
  <c r="P26" i="2"/>
  <c r="Q26" i="2"/>
  <c r="R26" i="2"/>
  <c r="S26" i="2"/>
  <c r="AF26" i="2"/>
  <c r="AG26" i="2"/>
  <c r="AH26" i="2"/>
  <c r="AI26" i="2"/>
  <c r="AJ26" i="2"/>
  <c r="AK26" i="2"/>
  <c r="BP26" i="2"/>
  <c r="BQ26" i="2"/>
  <c r="BR26" i="2"/>
  <c r="BS26" i="2"/>
  <c r="BT26" i="2"/>
  <c r="BU26" i="2"/>
  <c r="CZ26" i="2"/>
  <c r="DA26" i="2"/>
  <c r="DB26" i="2"/>
  <c r="DC26" i="2"/>
  <c r="DD26" i="2"/>
  <c r="DE26" i="2"/>
  <c r="O27" i="2"/>
  <c r="P27" i="2"/>
  <c r="Q27" i="2"/>
  <c r="R27" i="2"/>
  <c r="S27" i="2"/>
  <c r="AF27" i="2"/>
  <c r="AG27" i="2"/>
  <c r="AH27" i="2"/>
  <c r="AI27" i="2"/>
  <c r="AJ27" i="2"/>
  <c r="AK27" i="2"/>
  <c r="BP27" i="2"/>
  <c r="BQ27" i="2"/>
  <c r="BR27" i="2"/>
  <c r="BS27" i="2"/>
  <c r="BT27" i="2"/>
  <c r="BU27" i="2"/>
  <c r="CZ27" i="2"/>
  <c r="DA27" i="2"/>
  <c r="DB27" i="2"/>
  <c r="DC27" i="2"/>
  <c r="DD27" i="2"/>
  <c r="DE27" i="2"/>
  <c r="O28" i="2"/>
  <c r="P28" i="2"/>
  <c r="Q28" i="2"/>
  <c r="R28" i="2"/>
  <c r="S28" i="2"/>
  <c r="AF28" i="2"/>
  <c r="AG28" i="2"/>
  <c r="AH28" i="2"/>
  <c r="AI28" i="2"/>
  <c r="AJ28" i="2"/>
  <c r="AK28" i="2"/>
  <c r="BP28" i="2"/>
  <c r="BQ28" i="2"/>
  <c r="BR28" i="2"/>
  <c r="BS28" i="2"/>
  <c r="BT28" i="2"/>
  <c r="BU28" i="2"/>
  <c r="CZ28" i="2"/>
  <c r="DA28" i="2"/>
  <c r="DB28" i="2"/>
  <c r="DC28" i="2"/>
  <c r="DD28" i="2"/>
  <c r="DE28" i="2"/>
  <c r="O29" i="2"/>
  <c r="P29" i="2"/>
  <c r="Q29" i="2"/>
  <c r="R29" i="2"/>
  <c r="S29" i="2"/>
  <c r="AF29" i="2"/>
  <c r="AG29" i="2"/>
  <c r="AH29" i="2"/>
  <c r="AI29" i="2"/>
  <c r="AJ29" i="2"/>
  <c r="AK29" i="2"/>
  <c r="BP29" i="2"/>
  <c r="BQ29" i="2"/>
  <c r="BR29" i="2"/>
  <c r="BS29" i="2"/>
  <c r="BT29" i="2"/>
  <c r="BU29" i="2"/>
  <c r="CZ29" i="2"/>
  <c r="DA29" i="2"/>
  <c r="DB29" i="2"/>
  <c r="DC29" i="2"/>
  <c r="DD29" i="2"/>
  <c r="DE29" i="2"/>
  <c r="O30" i="2"/>
  <c r="P30" i="2"/>
  <c r="Q30" i="2"/>
  <c r="R30" i="2"/>
  <c r="S30" i="2"/>
  <c r="AF30" i="2"/>
  <c r="AL30" i="2" s="1"/>
  <c r="AX30" i="2" s="1"/>
  <c r="CB30" i="2" s="1"/>
  <c r="EK30" i="2" s="1"/>
  <c r="AG30" i="2"/>
  <c r="AH30" i="2"/>
  <c r="AI30" i="2"/>
  <c r="AJ30" i="2"/>
  <c r="AK30" i="2"/>
  <c r="BP30" i="2"/>
  <c r="BQ30" i="2"/>
  <c r="BR30" i="2"/>
  <c r="BS30" i="2"/>
  <c r="BT30" i="2"/>
  <c r="BU30" i="2"/>
  <c r="CZ30" i="2"/>
  <c r="DA30" i="2"/>
  <c r="DB30" i="2"/>
  <c r="DC30" i="2"/>
  <c r="DD30" i="2"/>
  <c r="DE30" i="2"/>
  <c r="O31" i="2"/>
  <c r="P31" i="2"/>
  <c r="Q31" i="2"/>
  <c r="R31" i="2"/>
  <c r="S31" i="2"/>
  <c r="AF31" i="2"/>
  <c r="AG31" i="2"/>
  <c r="AH31" i="2"/>
  <c r="AI31" i="2"/>
  <c r="AJ31" i="2"/>
  <c r="AK31" i="2"/>
  <c r="BP31" i="2"/>
  <c r="BQ31" i="2"/>
  <c r="BR31" i="2"/>
  <c r="BS31" i="2"/>
  <c r="BT31" i="2"/>
  <c r="BU31" i="2"/>
  <c r="CZ31" i="2"/>
  <c r="DA31" i="2"/>
  <c r="DB31" i="2"/>
  <c r="DC31" i="2"/>
  <c r="DD31" i="2"/>
  <c r="DE31" i="2"/>
  <c r="O32" i="2"/>
  <c r="P32" i="2"/>
  <c r="Q32" i="2"/>
  <c r="R32" i="2"/>
  <c r="S32" i="2"/>
  <c r="AF32" i="2"/>
  <c r="AG32" i="2"/>
  <c r="AH32" i="2"/>
  <c r="AI32" i="2"/>
  <c r="AJ32" i="2"/>
  <c r="AK32" i="2"/>
  <c r="BP32" i="2"/>
  <c r="BQ32" i="2"/>
  <c r="BR32" i="2"/>
  <c r="BS32" i="2"/>
  <c r="BT32" i="2"/>
  <c r="BU32" i="2"/>
  <c r="CZ32" i="2"/>
  <c r="DA32" i="2"/>
  <c r="DB32" i="2"/>
  <c r="DC32" i="2"/>
  <c r="DD32" i="2"/>
  <c r="DE32" i="2"/>
  <c r="O33" i="2"/>
  <c r="P33" i="2"/>
  <c r="Q33" i="2"/>
  <c r="R33" i="2"/>
  <c r="S33" i="2"/>
  <c r="AF33" i="2"/>
  <c r="AG33" i="2"/>
  <c r="AH33" i="2"/>
  <c r="AI33" i="2"/>
  <c r="AJ33" i="2"/>
  <c r="AK33" i="2"/>
  <c r="BP33" i="2"/>
  <c r="BQ33" i="2"/>
  <c r="BR33" i="2"/>
  <c r="BS33" i="2"/>
  <c r="BT33" i="2"/>
  <c r="BU33" i="2"/>
  <c r="CZ33" i="2"/>
  <c r="DA33" i="2"/>
  <c r="DB33" i="2"/>
  <c r="DC33" i="2"/>
  <c r="DD33" i="2"/>
  <c r="DE33" i="2"/>
  <c r="O34" i="2"/>
  <c r="P34" i="2"/>
  <c r="Q34" i="2"/>
  <c r="R34" i="2"/>
  <c r="S34" i="2"/>
  <c r="AF34" i="2"/>
  <c r="AG34" i="2"/>
  <c r="AH34" i="2"/>
  <c r="AI34" i="2"/>
  <c r="AJ34" i="2"/>
  <c r="AK34" i="2"/>
  <c r="BP34" i="2"/>
  <c r="BQ34" i="2"/>
  <c r="BR34" i="2"/>
  <c r="BS34" i="2"/>
  <c r="BT34" i="2"/>
  <c r="BU34" i="2"/>
  <c r="CZ34" i="2"/>
  <c r="DA34" i="2"/>
  <c r="DB34" i="2"/>
  <c r="DC34" i="2"/>
  <c r="DD34" i="2"/>
  <c r="DE34" i="2"/>
  <c r="O35" i="2"/>
  <c r="P35" i="2"/>
  <c r="Q35" i="2"/>
  <c r="R35" i="2"/>
  <c r="S35" i="2"/>
  <c r="AF35" i="2"/>
  <c r="AG35" i="2"/>
  <c r="AH35" i="2"/>
  <c r="AI35" i="2"/>
  <c r="AJ35" i="2"/>
  <c r="AK35" i="2"/>
  <c r="BP35" i="2"/>
  <c r="BQ35" i="2"/>
  <c r="BR35" i="2"/>
  <c r="BS35" i="2"/>
  <c r="BT35" i="2"/>
  <c r="BU35" i="2"/>
  <c r="CZ35" i="2"/>
  <c r="DA35" i="2"/>
  <c r="DB35" i="2"/>
  <c r="DC35" i="2"/>
  <c r="DD35" i="2"/>
  <c r="DE35" i="2"/>
  <c r="O36" i="2"/>
  <c r="P36" i="2"/>
  <c r="Q36" i="2"/>
  <c r="R36" i="2"/>
  <c r="S36" i="2"/>
  <c r="AF36" i="2"/>
  <c r="AG36" i="2"/>
  <c r="AH36" i="2"/>
  <c r="AI36" i="2"/>
  <c r="AJ36" i="2"/>
  <c r="AK36" i="2"/>
  <c r="BP36" i="2"/>
  <c r="BQ36" i="2"/>
  <c r="BR36" i="2"/>
  <c r="BS36" i="2"/>
  <c r="BT36" i="2"/>
  <c r="BU36" i="2"/>
  <c r="CZ36" i="2"/>
  <c r="DA36" i="2"/>
  <c r="DB36" i="2"/>
  <c r="DC36" i="2"/>
  <c r="DD36" i="2"/>
  <c r="DE36" i="2"/>
  <c r="O37" i="2"/>
  <c r="P37" i="2"/>
  <c r="Q37" i="2"/>
  <c r="R37" i="2"/>
  <c r="S37" i="2"/>
  <c r="AF37" i="2"/>
  <c r="AG37" i="2"/>
  <c r="AH37" i="2"/>
  <c r="AI37" i="2"/>
  <c r="AJ37" i="2"/>
  <c r="AK37" i="2"/>
  <c r="BP37" i="2"/>
  <c r="BQ37" i="2"/>
  <c r="BR37" i="2"/>
  <c r="BS37" i="2"/>
  <c r="BT37" i="2"/>
  <c r="BU37" i="2"/>
  <c r="CZ37" i="2"/>
  <c r="DA37" i="2"/>
  <c r="DB37" i="2"/>
  <c r="DC37" i="2"/>
  <c r="DD37" i="2"/>
  <c r="DE37" i="2"/>
  <c r="O38" i="2"/>
  <c r="P38" i="2"/>
  <c r="Q38" i="2"/>
  <c r="R38" i="2"/>
  <c r="S38" i="2"/>
  <c r="AF38" i="2"/>
  <c r="AL38" i="2" s="1"/>
  <c r="AX38" i="2" s="1"/>
  <c r="CB38" i="2" s="1"/>
  <c r="EK38" i="2" s="1"/>
  <c r="AG38" i="2"/>
  <c r="AH38" i="2"/>
  <c r="AI38" i="2"/>
  <c r="AJ38" i="2"/>
  <c r="AK38" i="2"/>
  <c r="BP38" i="2"/>
  <c r="BQ38" i="2"/>
  <c r="BR38" i="2"/>
  <c r="BS38" i="2"/>
  <c r="BT38" i="2"/>
  <c r="BU38" i="2"/>
  <c r="CZ38" i="2"/>
  <c r="DA38" i="2"/>
  <c r="DB38" i="2"/>
  <c r="DC38" i="2"/>
  <c r="DD38" i="2"/>
  <c r="DE38" i="2"/>
  <c r="O39" i="2"/>
  <c r="P39" i="2"/>
  <c r="Q39" i="2"/>
  <c r="R39" i="2"/>
  <c r="S39" i="2"/>
  <c r="AF39" i="2"/>
  <c r="AG39" i="2"/>
  <c r="AH39" i="2"/>
  <c r="AI39" i="2"/>
  <c r="AJ39" i="2"/>
  <c r="AK39" i="2"/>
  <c r="BP39" i="2"/>
  <c r="BQ39" i="2"/>
  <c r="BR39" i="2"/>
  <c r="BS39" i="2"/>
  <c r="BT39" i="2"/>
  <c r="BU39" i="2"/>
  <c r="CZ39" i="2"/>
  <c r="DA39" i="2"/>
  <c r="DB39" i="2"/>
  <c r="DC39" i="2"/>
  <c r="DD39" i="2"/>
  <c r="DE39" i="2"/>
  <c r="O40" i="2"/>
  <c r="P40" i="2"/>
  <c r="Q40" i="2"/>
  <c r="R40" i="2"/>
  <c r="S40" i="2"/>
  <c r="AF40" i="2"/>
  <c r="AG40" i="2"/>
  <c r="AH40" i="2"/>
  <c r="AI40" i="2"/>
  <c r="AJ40" i="2"/>
  <c r="AK40" i="2"/>
  <c r="BP40" i="2"/>
  <c r="BQ40" i="2"/>
  <c r="BR40" i="2"/>
  <c r="BS40" i="2"/>
  <c r="BT40" i="2"/>
  <c r="BU40" i="2"/>
  <c r="CZ40" i="2"/>
  <c r="DA40" i="2"/>
  <c r="DB40" i="2"/>
  <c r="DC40" i="2"/>
  <c r="DD40" i="2"/>
  <c r="DE40" i="2"/>
  <c r="O41" i="2"/>
  <c r="P41" i="2"/>
  <c r="Q41" i="2"/>
  <c r="R41" i="2"/>
  <c r="S41" i="2"/>
  <c r="AF41" i="2"/>
  <c r="AG41" i="2"/>
  <c r="AH41" i="2"/>
  <c r="AI41" i="2"/>
  <c r="AJ41" i="2"/>
  <c r="AK41" i="2"/>
  <c r="BP41" i="2"/>
  <c r="BQ41" i="2"/>
  <c r="BR41" i="2"/>
  <c r="BS41" i="2"/>
  <c r="BT41" i="2"/>
  <c r="BU41" i="2"/>
  <c r="CZ41" i="2"/>
  <c r="DA41" i="2"/>
  <c r="DB41" i="2"/>
  <c r="DC41" i="2"/>
  <c r="DD41" i="2"/>
  <c r="DE41" i="2"/>
  <c r="O42" i="2"/>
  <c r="P42" i="2"/>
  <c r="Q42" i="2"/>
  <c r="R42" i="2"/>
  <c r="S42" i="2"/>
  <c r="AF42" i="2"/>
  <c r="AG42" i="2"/>
  <c r="AH42" i="2"/>
  <c r="AI42" i="2"/>
  <c r="AJ42" i="2"/>
  <c r="AK42" i="2"/>
  <c r="BP42" i="2"/>
  <c r="BQ42" i="2"/>
  <c r="BR42" i="2"/>
  <c r="BS42" i="2"/>
  <c r="BT42" i="2"/>
  <c r="BU42" i="2"/>
  <c r="CZ42" i="2"/>
  <c r="DA42" i="2"/>
  <c r="DB42" i="2"/>
  <c r="DC42" i="2"/>
  <c r="DD42" i="2"/>
  <c r="DE42" i="2"/>
  <c r="O43" i="2"/>
  <c r="P43" i="2"/>
  <c r="Q43" i="2"/>
  <c r="R43" i="2"/>
  <c r="S43" i="2"/>
  <c r="AF43" i="2"/>
  <c r="AG43" i="2"/>
  <c r="AH43" i="2"/>
  <c r="AI43" i="2"/>
  <c r="AJ43" i="2"/>
  <c r="AK43" i="2"/>
  <c r="BP43" i="2"/>
  <c r="BQ43" i="2"/>
  <c r="BR43" i="2"/>
  <c r="BS43" i="2"/>
  <c r="BT43" i="2"/>
  <c r="BU43" i="2"/>
  <c r="CZ43" i="2"/>
  <c r="DA43" i="2"/>
  <c r="DB43" i="2"/>
  <c r="DC43" i="2"/>
  <c r="DD43" i="2"/>
  <c r="DE43" i="2"/>
  <c r="O44" i="2"/>
  <c r="P44" i="2"/>
  <c r="Q44" i="2"/>
  <c r="R44" i="2"/>
  <c r="S44" i="2"/>
  <c r="AF44" i="2"/>
  <c r="AG44" i="2"/>
  <c r="AH44" i="2"/>
  <c r="AI44" i="2"/>
  <c r="AJ44" i="2"/>
  <c r="AK44" i="2"/>
  <c r="BP44" i="2"/>
  <c r="BQ44" i="2"/>
  <c r="BR44" i="2"/>
  <c r="BS44" i="2"/>
  <c r="BT44" i="2"/>
  <c r="BU44" i="2"/>
  <c r="CZ44" i="2"/>
  <c r="DA44" i="2"/>
  <c r="DB44" i="2"/>
  <c r="DC44" i="2"/>
  <c r="DD44" i="2"/>
  <c r="DE44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N4" i="3"/>
  <c r="O4" i="3"/>
  <c r="P4" i="3"/>
  <c r="Q4" i="3"/>
  <c r="R4" i="3"/>
  <c r="S4" i="3"/>
  <c r="AF4" i="3"/>
  <c r="AG4" i="3"/>
  <c r="AH4" i="3"/>
  <c r="AI4" i="3"/>
  <c r="AJ4" i="3"/>
  <c r="AK4" i="3"/>
  <c r="BP4" i="3"/>
  <c r="BQ4" i="3"/>
  <c r="BR4" i="3"/>
  <c r="BS4" i="3"/>
  <c r="BT4" i="3"/>
  <c r="BU4" i="3"/>
  <c r="DA4" i="3"/>
  <c r="DB4" i="3"/>
  <c r="DC4" i="3"/>
  <c r="DD4" i="3"/>
  <c r="DE4" i="3"/>
  <c r="N5" i="3"/>
  <c r="O5" i="3"/>
  <c r="P5" i="3"/>
  <c r="Q5" i="3"/>
  <c r="R5" i="3"/>
  <c r="S5" i="3"/>
  <c r="AF5" i="3"/>
  <c r="AG5" i="3"/>
  <c r="AH5" i="3"/>
  <c r="AI5" i="3"/>
  <c r="AJ5" i="3"/>
  <c r="AK5" i="3"/>
  <c r="BP5" i="3"/>
  <c r="BQ5" i="3"/>
  <c r="BR5" i="3"/>
  <c r="BS5" i="3"/>
  <c r="BT5" i="3"/>
  <c r="BU5" i="3"/>
  <c r="CZ5" i="3"/>
  <c r="DA5" i="3"/>
  <c r="DB5" i="3"/>
  <c r="DC5" i="3"/>
  <c r="DD5" i="3"/>
  <c r="DE5" i="3"/>
  <c r="N6" i="3"/>
  <c r="O6" i="3"/>
  <c r="P6" i="3"/>
  <c r="Q6" i="3"/>
  <c r="R6" i="3"/>
  <c r="S6" i="3"/>
  <c r="AF6" i="3"/>
  <c r="AG6" i="3"/>
  <c r="AH6" i="3"/>
  <c r="AI6" i="3"/>
  <c r="AJ6" i="3"/>
  <c r="AK6" i="3"/>
  <c r="BP6" i="3"/>
  <c r="BQ6" i="3"/>
  <c r="BR6" i="3"/>
  <c r="BS6" i="3"/>
  <c r="BT6" i="3"/>
  <c r="BU6" i="3"/>
  <c r="CZ6" i="3"/>
  <c r="DA6" i="3"/>
  <c r="DB6" i="3"/>
  <c r="DC6" i="3"/>
  <c r="DD6" i="3"/>
  <c r="DE6" i="3"/>
  <c r="N7" i="3"/>
  <c r="O7" i="3"/>
  <c r="P7" i="3"/>
  <c r="Q7" i="3"/>
  <c r="R7" i="3"/>
  <c r="S7" i="3"/>
  <c r="AF7" i="3"/>
  <c r="AG7" i="3"/>
  <c r="AH7" i="3"/>
  <c r="AI7" i="3"/>
  <c r="AJ7" i="3"/>
  <c r="AK7" i="3"/>
  <c r="BP7" i="3"/>
  <c r="BQ7" i="3"/>
  <c r="BR7" i="3"/>
  <c r="BS7" i="3"/>
  <c r="BT7" i="3"/>
  <c r="BU7" i="3"/>
  <c r="CZ7" i="3"/>
  <c r="DA7" i="3"/>
  <c r="DB7" i="3"/>
  <c r="DC7" i="3"/>
  <c r="DD7" i="3"/>
  <c r="DE7" i="3"/>
  <c r="N8" i="3"/>
  <c r="O8" i="3"/>
  <c r="P8" i="3"/>
  <c r="Q8" i="3"/>
  <c r="R8" i="3"/>
  <c r="S8" i="3"/>
  <c r="AF8" i="3"/>
  <c r="AG8" i="3"/>
  <c r="AH8" i="3"/>
  <c r="AI8" i="3"/>
  <c r="AJ8" i="3"/>
  <c r="AK8" i="3"/>
  <c r="BP8" i="3"/>
  <c r="BQ8" i="3"/>
  <c r="BR8" i="3"/>
  <c r="BS8" i="3"/>
  <c r="BT8" i="3"/>
  <c r="BU8" i="3"/>
  <c r="CZ8" i="3"/>
  <c r="DA8" i="3"/>
  <c r="DB8" i="3"/>
  <c r="DC8" i="3"/>
  <c r="DD8" i="3"/>
  <c r="DE8" i="3"/>
  <c r="N9" i="3"/>
  <c r="O9" i="3"/>
  <c r="P9" i="3"/>
  <c r="Q9" i="3"/>
  <c r="R9" i="3"/>
  <c r="S9" i="3"/>
  <c r="AF9" i="3"/>
  <c r="AG9" i="3"/>
  <c r="AH9" i="3"/>
  <c r="AI9" i="3"/>
  <c r="AJ9" i="3"/>
  <c r="AK9" i="3"/>
  <c r="BP9" i="3"/>
  <c r="BQ9" i="3"/>
  <c r="BR9" i="3"/>
  <c r="BS9" i="3"/>
  <c r="BT9" i="3"/>
  <c r="BU9" i="3"/>
  <c r="CZ9" i="3"/>
  <c r="DA9" i="3"/>
  <c r="DB9" i="3"/>
  <c r="DC9" i="3"/>
  <c r="DD9" i="3"/>
  <c r="DE9" i="3"/>
  <c r="N10" i="3"/>
  <c r="O10" i="3"/>
  <c r="P10" i="3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CZ10" i="3"/>
  <c r="DA10" i="3"/>
  <c r="DB10" i="3"/>
  <c r="DC10" i="3"/>
  <c r="DD10" i="3"/>
  <c r="DE10" i="3"/>
  <c r="N11" i="3"/>
  <c r="O11" i="3"/>
  <c r="P11" i="3"/>
  <c r="Q11" i="3"/>
  <c r="R11" i="3"/>
  <c r="S11" i="3"/>
  <c r="AF11" i="3"/>
  <c r="AG11" i="3"/>
  <c r="AH11" i="3"/>
  <c r="AI11" i="3"/>
  <c r="AJ11" i="3"/>
  <c r="AK11" i="3"/>
  <c r="BP11" i="3"/>
  <c r="BQ11" i="3"/>
  <c r="BR11" i="3"/>
  <c r="BS11" i="3"/>
  <c r="BT11" i="3"/>
  <c r="BU11" i="3"/>
  <c r="CZ11" i="3"/>
  <c r="DA11" i="3"/>
  <c r="DB11" i="3"/>
  <c r="DC11" i="3"/>
  <c r="DD11" i="3"/>
  <c r="DE11" i="3"/>
  <c r="N12" i="3"/>
  <c r="O12" i="3"/>
  <c r="P12" i="3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CZ12" i="3"/>
  <c r="DA12" i="3"/>
  <c r="DB12" i="3"/>
  <c r="DC12" i="3"/>
  <c r="DD12" i="3"/>
  <c r="DE12" i="3"/>
  <c r="N13" i="3"/>
  <c r="O13" i="3"/>
  <c r="P13" i="3"/>
  <c r="Q13" i="3"/>
  <c r="R13" i="3"/>
  <c r="S13" i="3"/>
  <c r="AF13" i="3"/>
  <c r="AG13" i="3"/>
  <c r="AH13" i="3"/>
  <c r="AI13" i="3"/>
  <c r="AJ13" i="3"/>
  <c r="AK13" i="3"/>
  <c r="BP13" i="3"/>
  <c r="BQ13" i="3"/>
  <c r="BR13" i="3"/>
  <c r="BS13" i="3"/>
  <c r="BT13" i="3"/>
  <c r="BU13" i="3"/>
  <c r="CZ13" i="3"/>
  <c r="DA13" i="3"/>
  <c r="DB13" i="3"/>
  <c r="DC13" i="3"/>
  <c r="DD13" i="3"/>
  <c r="DE13" i="3"/>
  <c r="N14" i="3"/>
  <c r="O14" i="3"/>
  <c r="P14" i="3"/>
  <c r="Q14" i="3"/>
  <c r="R14" i="3"/>
  <c r="S14" i="3"/>
  <c r="AF14" i="3"/>
  <c r="AG14" i="3"/>
  <c r="AH14" i="3"/>
  <c r="AI14" i="3"/>
  <c r="AJ14" i="3"/>
  <c r="AK14" i="3"/>
  <c r="BP14" i="3"/>
  <c r="BQ14" i="3"/>
  <c r="BR14" i="3"/>
  <c r="BS14" i="3"/>
  <c r="BT14" i="3"/>
  <c r="BU14" i="3"/>
  <c r="CZ14" i="3"/>
  <c r="DA14" i="3"/>
  <c r="DB14" i="3"/>
  <c r="DC14" i="3"/>
  <c r="DD14" i="3"/>
  <c r="DE14" i="3"/>
  <c r="N15" i="3"/>
  <c r="O15" i="3"/>
  <c r="P15" i="3"/>
  <c r="Q15" i="3"/>
  <c r="R15" i="3"/>
  <c r="S15" i="3"/>
  <c r="AF15" i="3"/>
  <c r="AG15" i="3"/>
  <c r="AH15" i="3"/>
  <c r="AI15" i="3"/>
  <c r="AJ15" i="3"/>
  <c r="AK15" i="3"/>
  <c r="BP15" i="3"/>
  <c r="BQ15" i="3"/>
  <c r="BR15" i="3"/>
  <c r="BS15" i="3"/>
  <c r="BT15" i="3"/>
  <c r="BU15" i="3"/>
  <c r="CZ15" i="3"/>
  <c r="DA15" i="3"/>
  <c r="DB15" i="3"/>
  <c r="DC15" i="3"/>
  <c r="DD15" i="3"/>
  <c r="DE15" i="3"/>
  <c r="N16" i="3"/>
  <c r="O16" i="3"/>
  <c r="P16" i="3"/>
  <c r="Q16" i="3"/>
  <c r="R16" i="3"/>
  <c r="S16" i="3"/>
  <c r="AF16" i="3"/>
  <c r="AG16" i="3"/>
  <c r="AH16" i="3"/>
  <c r="AI16" i="3"/>
  <c r="AJ16" i="3"/>
  <c r="AK16" i="3"/>
  <c r="BP16" i="3"/>
  <c r="BQ16" i="3"/>
  <c r="BR16" i="3"/>
  <c r="BS16" i="3"/>
  <c r="BT16" i="3"/>
  <c r="BU16" i="3"/>
  <c r="CZ16" i="3"/>
  <c r="DA16" i="3"/>
  <c r="DB16" i="3"/>
  <c r="DC16" i="3"/>
  <c r="DD16" i="3"/>
  <c r="DE16" i="3"/>
  <c r="N17" i="3"/>
  <c r="O17" i="3"/>
  <c r="P17" i="3"/>
  <c r="Q17" i="3"/>
  <c r="R17" i="3"/>
  <c r="S17" i="3"/>
  <c r="AF17" i="3"/>
  <c r="AG17" i="3"/>
  <c r="AH17" i="3"/>
  <c r="AI17" i="3"/>
  <c r="AJ17" i="3"/>
  <c r="AK17" i="3"/>
  <c r="BP17" i="3"/>
  <c r="BQ17" i="3"/>
  <c r="BR17" i="3"/>
  <c r="BS17" i="3"/>
  <c r="BT17" i="3"/>
  <c r="BU17" i="3"/>
  <c r="CZ17" i="3"/>
  <c r="DA17" i="3"/>
  <c r="DB17" i="3"/>
  <c r="DC17" i="3"/>
  <c r="DD17" i="3"/>
  <c r="DE17" i="3"/>
  <c r="N18" i="3"/>
  <c r="O18" i="3"/>
  <c r="P18" i="3"/>
  <c r="Q18" i="3"/>
  <c r="R18" i="3"/>
  <c r="S18" i="3"/>
  <c r="AF18" i="3"/>
  <c r="AG18" i="3"/>
  <c r="AH18" i="3"/>
  <c r="AI18" i="3"/>
  <c r="AJ18" i="3"/>
  <c r="AK18" i="3"/>
  <c r="BP18" i="3"/>
  <c r="BQ18" i="3"/>
  <c r="BR18" i="3"/>
  <c r="BS18" i="3"/>
  <c r="BT18" i="3"/>
  <c r="BU18" i="3"/>
  <c r="CZ18" i="3"/>
  <c r="DA18" i="3"/>
  <c r="DB18" i="3"/>
  <c r="DC18" i="3"/>
  <c r="DD18" i="3"/>
  <c r="DE18" i="3"/>
  <c r="N19" i="3"/>
  <c r="O19" i="3"/>
  <c r="P19" i="3"/>
  <c r="Q19" i="3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CZ19" i="3"/>
  <c r="DA19" i="3"/>
  <c r="DB19" i="3"/>
  <c r="DC19" i="3"/>
  <c r="DD19" i="3"/>
  <c r="DE19" i="3"/>
  <c r="N20" i="3"/>
  <c r="O20" i="3"/>
  <c r="P20" i="3"/>
  <c r="Q20" i="3"/>
  <c r="R20" i="3"/>
  <c r="S20" i="3"/>
  <c r="AF20" i="3"/>
  <c r="AG20" i="3"/>
  <c r="AH20" i="3"/>
  <c r="AI20" i="3"/>
  <c r="AJ20" i="3"/>
  <c r="AK20" i="3"/>
  <c r="BP20" i="3"/>
  <c r="BQ20" i="3"/>
  <c r="BR20" i="3"/>
  <c r="BS20" i="3"/>
  <c r="BT20" i="3"/>
  <c r="BU20" i="3"/>
  <c r="CZ20" i="3"/>
  <c r="DA20" i="3"/>
  <c r="DB20" i="3"/>
  <c r="DC20" i="3"/>
  <c r="DD20" i="3"/>
  <c r="DE20" i="3"/>
  <c r="N21" i="3"/>
  <c r="O21" i="3"/>
  <c r="P21" i="3"/>
  <c r="Q21" i="3"/>
  <c r="R21" i="3"/>
  <c r="S21" i="3"/>
  <c r="AF21" i="3"/>
  <c r="AG21" i="3"/>
  <c r="AH21" i="3"/>
  <c r="AI21" i="3"/>
  <c r="AJ21" i="3"/>
  <c r="AK21" i="3"/>
  <c r="BP21" i="3"/>
  <c r="BQ21" i="3"/>
  <c r="BR21" i="3"/>
  <c r="BS21" i="3"/>
  <c r="BT21" i="3"/>
  <c r="BU21" i="3"/>
  <c r="CZ21" i="3"/>
  <c r="DA21" i="3"/>
  <c r="DB21" i="3"/>
  <c r="DC21" i="3"/>
  <c r="DD21" i="3"/>
  <c r="DE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CZ22" i="3"/>
  <c r="DA22" i="3"/>
  <c r="DB22" i="3"/>
  <c r="DC22" i="3"/>
  <c r="DD22" i="3"/>
  <c r="DE22" i="3"/>
  <c r="N23" i="3"/>
  <c r="O23" i="3"/>
  <c r="P23" i="3"/>
  <c r="Q23" i="3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CZ23" i="3"/>
  <c r="DA23" i="3"/>
  <c r="DB23" i="3"/>
  <c r="DC23" i="3"/>
  <c r="DD23" i="3"/>
  <c r="DE23" i="3"/>
  <c r="N24" i="3"/>
  <c r="O24" i="3"/>
  <c r="P24" i="3"/>
  <c r="Q24" i="3"/>
  <c r="R24" i="3"/>
  <c r="S24" i="3"/>
  <c r="AF24" i="3"/>
  <c r="AG24" i="3"/>
  <c r="AH24" i="3"/>
  <c r="AI24" i="3"/>
  <c r="AJ24" i="3"/>
  <c r="AK24" i="3"/>
  <c r="BP24" i="3"/>
  <c r="BQ24" i="3"/>
  <c r="BR24" i="3"/>
  <c r="BS24" i="3"/>
  <c r="BT24" i="3"/>
  <c r="BU24" i="3"/>
  <c r="CZ24" i="3"/>
  <c r="DA24" i="3"/>
  <c r="DB24" i="3"/>
  <c r="DC24" i="3"/>
  <c r="DD24" i="3"/>
  <c r="DE24" i="3"/>
  <c r="N25" i="3"/>
  <c r="O25" i="3"/>
  <c r="P25" i="3"/>
  <c r="Q25" i="3"/>
  <c r="R25" i="3"/>
  <c r="S25" i="3"/>
  <c r="AF25" i="3"/>
  <c r="AG25" i="3"/>
  <c r="AH25" i="3"/>
  <c r="AI25" i="3"/>
  <c r="AJ25" i="3"/>
  <c r="AK25" i="3"/>
  <c r="BP25" i="3"/>
  <c r="BQ25" i="3"/>
  <c r="BR25" i="3"/>
  <c r="BS25" i="3"/>
  <c r="BT25" i="3"/>
  <c r="BU25" i="3"/>
  <c r="CZ25" i="3"/>
  <c r="DA25" i="3"/>
  <c r="DB25" i="3"/>
  <c r="DC25" i="3"/>
  <c r="DD25" i="3"/>
  <c r="DE25" i="3"/>
  <c r="N26" i="3"/>
  <c r="O26" i="3"/>
  <c r="P26" i="3"/>
  <c r="Q26" i="3"/>
  <c r="R26" i="3"/>
  <c r="S26" i="3"/>
  <c r="AF26" i="3"/>
  <c r="AG26" i="3"/>
  <c r="AH26" i="3"/>
  <c r="AI26" i="3"/>
  <c r="AJ26" i="3"/>
  <c r="AK26" i="3"/>
  <c r="BP26" i="3"/>
  <c r="BQ26" i="3"/>
  <c r="BR26" i="3"/>
  <c r="BS26" i="3"/>
  <c r="BT26" i="3"/>
  <c r="BU26" i="3"/>
  <c r="CZ26" i="3"/>
  <c r="DA26" i="3"/>
  <c r="DB26" i="3"/>
  <c r="DC26" i="3"/>
  <c r="DD26" i="3"/>
  <c r="DE26" i="3"/>
  <c r="N27" i="3"/>
  <c r="O27" i="3"/>
  <c r="P27" i="3"/>
  <c r="Q27" i="3"/>
  <c r="R27" i="3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CZ27" i="3"/>
  <c r="DA27" i="3"/>
  <c r="DB27" i="3"/>
  <c r="DC27" i="3"/>
  <c r="DD27" i="3"/>
  <c r="DE27" i="3"/>
  <c r="N28" i="3"/>
  <c r="O28" i="3"/>
  <c r="P28" i="3"/>
  <c r="Q28" i="3"/>
  <c r="R28" i="3"/>
  <c r="S28" i="3"/>
  <c r="AF28" i="3"/>
  <c r="AG28" i="3"/>
  <c r="AH28" i="3"/>
  <c r="AI28" i="3"/>
  <c r="AJ28" i="3"/>
  <c r="AK28" i="3"/>
  <c r="BP28" i="3"/>
  <c r="BQ28" i="3"/>
  <c r="BR28" i="3"/>
  <c r="BS28" i="3"/>
  <c r="BT28" i="3"/>
  <c r="BU28" i="3"/>
  <c r="CZ28" i="3"/>
  <c r="DA28" i="3"/>
  <c r="DB28" i="3"/>
  <c r="DC28" i="3"/>
  <c r="DD28" i="3"/>
  <c r="DE28" i="3"/>
  <c r="N29" i="3"/>
  <c r="O29" i="3"/>
  <c r="P29" i="3"/>
  <c r="Q29" i="3"/>
  <c r="R29" i="3"/>
  <c r="S29" i="3"/>
  <c r="AF29" i="3"/>
  <c r="AG29" i="3"/>
  <c r="AH29" i="3"/>
  <c r="AI29" i="3"/>
  <c r="AJ29" i="3"/>
  <c r="AK29" i="3"/>
  <c r="BP29" i="3"/>
  <c r="BQ29" i="3"/>
  <c r="BR29" i="3"/>
  <c r="BS29" i="3"/>
  <c r="BT29" i="3"/>
  <c r="BU29" i="3"/>
  <c r="CZ29" i="3"/>
  <c r="DA29" i="3"/>
  <c r="DB29" i="3"/>
  <c r="DC29" i="3"/>
  <c r="DD29" i="3"/>
  <c r="DE29" i="3"/>
  <c r="N30" i="3"/>
  <c r="O30" i="3"/>
  <c r="P30" i="3"/>
  <c r="Q30" i="3"/>
  <c r="R30" i="3"/>
  <c r="S30" i="3"/>
  <c r="AF30" i="3"/>
  <c r="AG30" i="3"/>
  <c r="AH30" i="3"/>
  <c r="AI30" i="3"/>
  <c r="AJ30" i="3"/>
  <c r="AK30" i="3"/>
  <c r="BP30" i="3"/>
  <c r="BQ30" i="3"/>
  <c r="BR30" i="3"/>
  <c r="BS30" i="3"/>
  <c r="BT30" i="3"/>
  <c r="BU30" i="3"/>
  <c r="CZ30" i="3"/>
  <c r="DA30" i="3"/>
  <c r="DB30" i="3"/>
  <c r="DC30" i="3"/>
  <c r="DD30" i="3"/>
  <c r="DE30" i="3"/>
  <c r="N31" i="3"/>
  <c r="O31" i="3"/>
  <c r="P31" i="3"/>
  <c r="Q31" i="3"/>
  <c r="R31" i="3"/>
  <c r="S31" i="3"/>
  <c r="AF31" i="3"/>
  <c r="AG31" i="3"/>
  <c r="AH31" i="3"/>
  <c r="AI31" i="3"/>
  <c r="AJ31" i="3"/>
  <c r="AK31" i="3"/>
  <c r="BP31" i="3"/>
  <c r="BQ31" i="3"/>
  <c r="BR31" i="3"/>
  <c r="BS31" i="3"/>
  <c r="BT31" i="3"/>
  <c r="BU31" i="3"/>
  <c r="CZ31" i="3"/>
  <c r="DA31" i="3"/>
  <c r="DB31" i="3"/>
  <c r="DC31" i="3"/>
  <c r="DD31" i="3"/>
  <c r="DE31" i="3"/>
  <c r="N32" i="3"/>
  <c r="O32" i="3"/>
  <c r="P32" i="3"/>
  <c r="Q32" i="3"/>
  <c r="R32" i="3"/>
  <c r="S32" i="3"/>
  <c r="AF32" i="3"/>
  <c r="AG32" i="3"/>
  <c r="AH32" i="3"/>
  <c r="AI32" i="3"/>
  <c r="AJ32" i="3"/>
  <c r="AK32" i="3"/>
  <c r="BP32" i="3"/>
  <c r="BQ32" i="3"/>
  <c r="BR32" i="3"/>
  <c r="BS32" i="3"/>
  <c r="BT32" i="3"/>
  <c r="BU32" i="3"/>
  <c r="CZ32" i="3"/>
  <c r="DA32" i="3"/>
  <c r="DB32" i="3"/>
  <c r="DC32" i="3"/>
  <c r="DD32" i="3"/>
  <c r="DE32" i="3"/>
  <c r="N33" i="3"/>
  <c r="O33" i="3"/>
  <c r="P33" i="3"/>
  <c r="Q33" i="3"/>
  <c r="R33" i="3"/>
  <c r="S33" i="3"/>
  <c r="AF33" i="3"/>
  <c r="AG33" i="3"/>
  <c r="AH33" i="3"/>
  <c r="AI33" i="3"/>
  <c r="AJ33" i="3"/>
  <c r="AK33" i="3"/>
  <c r="BP33" i="3"/>
  <c r="BQ33" i="3"/>
  <c r="BR33" i="3"/>
  <c r="BS33" i="3"/>
  <c r="BT33" i="3"/>
  <c r="BU33" i="3"/>
  <c r="CZ33" i="3"/>
  <c r="DA33" i="3"/>
  <c r="DB33" i="3"/>
  <c r="DC33" i="3"/>
  <c r="DD33" i="3"/>
  <c r="DE33" i="3"/>
  <c r="N34" i="3"/>
  <c r="O34" i="3"/>
  <c r="P34" i="3"/>
  <c r="Q34" i="3"/>
  <c r="R34" i="3"/>
  <c r="S34" i="3"/>
  <c r="AF34" i="3"/>
  <c r="AG34" i="3"/>
  <c r="AH34" i="3"/>
  <c r="AI34" i="3"/>
  <c r="AJ34" i="3"/>
  <c r="AK34" i="3"/>
  <c r="BP34" i="3"/>
  <c r="BQ34" i="3"/>
  <c r="BR34" i="3"/>
  <c r="BS34" i="3"/>
  <c r="BT34" i="3"/>
  <c r="BU34" i="3"/>
  <c r="CZ34" i="3"/>
  <c r="DA34" i="3"/>
  <c r="DB34" i="3"/>
  <c r="DC34" i="3"/>
  <c r="DD34" i="3"/>
  <c r="DE34" i="3"/>
  <c r="N35" i="3"/>
  <c r="O35" i="3"/>
  <c r="P35" i="3"/>
  <c r="Q35" i="3"/>
  <c r="R35" i="3"/>
  <c r="S35" i="3"/>
  <c r="AF35" i="3"/>
  <c r="AG35" i="3"/>
  <c r="AH35" i="3"/>
  <c r="AI35" i="3"/>
  <c r="AJ35" i="3"/>
  <c r="AK35" i="3"/>
  <c r="BP35" i="3"/>
  <c r="BQ35" i="3"/>
  <c r="BR35" i="3"/>
  <c r="BS35" i="3"/>
  <c r="BT35" i="3"/>
  <c r="BU35" i="3"/>
  <c r="CZ35" i="3"/>
  <c r="DA35" i="3"/>
  <c r="DB35" i="3"/>
  <c r="DC35" i="3"/>
  <c r="DD35" i="3"/>
  <c r="DE35" i="3"/>
  <c r="N36" i="3"/>
  <c r="O36" i="3"/>
  <c r="P36" i="3"/>
  <c r="Q36" i="3"/>
  <c r="R36" i="3"/>
  <c r="S36" i="3"/>
  <c r="AF36" i="3"/>
  <c r="AG36" i="3"/>
  <c r="AH36" i="3"/>
  <c r="AI36" i="3"/>
  <c r="AJ36" i="3"/>
  <c r="AK36" i="3"/>
  <c r="BP36" i="3"/>
  <c r="BQ36" i="3"/>
  <c r="BR36" i="3"/>
  <c r="BS36" i="3"/>
  <c r="BT36" i="3"/>
  <c r="BU36" i="3"/>
  <c r="CZ36" i="3"/>
  <c r="DA36" i="3"/>
  <c r="DB36" i="3"/>
  <c r="DC36" i="3"/>
  <c r="DD36" i="3"/>
  <c r="DE36" i="3"/>
  <c r="N37" i="3"/>
  <c r="O37" i="3"/>
  <c r="P37" i="3"/>
  <c r="Q37" i="3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CZ37" i="3"/>
  <c r="DA37" i="3"/>
  <c r="DB37" i="3"/>
  <c r="DC37" i="3"/>
  <c r="DD37" i="3"/>
  <c r="DE37" i="3"/>
  <c r="N38" i="3"/>
  <c r="O38" i="3"/>
  <c r="P38" i="3"/>
  <c r="Q38" i="3"/>
  <c r="R38" i="3"/>
  <c r="S38" i="3"/>
  <c r="AF38" i="3"/>
  <c r="AG38" i="3"/>
  <c r="AH38" i="3"/>
  <c r="AI38" i="3"/>
  <c r="AJ38" i="3"/>
  <c r="AK38" i="3"/>
  <c r="BP38" i="3"/>
  <c r="BQ38" i="3"/>
  <c r="BR38" i="3"/>
  <c r="BS38" i="3"/>
  <c r="BT38" i="3"/>
  <c r="BU38" i="3"/>
  <c r="CZ38" i="3"/>
  <c r="DA38" i="3"/>
  <c r="DB38" i="3"/>
  <c r="DC38" i="3"/>
  <c r="DD38" i="3"/>
  <c r="DE38" i="3"/>
  <c r="N39" i="3"/>
  <c r="O39" i="3"/>
  <c r="P39" i="3"/>
  <c r="Q39" i="3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CZ39" i="3"/>
  <c r="DA39" i="3"/>
  <c r="DB39" i="3"/>
  <c r="DC39" i="3"/>
  <c r="DD39" i="3"/>
  <c r="DE39" i="3"/>
  <c r="N40" i="3"/>
  <c r="O40" i="3"/>
  <c r="P40" i="3"/>
  <c r="Q40" i="3"/>
  <c r="R40" i="3"/>
  <c r="S40" i="3"/>
  <c r="AF40" i="3"/>
  <c r="AG40" i="3"/>
  <c r="AH40" i="3"/>
  <c r="AI40" i="3"/>
  <c r="AJ40" i="3"/>
  <c r="AK40" i="3"/>
  <c r="BP40" i="3"/>
  <c r="BQ40" i="3"/>
  <c r="BR40" i="3"/>
  <c r="BS40" i="3"/>
  <c r="BT40" i="3"/>
  <c r="BU40" i="3"/>
  <c r="CZ40" i="3"/>
  <c r="DA40" i="3"/>
  <c r="DB40" i="3"/>
  <c r="DC40" i="3"/>
  <c r="DD40" i="3"/>
  <c r="DE40" i="3"/>
  <c r="N41" i="3"/>
  <c r="O41" i="3"/>
  <c r="P41" i="3"/>
  <c r="Q41" i="3"/>
  <c r="R41" i="3"/>
  <c r="S41" i="3"/>
  <c r="AF41" i="3"/>
  <c r="AG41" i="3"/>
  <c r="AH41" i="3"/>
  <c r="AI41" i="3"/>
  <c r="AJ41" i="3"/>
  <c r="AK41" i="3"/>
  <c r="BP41" i="3"/>
  <c r="BQ41" i="3"/>
  <c r="BR41" i="3"/>
  <c r="BS41" i="3"/>
  <c r="BT41" i="3"/>
  <c r="BU41" i="3"/>
  <c r="CZ41" i="3"/>
  <c r="DA41" i="3"/>
  <c r="DB41" i="3"/>
  <c r="DC41" i="3"/>
  <c r="DD41" i="3"/>
  <c r="DE41" i="3"/>
  <c r="N42" i="3"/>
  <c r="O42" i="3"/>
  <c r="P42" i="3"/>
  <c r="Q42" i="3"/>
  <c r="R42" i="3"/>
  <c r="S42" i="3"/>
  <c r="AF42" i="3"/>
  <c r="AG42" i="3"/>
  <c r="AH42" i="3"/>
  <c r="AI42" i="3"/>
  <c r="AJ42" i="3"/>
  <c r="AK42" i="3"/>
  <c r="BP42" i="3"/>
  <c r="BQ42" i="3"/>
  <c r="BR42" i="3"/>
  <c r="BS42" i="3"/>
  <c r="BT42" i="3"/>
  <c r="BU42" i="3"/>
  <c r="CZ42" i="3"/>
  <c r="DA42" i="3"/>
  <c r="DB42" i="3"/>
  <c r="DC42" i="3"/>
  <c r="DD42" i="3"/>
  <c r="DE42" i="3"/>
  <c r="N43" i="3"/>
  <c r="O43" i="3"/>
  <c r="P43" i="3"/>
  <c r="Q43" i="3"/>
  <c r="R43" i="3"/>
  <c r="S43" i="3"/>
  <c r="AF43" i="3"/>
  <c r="AG43" i="3"/>
  <c r="AH43" i="3"/>
  <c r="AI43" i="3"/>
  <c r="AJ43" i="3"/>
  <c r="AK43" i="3"/>
  <c r="BP43" i="3"/>
  <c r="BQ43" i="3"/>
  <c r="BR43" i="3"/>
  <c r="BS43" i="3"/>
  <c r="BT43" i="3"/>
  <c r="BU43" i="3"/>
  <c r="CZ43" i="3"/>
  <c r="DA43" i="3"/>
  <c r="DB43" i="3"/>
  <c r="DC43" i="3"/>
  <c r="DD43" i="3"/>
  <c r="DE43" i="3"/>
  <c r="N44" i="3"/>
  <c r="O44" i="3"/>
  <c r="P44" i="3"/>
  <c r="Q44" i="3"/>
  <c r="R44" i="3"/>
  <c r="S44" i="3"/>
  <c r="AF44" i="3"/>
  <c r="AG44" i="3"/>
  <c r="AH44" i="3"/>
  <c r="AI44" i="3"/>
  <c r="AJ44" i="3"/>
  <c r="AK44" i="3"/>
  <c r="BP44" i="3"/>
  <c r="BQ44" i="3"/>
  <c r="BR44" i="3"/>
  <c r="BS44" i="3"/>
  <c r="BT44" i="3"/>
  <c r="BU44" i="3"/>
  <c r="CZ44" i="3"/>
  <c r="DA44" i="3"/>
  <c r="DB44" i="3"/>
  <c r="DC44" i="3"/>
  <c r="DD44" i="3"/>
  <c r="DE44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AP31" i="1"/>
  <c r="BB31" i="1" s="1"/>
  <c r="AP11" i="1"/>
  <c r="BB11" i="1" s="1"/>
  <c r="EO42" i="7" l="1"/>
  <c r="ET37" i="7"/>
  <c r="EV17" i="7"/>
  <c r="EV36" i="7"/>
  <c r="EO31" i="7"/>
  <c r="EV9" i="7"/>
  <c r="EV37" i="7"/>
  <c r="EO26" i="7"/>
  <c r="EV45" i="7"/>
  <c r="EO29" i="7"/>
  <c r="ET15" i="7"/>
  <c r="ET17" i="7"/>
  <c r="EO16" i="7"/>
  <c r="EV18" i="7"/>
  <c r="ET33" i="7"/>
  <c r="EO36" i="7"/>
  <c r="ET13" i="7"/>
  <c r="EO14" i="7"/>
  <c r="EV13" i="7"/>
  <c r="EO20" i="7"/>
  <c r="ET29" i="7"/>
  <c r="EV33" i="7"/>
  <c r="EO12" i="7"/>
  <c r="EV31" i="7"/>
  <c r="EV42" i="7"/>
  <c r="EO19" i="7"/>
  <c r="EV26" i="7"/>
  <c r="EV20" i="7"/>
  <c r="EO6" i="7"/>
  <c r="EV29" i="7"/>
  <c r="EV38" i="7"/>
  <c r="EO21" i="7"/>
  <c r="ET16" i="7"/>
  <c r="EV10" i="7"/>
  <c r="EO43" i="7"/>
  <c r="ET36" i="7"/>
  <c r="ET14" i="7"/>
  <c r="EO40" i="7"/>
  <c r="ET11" i="7"/>
  <c r="EO38" i="7"/>
  <c r="EO10" i="7"/>
  <c r="EV12" i="7"/>
  <c r="EO27" i="7"/>
  <c r="ET42" i="7"/>
  <c r="EV19" i="7"/>
  <c r="EO41" i="7"/>
  <c r="ET20" i="7"/>
  <c r="EV6" i="7"/>
  <c r="EO8" i="7"/>
  <c r="ET38" i="7"/>
  <c r="ET21" i="7"/>
  <c r="EO30" i="7"/>
  <c r="ET10" i="7"/>
  <c r="ET43" i="7"/>
  <c r="EO28" i="7"/>
  <c r="EV14" i="7"/>
  <c r="EV40" i="7"/>
  <c r="ET31" i="7"/>
  <c r="EV16" i="7"/>
  <c r="ET12" i="7"/>
  <c r="EV27" i="7"/>
  <c r="EO34" i="7"/>
  <c r="ET19" i="7"/>
  <c r="ET41" i="7"/>
  <c r="EO32" i="7"/>
  <c r="ET6" i="7"/>
  <c r="ET8" i="7"/>
  <c r="EO7" i="7"/>
  <c r="EV21" i="7"/>
  <c r="ET30" i="7"/>
  <c r="EO25" i="7"/>
  <c r="EV43" i="7"/>
  <c r="EV28" i="7"/>
  <c r="EO23" i="7"/>
  <c r="ET40" i="7"/>
  <c r="EO24" i="7"/>
  <c r="ET27" i="7"/>
  <c r="ET34" i="7"/>
  <c r="EO39" i="7"/>
  <c r="EV41" i="7"/>
  <c r="ET32" i="7"/>
  <c r="EO22" i="7"/>
  <c r="EV8" i="7"/>
  <c r="ET7" i="7"/>
  <c r="EO44" i="7"/>
  <c r="EV30" i="7"/>
  <c r="ET25" i="7"/>
  <c r="EO5" i="7"/>
  <c r="ET28" i="7"/>
  <c r="EV23" i="7"/>
  <c r="EO35" i="7"/>
  <c r="ET26" i="7"/>
  <c r="EV24" i="7"/>
  <c r="EO9" i="7"/>
  <c r="EV34" i="7"/>
  <c r="ET39" i="7"/>
  <c r="EO45" i="7"/>
  <c r="EV32" i="7"/>
  <c r="ET22" i="7"/>
  <c r="EO15" i="7"/>
  <c r="EV7" i="7"/>
  <c r="EV44" i="7"/>
  <c r="EO18" i="7"/>
  <c r="EV25" i="7"/>
  <c r="ET5" i="7"/>
  <c r="EO4" i="7"/>
  <c r="ET35" i="7"/>
  <c r="ET24" i="7"/>
  <c r="ET9" i="7"/>
  <c r="EO37" i="7"/>
  <c r="EV39" i="7"/>
  <c r="EO11" i="7"/>
  <c r="EV22" i="7"/>
  <c r="EV15" i="7"/>
  <c r="EO17" i="7"/>
  <c r="ET44" i="7"/>
  <c r="ET18" i="7"/>
  <c r="EO33" i="7"/>
  <c r="EV5" i="7"/>
  <c r="ET4" i="7"/>
  <c r="EO13" i="7"/>
  <c r="EV35" i="7"/>
  <c r="AP41" i="1"/>
  <c r="BB41" i="1" s="1"/>
  <c r="CF41" i="1" s="1"/>
  <c r="DJ41" i="1" s="1"/>
  <c r="AM6" i="1"/>
  <c r="AY6" i="1" s="1"/>
  <c r="CC6" i="1" s="1"/>
  <c r="AO6" i="1"/>
  <c r="BA6" i="1" s="1"/>
  <c r="EV11" i="7"/>
  <c r="EV4" i="7"/>
  <c r="ET23" i="7"/>
  <c r="ET45" i="7"/>
  <c r="AQ30" i="1"/>
  <c r="BC30" i="1" s="1"/>
  <c r="CG30" i="1" s="1"/>
  <c r="DK30" i="1" s="1"/>
  <c r="AL39" i="2"/>
  <c r="AX39" i="2" s="1"/>
  <c r="CB39" i="2" s="1"/>
  <c r="EK39" i="2" s="1"/>
  <c r="AL31" i="2"/>
  <c r="AX31" i="2" s="1"/>
  <c r="CB31" i="2" s="1"/>
  <c r="EK31" i="2" s="1"/>
  <c r="AL23" i="2"/>
  <c r="AX23" i="2" s="1"/>
  <c r="CB23" i="2" s="1"/>
  <c r="EK23" i="2" s="1"/>
  <c r="AO12" i="2"/>
  <c r="BA12" i="2" s="1"/>
  <c r="CE12" i="2" s="1"/>
  <c r="DI12" i="2" s="1"/>
  <c r="AM5" i="3"/>
  <c r="AY5" i="3" s="1"/>
  <c r="CC5" i="3" s="1"/>
  <c r="EL5" i="3" s="1"/>
  <c r="AM30" i="3"/>
  <c r="AY30" i="3" s="1"/>
  <c r="CC30" i="3" s="1"/>
  <c r="EL30" i="3" s="1"/>
  <c r="EQ45" i="3"/>
  <c r="EP45" i="3"/>
  <c r="AP17" i="3"/>
  <c r="BB17" i="3" s="1"/>
  <c r="CF17" i="3" s="1"/>
  <c r="DJ17" i="3" s="1"/>
  <c r="AL40" i="2"/>
  <c r="AX40" i="2" s="1"/>
  <c r="CB40" i="2" s="1"/>
  <c r="EK40" i="2" s="1"/>
  <c r="AL32" i="2"/>
  <c r="AX32" i="2" s="1"/>
  <c r="CB32" i="2" s="1"/>
  <c r="EK32" i="2" s="1"/>
  <c r="EP45" i="2"/>
  <c r="ES45" i="2" s="1"/>
  <c r="AL41" i="1"/>
  <c r="AX41" i="1" s="1"/>
  <c r="CB41" i="1" s="1"/>
  <c r="EK41" i="1" s="1"/>
  <c r="AN11" i="2"/>
  <c r="AZ11" i="2" s="1"/>
  <c r="CD11" i="2" s="1"/>
  <c r="DH11" i="2" s="1"/>
  <c r="AM21" i="2"/>
  <c r="AY21" i="2" s="1"/>
  <c r="CC21" i="2" s="1"/>
  <c r="EQ45" i="2"/>
  <c r="Z45" i="1"/>
  <c r="AK35" i="1"/>
  <c r="AK45" i="1" s="1"/>
  <c r="AQ41" i="1"/>
  <c r="BC41" i="1" s="1"/>
  <c r="CG41" i="1" s="1"/>
  <c r="DK41" i="1" s="1"/>
  <c r="AL43" i="2"/>
  <c r="AX43" i="2" s="1"/>
  <c r="CB43" i="2" s="1"/>
  <c r="EK43" i="2" s="1"/>
  <c r="AL35" i="2"/>
  <c r="AX35" i="2" s="1"/>
  <c r="CB35" i="2" s="1"/>
  <c r="EK35" i="2" s="1"/>
  <c r="AN14" i="2"/>
  <c r="AZ14" i="2" s="1"/>
  <c r="CD14" i="2" s="1"/>
  <c r="DH14" i="2" s="1"/>
  <c r="AO34" i="2"/>
  <c r="BA34" i="2" s="1"/>
  <c r="CE34" i="2" s="1"/>
  <c r="DI34" i="2" s="1"/>
  <c r="AQ21" i="2"/>
  <c r="BC21" i="2" s="1"/>
  <c r="CG21" i="2" s="1"/>
  <c r="DK21" i="2" s="1"/>
  <c r="AO21" i="2"/>
  <c r="BA21" i="2" s="1"/>
  <c r="CE21" i="2" s="1"/>
  <c r="DI21" i="2" s="1"/>
  <c r="AM17" i="2"/>
  <c r="AY17" i="2" s="1"/>
  <c r="CC17" i="2" s="1"/>
  <c r="EL17" i="2" s="1"/>
  <c r="AO28" i="2"/>
  <c r="BA28" i="2" s="1"/>
  <c r="CE28" i="2" s="1"/>
  <c r="DI28" i="2" s="1"/>
  <c r="AO41" i="2"/>
  <c r="BA41" i="2" s="1"/>
  <c r="CE41" i="2" s="1"/>
  <c r="DI41" i="2" s="1"/>
  <c r="AO17" i="2"/>
  <c r="BA17" i="2" s="1"/>
  <c r="CE17" i="2" s="1"/>
  <c r="DI17" i="2" s="1"/>
  <c r="AL17" i="2"/>
  <c r="AX17" i="2" s="1"/>
  <c r="CB17" i="2" s="1"/>
  <c r="EK17" i="2" s="1"/>
  <c r="AL9" i="2"/>
  <c r="AX9" i="2" s="1"/>
  <c r="CB9" i="2" s="1"/>
  <c r="EK9" i="2" s="1"/>
  <c r="AL41" i="2"/>
  <c r="AX41" i="2" s="1"/>
  <c r="CB41" i="2" s="1"/>
  <c r="EK41" i="2" s="1"/>
  <c r="AO38" i="2"/>
  <c r="BA38" i="2" s="1"/>
  <c r="CE38" i="2" s="1"/>
  <c r="DI38" i="2" s="1"/>
  <c r="AL33" i="2"/>
  <c r="AX33" i="2" s="1"/>
  <c r="CB33" i="2" s="1"/>
  <c r="EK33" i="2" s="1"/>
  <c r="AL25" i="2"/>
  <c r="AX25" i="2" s="1"/>
  <c r="CB25" i="2" s="1"/>
  <c r="EK25" i="2" s="1"/>
  <c r="AL42" i="2"/>
  <c r="AX42" i="2" s="1"/>
  <c r="CB42" i="2" s="1"/>
  <c r="EK42" i="2" s="1"/>
  <c r="AL34" i="2"/>
  <c r="AX34" i="2" s="1"/>
  <c r="CB34" i="2" s="1"/>
  <c r="EK34" i="2" s="1"/>
  <c r="AL26" i="2"/>
  <c r="AX26" i="2" s="1"/>
  <c r="CB26" i="2" s="1"/>
  <c r="EK26" i="2" s="1"/>
  <c r="AL18" i="2"/>
  <c r="AX18" i="2" s="1"/>
  <c r="CB18" i="2" s="1"/>
  <c r="EK18" i="2" s="1"/>
  <c r="AL10" i="2"/>
  <c r="AX10" i="2" s="1"/>
  <c r="CB10" i="2" s="1"/>
  <c r="EK10" i="2" s="1"/>
  <c r="AP22" i="2"/>
  <c r="BB22" i="2" s="1"/>
  <c r="CF22" i="2" s="1"/>
  <c r="DJ22" i="2" s="1"/>
  <c r="AP39" i="2"/>
  <c r="BB39" i="2" s="1"/>
  <c r="CF39" i="2" s="1"/>
  <c r="DJ39" i="2" s="1"/>
  <c r="AM29" i="2"/>
  <c r="AY29" i="2" s="1"/>
  <c r="CC29" i="2" s="1"/>
  <c r="EL29" i="2" s="1"/>
  <c r="AN22" i="2"/>
  <c r="AZ22" i="2" s="1"/>
  <c r="CD22" i="2" s="1"/>
  <c r="DH22" i="2" s="1"/>
  <c r="AQ12" i="2"/>
  <c r="BC12" i="2" s="1"/>
  <c r="CG12" i="2" s="1"/>
  <c r="DK12" i="2" s="1"/>
  <c r="AP13" i="3"/>
  <c r="BB13" i="3" s="1"/>
  <c r="AN8" i="1"/>
  <c r="AZ8" i="1" s="1"/>
  <c r="CD8" i="1" s="1"/>
  <c r="DH8" i="1" s="1"/>
  <c r="AM44" i="1"/>
  <c r="AY44" i="1" s="1"/>
  <c r="CC44" i="1" s="1"/>
  <c r="EL44" i="1" s="1"/>
  <c r="AM21" i="1"/>
  <c r="AY21" i="1" s="1"/>
  <c r="CC21" i="1" s="1"/>
  <c r="AL18" i="1"/>
  <c r="AX18" i="1" s="1"/>
  <c r="CB18" i="1" s="1"/>
  <c r="EK18" i="1" s="1"/>
  <c r="AP42" i="1"/>
  <c r="BB42" i="1" s="1"/>
  <c r="CF31" i="1"/>
  <c r="DJ31" i="1" s="1"/>
  <c r="AP6" i="1"/>
  <c r="BB6" i="1" s="1"/>
  <c r="CF6" i="1" s="1"/>
  <c r="DJ6" i="1" s="1"/>
  <c r="AQ27" i="1"/>
  <c r="BC27" i="1" s="1"/>
  <c r="CG27" i="1" s="1"/>
  <c r="DK27" i="1" s="1"/>
  <c r="AM41" i="3"/>
  <c r="AY41" i="3" s="1"/>
  <c r="CC41" i="3" s="1"/>
  <c r="EL41" i="3" s="1"/>
  <c r="AO33" i="3"/>
  <c r="BA33" i="3" s="1"/>
  <c r="CE33" i="3" s="1"/>
  <c r="DI33" i="3" s="1"/>
  <c r="AO24" i="3"/>
  <c r="BA24" i="3" s="1"/>
  <c r="CE24" i="3" s="1"/>
  <c r="DI24" i="3" s="1"/>
  <c r="AP29" i="3"/>
  <c r="BB29" i="3" s="1"/>
  <c r="CF29" i="3" s="1"/>
  <c r="DJ29" i="3" s="1"/>
  <c r="AO16" i="3"/>
  <c r="BA16" i="3" s="1"/>
  <c r="CE16" i="3" s="1"/>
  <c r="DI16" i="3" s="1"/>
  <c r="AN16" i="3"/>
  <c r="AZ16" i="3" s="1"/>
  <c r="AM4" i="2"/>
  <c r="AY4" i="2" s="1"/>
  <c r="AL17" i="1"/>
  <c r="AX17" i="1" s="1"/>
  <c r="CB17" i="1" s="1"/>
  <c r="EK17" i="1" s="1"/>
  <c r="AL10" i="1"/>
  <c r="AX10" i="1" s="1"/>
  <c r="CB10" i="1" s="1"/>
  <c r="EK10" i="1" s="1"/>
  <c r="AL6" i="1"/>
  <c r="AX6" i="1" s="1"/>
  <c r="CB6" i="1" s="1"/>
  <c r="AL4" i="1"/>
  <c r="AX4" i="1" s="1"/>
  <c r="CB4" i="1" s="1"/>
  <c r="EK4" i="1" s="1"/>
  <c r="AN33" i="3"/>
  <c r="AZ33" i="3" s="1"/>
  <c r="CD33" i="3" s="1"/>
  <c r="DH33" i="3" s="1"/>
  <c r="AP38" i="1"/>
  <c r="BB38" i="1" s="1"/>
  <c r="CF38" i="1" s="1"/>
  <c r="DJ38" i="1" s="1"/>
  <c r="AL37" i="2"/>
  <c r="AX37" i="2" s="1"/>
  <c r="CB37" i="2" s="1"/>
  <c r="EK37" i="2" s="1"/>
  <c r="AL29" i="2"/>
  <c r="AX29" i="2" s="1"/>
  <c r="CB29" i="2" s="1"/>
  <c r="EK29" i="2" s="1"/>
  <c r="AL21" i="2"/>
  <c r="AX21" i="2" s="1"/>
  <c r="CB21" i="2" s="1"/>
  <c r="EK21" i="2" s="1"/>
  <c r="AL13" i="2"/>
  <c r="AX13" i="2" s="1"/>
  <c r="CB13" i="2" s="1"/>
  <c r="EK13" i="2" s="1"/>
  <c r="AL5" i="2"/>
  <c r="AX5" i="2" s="1"/>
  <c r="CB5" i="2" s="1"/>
  <c r="EK5" i="2" s="1"/>
  <c r="CF11" i="1"/>
  <c r="DJ11" i="1" s="1"/>
  <c r="AQ4" i="2"/>
  <c r="BC4" i="2" s="1"/>
  <c r="AO44" i="1"/>
  <c r="BA44" i="1" s="1"/>
  <c r="CE44" i="1" s="1"/>
  <c r="DI44" i="1" s="1"/>
  <c r="AO40" i="1"/>
  <c r="BA40" i="1" s="1"/>
  <c r="CE40" i="1" s="1"/>
  <c r="DI40" i="1" s="1"/>
  <c r="AO21" i="1"/>
  <c r="BA21" i="1" s="1"/>
  <c r="CE21" i="1" s="1"/>
  <c r="DI21" i="1" s="1"/>
  <c r="AP10" i="1"/>
  <c r="BB10" i="1" s="1"/>
  <c r="CF10" i="1" s="1"/>
  <c r="DJ10" i="1" s="1"/>
  <c r="AL35" i="3"/>
  <c r="AX35" i="3" s="1"/>
  <c r="CB35" i="3" s="1"/>
  <c r="EK35" i="3" s="1"/>
  <c r="AL18" i="3"/>
  <c r="AX18" i="3" s="1"/>
  <c r="CB18" i="3" s="1"/>
  <c r="EK18" i="3" s="1"/>
  <c r="AL16" i="3"/>
  <c r="AX16" i="3" s="1"/>
  <c r="CB16" i="3" s="1"/>
  <c r="EK16" i="3" s="1"/>
  <c r="AL11" i="3"/>
  <c r="AX11" i="3" s="1"/>
  <c r="CB11" i="3" s="1"/>
  <c r="EK11" i="3" s="1"/>
  <c r="AQ13" i="2"/>
  <c r="BC13" i="2" s="1"/>
  <c r="CG13" i="2" s="1"/>
  <c r="DK13" i="2" s="1"/>
  <c r="AN22" i="1"/>
  <c r="AZ22" i="1" s="1"/>
  <c r="CD22" i="1" s="1"/>
  <c r="DH22" i="1" s="1"/>
  <c r="AP44" i="3"/>
  <c r="BB44" i="3" s="1"/>
  <c r="CF44" i="3" s="1"/>
  <c r="DJ44" i="3" s="1"/>
  <c r="AO44" i="3"/>
  <c r="BA44" i="3" s="1"/>
  <c r="CE44" i="3" s="1"/>
  <c r="DI44" i="3" s="1"/>
  <c r="AM44" i="3"/>
  <c r="AY44" i="3" s="1"/>
  <c r="CC44" i="3" s="1"/>
  <c r="EL44" i="3" s="1"/>
  <c r="AL44" i="3"/>
  <c r="AX44" i="3" s="1"/>
  <c r="CB44" i="3" s="1"/>
  <c r="AQ44" i="3"/>
  <c r="BC44" i="3" s="1"/>
  <c r="CG44" i="3" s="1"/>
  <c r="DK44" i="3" s="1"/>
  <c r="AQ44" i="2"/>
  <c r="BC44" i="2" s="1"/>
  <c r="CG44" i="2" s="1"/>
  <c r="DK44" i="2" s="1"/>
  <c r="AO44" i="2"/>
  <c r="BA44" i="2" s="1"/>
  <c r="CE44" i="2" s="1"/>
  <c r="DI44" i="2" s="1"/>
  <c r="AM44" i="2"/>
  <c r="AY44" i="2" s="1"/>
  <c r="CC44" i="2" s="1"/>
  <c r="EL44" i="2" s="1"/>
  <c r="AQ44" i="1"/>
  <c r="BC44" i="1" s="1"/>
  <c r="CG44" i="1" s="1"/>
  <c r="DK44" i="1" s="1"/>
  <c r="AL44" i="1"/>
  <c r="AX44" i="1" s="1"/>
  <c r="AN44" i="1"/>
  <c r="AZ44" i="1" s="1"/>
  <c r="CD44" i="1" s="1"/>
  <c r="DH44" i="1" s="1"/>
  <c r="AM43" i="3"/>
  <c r="AY43" i="3" s="1"/>
  <c r="CC43" i="3" s="1"/>
  <c r="EL43" i="3" s="1"/>
  <c r="AP43" i="3"/>
  <c r="BB43" i="3" s="1"/>
  <c r="CF43" i="3" s="1"/>
  <c r="DJ43" i="3" s="1"/>
  <c r="AN43" i="3"/>
  <c r="AZ43" i="3" s="1"/>
  <c r="CD43" i="3" s="1"/>
  <c r="DH43" i="3" s="1"/>
  <c r="AP43" i="2"/>
  <c r="BB43" i="2" s="1"/>
  <c r="CF43" i="2" s="1"/>
  <c r="DJ43" i="2" s="1"/>
  <c r="AO43" i="2"/>
  <c r="BA43" i="2" s="1"/>
  <c r="CE43" i="2" s="1"/>
  <c r="DI43" i="2" s="1"/>
  <c r="AM43" i="2"/>
  <c r="AY43" i="2" s="1"/>
  <c r="CC43" i="2" s="1"/>
  <c r="AP43" i="1"/>
  <c r="BB43" i="1" s="1"/>
  <c r="CF43" i="1" s="1"/>
  <c r="DJ43" i="1" s="1"/>
  <c r="AQ43" i="1"/>
  <c r="BC43" i="1" s="1"/>
  <c r="CG43" i="1" s="1"/>
  <c r="DK43" i="1" s="1"/>
  <c r="AO43" i="1"/>
  <c r="BA43" i="1" s="1"/>
  <c r="CE43" i="1" s="1"/>
  <c r="DI43" i="1" s="1"/>
  <c r="AN43" i="1"/>
  <c r="AZ43" i="1" s="1"/>
  <c r="CD43" i="1" s="1"/>
  <c r="DH43" i="1" s="1"/>
  <c r="AO42" i="3"/>
  <c r="BA42" i="3" s="1"/>
  <c r="CE42" i="3" s="1"/>
  <c r="DI42" i="3" s="1"/>
  <c r="AL42" i="3"/>
  <c r="AX42" i="3" s="1"/>
  <c r="CB42" i="3" s="1"/>
  <c r="AN42" i="3"/>
  <c r="AZ42" i="3" s="1"/>
  <c r="CD42" i="3" s="1"/>
  <c r="DH42" i="3" s="1"/>
  <c r="AP42" i="2"/>
  <c r="BB42" i="2" s="1"/>
  <c r="CF42" i="2" s="1"/>
  <c r="DJ42" i="2" s="1"/>
  <c r="AN42" i="2"/>
  <c r="AZ42" i="2" s="1"/>
  <c r="CD42" i="2" s="1"/>
  <c r="DH42" i="2" s="1"/>
  <c r="AL42" i="1"/>
  <c r="AX42" i="1" s="1"/>
  <c r="CB42" i="1" s="1"/>
  <c r="EK42" i="1" s="1"/>
  <c r="AN42" i="1"/>
  <c r="AZ42" i="1" s="1"/>
  <c r="CD42" i="1" s="1"/>
  <c r="DH42" i="1" s="1"/>
  <c r="AQ42" i="1"/>
  <c r="BC42" i="1" s="1"/>
  <c r="CG42" i="1" s="1"/>
  <c r="DK42" i="1" s="1"/>
  <c r="AO42" i="1"/>
  <c r="BA42" i="1" s="1"/>
  <c r="CE42" i="1" s="1"/>
  <c r="DI42" i="1" s="1"/>
  <c r="AQ41" i="3"/>
  <c r="BC41" i="3" s="1"/>
  <c r="CG41" i="3" s="1"/>
  <c r="DK41" i="3" s="1"/>
  <c r="AO41" i="3"/>
  <c r="BA41" i="3" s="1"/>
  <c r="CE41" i="3" s="1"/>
  <c r="DI41" i="3" s="1"/>
  <c r="AP41" i="3"/>
  <c r="BB41" i="3" s="1"/>
  <c r="CF41" i="3" s="1"/>
  <c r="DJ41" i="3" s="1"/>
  <c r="AN41" i="3"/>
  <c r="AZ41" i="3" s="1"/>
  <c r="CD41" i="3" s="1"/>
  <c r="DH41" i="3" s="1"/>
  <c r="AL41" i="3"/>
  <c r="AX41" i="3" s="1"/>
  <c r="CB41" i="3" s="1"/>
  <c r="AQ41" i="2"/>
  <c r="BC41" i="2" s="1"/>
  <c r="CG41" i="2" s="1"/>
  <c r="DK41" i="2" s="1"/>
  <c r="AN41" i="2"/>
  <c r="AZ41" i="2" s="1"/>
  <c r="CD41" i="2" s="1"/>
  <c r="DH41" i="2" s="1"/>
  <c r="AN41" i="1"/>
  <c r="AZ41" i="1" s="1"/>
  <c r="CD41" i="1" s="1"/>
  <c r="DH41" i="1" s="1"/>
  <c r="AM41" i="1"/>
  <c r="AY41" i="1" s="1"/>
  <c r="CC41" i="1" s="1"/>
  <c r="EL41" i="1" s="1"/>
  <c r="AO41" i="1"/>
  <c r="BA41" i="1" s="1"/>
  <c r="CE41" i="1" s="1"/>
  <c r="DI41" i="1" s="1"/>
  <c r="AL40" i="3"/>
  <c r="AX40" i="3" s="1"/>
  <c r="CB40" i="3" s="1"/>
  <c r="EK40" i="3" s="1"/>
  <c r="AQ40" i="3"/>
  <c r="BC40" i="3" s="1"/>
  <c r="CG40" i="3" s="1"/>
  <c r="DK40" i="3" s="1"/>
  <c r="AO40" i="3"/>
  <c r="BA40" i="3" s="1"/>
  <c r="CE40" i="3" s="1"/>
  <c r="DI40" i="3" s="1"/>
  <c r="AM40" i="3"/>
  <c r="AY40" i="3" s="1"/>
  <c r="CC40" i="3" s="1"/>
  <c r="EL40" i="3" s="1"/>
  <c r="AP40" i="3"/>
  <c r="BB40" i="3" s="1"/>
  <c r="CF40" i="3" s="1"/>
  <c r="DJ40" i="3" s="1"/>
  <c r="AO40" i="2"/>
  <c r="BA40" i="2" s="1"/>
  <c r="CE40" i="2" s="1"/>
  <c r="DI40" i="2" s="1"/>
  <c r="AN40" i="2"/>
  <c r="AZ40" i="2" s="1"/>
  <c r="CD40" i="2" s="1"/>
  <c r="DH40" i="2" s="1"/>
  <c r="AM40" i="2"/>
  <c r="AY40" i="2" s="1"/>
  <c r="CC40" i="2" s="1"/>
  <c r="EL40" i="2" s="1"/>
  <c r="AN40" i="1"/>
  <c r="AZ40" i="1" s="1"/>
  <c r="CD40" i="1" s="1"/>
  <c r="DH40" i="1" s="1"/>
  <c r="AQ40" i="1"/>
  <c r="BC40" i="1" s="1"/>
  <c r="CG40" i="1" s="1"/>
  <c r="DK40" i="1" s="1"/>
  <c r="AP40" i="1"/>
  <c r="BB40" i="1" s="1"/>
  <c r="CF40" i="1" s="1"/>
  <c r="DJ40" i="1" s="1"/>
  <c r="AM40" i="1"/>
  <c r="AY40" i="1" s="1"/>
  <c r="CC40" i="1" s="1"/>
  <c r="EL40" i="1" s="1"/>
  <c r="AL40" i="1"/>
  <c r="AX40" i="1" s="1"/>
  <c r="CB40" i="1" s="1"/>
  <c r="EK40" i="1" s="1"/>
  <c r="AN39" i="3"/>
  <c r="AZ39" i="3" s="1"/>
  <c r="CD39" i="3" s="1"/>
  <c r="DH39" i="3" s="1"/>
  <c r="AL39" i="3"/>
  <c r="AX39" i="3" s="1"/>
  <c r="CB39" i="3" s="1"/>
  <c r="AM39" i="1"/>
  <c r="AY39" i="1" s="1"/>
  <c r="CC39" i="1" s="1"/>
  <c r="EL39" i="1" s="1"/>
  <c r="AQ39" i="1"/>
  <c r="BC39" i="1" s="1"/>
  <c r="CG39" i="1" s="1"/>
  <c r="DK39" i="1" s="1"/>
  <c r="AP39" i="1"/>
  <c r="BB39" i="1" s="1"/>
  <c r="CF39" i="1" s="1"/>
  <c r="DJ39" i="1" s="1"/>
  <c r="AN39" i="1"/>
  <c r="AZ39" i="1" s="1"/>
  <c r="CD39" i="1" s="1"/>
  <c r="DH39" i="1" s="1"/>
  <c r="AM38" i="3"/>
  <c r="AY38" i="3" s="1"/>
  <c r="CC38" i="3" s="1"/>
  <c r="EL38" i="3" s="1"/>
  <c r="AL38" i="3"/>
  <c r="AX38" i="3" s="1"/>
  <c r="CB38" i="3" s="1"/>
  <c r="EK38" i="3" s="1"/>
  <c r="AP38" i="3"/>
  <c r="BB38" i="3" s="1"/>
  <c r="CF38" i="3" s="1"/>
  <c r="DJ38" i="3" s="1"/>
  <c r="AO38" i="3"/>
  <c r="BA38" i="3" s="1"/>
  <c r="CE38" i="3" s="1"/>
  <c r="DI38" i="3" s="1"/>
  <c r="AP38" i="2"/>
  <c r="BB38" i="2" s="1"/>
  <c r="CF38" i="2" s="1"/>
  <c r="DJ38" i="2" s="1"/>
  <c r="DF38" i="2"/>
  <c r="AN38" i="2"/>
  <c r="AZ38" i="2" s="1"/>
  <c r="CD38" i="2" s="1"/>
  <c r="DH38" i="2" s="1"/>
  <c r="AQ38" i="1"/>
  <c r="BC38" i="1" s="1"/>
  <c r="CG38" i="1" s="1"/>
  <c r="DK38" i="1" s="1"/>
  <c r="AO38" i="1"/>
  <c r="BA38" i="1" s="1"/>
  <c r="CE38" i="1" s="1"/>
  <c r="DI38" i="1" s="1"/>
  <c r="AN38" i="1"/>
  <c r="AZ38" i="1" s="1"/>
  <c r="CD38" i="1" s="1"/>
  <c r="DH38" i="1" s="1"/>
  <c r="AO37" i="3"/>
  <c r="BA37" i="3" s="1"/>
  <c r="CE37" i="3" s="1"/>
  <c r="DI37" i="3" s="1"/>
  <c r="AN37" i="3"/>
  <c r="AZ37" i="3" s="1"/>
  <c r="CD37" i="3" s="1"/>
  <c r="DH37" i="3" s="1"/>
  <c r="AM37" i="3"/>
  <c r="AY37" i="3" s="1"/>
  <c r="CC37" i="3" s="1"/>
  <c r="EL37" i="3" s="1"/>
  <c r="AQ37" i="2"/>
  <c r="BC37" i="2" s="1"/>
  <c r="CG37" i="2" s="1"/>
  <c r="DK37" i="2" s="1"/>
  <c r="AO37" i="2"/>
  <c r="BA37" i="2" s="1"/>
  <c r="CE37" i="2" s="1"/>
  <c r="DI37" i="2" s="1"/>
  <c r="AQ37" i="1"/>
  <c r="BC37" i="1" s="1"/>
  <c r="CG37" i="1" s="1"/>
  <c r="DK37" i="1" s="1"/>
  <c r="AM37" i="1"/>
  <c r="AY37" i="1" s="1"/>
  <c r="CC37" i="1" s="1"/>
  <c r="EL37" i="1" s="1"/>
  <c r="AL37" i="1"/>
  <c r="AX37" i="1" s="1"/>
  <c r="CB37" i="1" s="1"/>
  <c r="EK37" i="1" s="1"/>
  <c r="AN37" i="1"/>
  <c r="AZ37" i="1" s="1"/>
  <c r="CD37" i="1" s="1"/>
  <c r="DH37" i="1" s="1"/>
  <c r="AN36" i="3"/>
  <c r="AZ36" i="3" s="1"/>
  <c r="CD36" i="3" s="1"/>
  <c r="DH36" i="3" s="1"/>
  <c r="AN36" i="2"/>
  <c r="AZ36" i="2" s="1"/>
  <c r="CD36" i="2" s="1"/>
  <c r="DH36" i="2" s="1"/>
  <c r="AQ36" i="2"/>
  <c r="BC36" i="2" s="1"/>
  <c r="CG36" i="2" s="1"/>
  <c r="DK36" i="2" s="1"/>
  <c r="AP36" i="2"/>
  <c r="BB36" i="2" s="1"/>
  <c r="CF36" i="2" s="1"/>
  <c r="DJ36" i="2" s="1"/>
  <c r="AM36" i="2"/>
  <c r="AY36" i="2" s="1"/>
  <c r="CC36" i="2" s="1"/>
  <c r="EL36" i="2" s="1"/>
  <c r="AN36" i="1"/>
  <c r="AZ36" i="1" s="1"/>
  <c r="CD36" i="1" s="1"/>
  <c r="DH36" i="1" s="1"/>
  <c r="AP36" i="1"/>
  <c r="BB36" i="1" s="1"/>
  <c r="CF36" i="1" s="1"/>
  <c r="DJ36" i="1" s="1"/>
  <c r="AO36" i="1"/>
  <c r="BA36" i="1" s="1"/>
  <c r="CE36" i="1" s="1"/>
  <c r="DI36" i="1" s="1"/>
  <c r="AL36" i="1"/>
  <c r="AX36" i="1" s="1"/>
  <c r="CB36" i="1" s="1"/>
  <c r="EK36" i="1" s="1"/>
  <c r="AM35" i="3"/>
  <c r="AY35" i="3" s="1"/>
  <c r="CC35" i="3" s="1"/>
  <c r="AQ35" i="3"/>
  <c r="BC35" i="3" s="1"/>
  <c r="CG35" i="3" s="1"/>
  <c r="DK35" i="3" s="1"/>
  <c r="AO35" i="3"/>
  <c r="BA35" i="3" s="1"/>
  <c r="CE35" i="3" s="1"/>
  <c r="DI35" i="3" s="1"/>
  <c r="AP35" i="2"/>
  <c r="BB35" i="2" s="1"/>
  <c r="CF35" i="2" s="1"/>
  <c r="DJ35" i="2" s="1"/>
  <c r="AN35" i="2"/>
  <c r="AZ35" i="2" s="1"/>
  <c r="CD35" i="2" s="1"/>
  <c r="DH35" i="2" s="1"/>
  <c r="AQ35" i="2"/>
  <c r="BC35" i="2" s="1"/>
  <c r="CG35" i="2" s="1"/>
  <c r="DK35" i="2" s="1"/>
  <c r="AM35" i="2"/>
  <c r="AY35" i="2" s="1"/>
  <c r="CC35" i="2" s="1"/>
  <c r="EL35" i="2" s="1"/>
  <c r="AM34" i="3"/>
  <c r="AY34" i="3" s="1"/>
  <c r="CC34" i="3" s="1"/>
  <c r="AL34" i="3"/>
  <c r="AX34" i="3" s="1"/>
  <c r="CB34" i="3" s="1"/>
  <c r="EK34" i="3" s="1"/>
  <c r="AO34" i="3"/>
  <c r="BA34" i="3" s="1"/>
  <c r="CE34" i="3" s="1"/>
  <c r="DI34" i="3" s="1"/>
  <c r="AQ34" i="3"/>
  <c r="BC34" i="3" s="1"/>
  <c r="CG34" i="3" s="1"/>
  <c r="DK34" i="3" s="1"/>
  <c r="AN34" i="3"/>
  <c r="AZ34" i="3" s="1"/>
  <c r="CD34" i="3" s="1"/>
  <c r="DH34" i="3" s="1"/>
  <c r="AM34" i="2"/>
  <c r="AY34" i="2" s="1"/>
  <c r="CC34" i="2" s="1"/>
  <c r="EL34" i="2" s="1"/>
  <c r="AQ34" i="2"/>
  <c r="BC34" i="2" s="1"/>
  <c r="CG34" i="2" s="1"/>
  <c r="DK34" i="2" s="1"/>
  <c r="AN34" i="2"/>
  <c r="AZ34" i="2" s="1"/>
  <c r="CD34" i="2" s="1"/>
  <c r="DH34" i="2" s="1"/>
  <c r="AN34" i="1"/>
  <c r="AZ34" i="1" s="1"/>
  <c r="CD34" i="1" s="1"/>
  <c r="DH34" i="1" s="1"/>
  <c r="AP34" i="1"/>
  <c r="BB34" i="1" s="1"/>
  <c r="CF34" i="1" s="1"/>
  <c r="DJ34" i="1" s="1"/>
  <c r="AL34" i="1"/>
  <c r="AX34" i="1" s="1"/>
  <c r="CB34" i="1" s="1"/>
  <c r="EK34" i="1" s="1"/>
  <c r="AM33" i="3"/>
  <c r="AY33" i="3" s="1"/>
  <c r="CC33" i="3" s="1"/>
  <c r="EL33" i="3" s="1"/>
  <c r="AQ33" i="3"/>
  <c r="BC33" i="3" s="1"/>
  <c r="CG33" i="3" s="1"/>
  <c r="DK33" i="3" s="1"/>
  <c r="AL33" i="3"/>
  <c r="AX33" i="3" s="1"/>
  <c r="CB33" i="3" s="1"/>
  <c r="EK33" i="3" s="1"/>
  <c r="AP33" i="3"/>
  <c r="BB33" i="3" s="1"/>
  <c r="CF33" i="3" s="1"/>
  <c r="DJ33" i="3" s="1"/>
  <c r="AN33" i="2"/>
  <c r="AZ33" i="2" s="1"/>
  <c r="CD33" i="2" s="1"/>
  <c r="DH33" i="2" s="1"/>
  <c r="AQ33" i="2"/>
  <c r="BC33" i="2" s="1"/>
  <c r="CG33" i="2" s="1"/>
  <c r="DK33" i="2" s="1"/>
  <c r="AP33" i="2"/>
  <c r="BB33" i="2" s="1"/>
  <c r="CF33" i="2" s="1"/>
  <c r="DJ33" i="2" s="1"/>
  <c r="AO33" i="2"/>
  <c r="BA33" i="2" s="1"/>
  <c r="CE33" i="2" s="1"/>
  <c r="DI33" i="2" s="1"/>
  <c r="AM33" i="2"/>
  <c r="AY33" i="2" s="1"/>
  <c r="CC33" i="2" s="1"/>
  <c r="EL33" i="2" s="1"/>
  <c r="AQ33" i="1"/>
  <c r="BC33" i="1" s="1"/>
  <c r="CG33" i="1" s="1"/>
  <c r="DK33" i="1" s="1"/>
  <c r="AO33" i="1"/>
  <c r="BA33" i="1" s="1"/>
  <c r="CE33" i="1" s="1"/>
  <c r="DI33" i="1" s="1"/>
  <c r="AM33" i="1"/>
  <c r="AY33" i="1" s="1"/>
  <c r="CC33" i="1" s="1"/>
  <c r="EL33" i="1" s="1"/>
  <c r="AQ32" i="3"/>
  <c r="BC32" i="3" s="1"/>
  <c r="CG32" i="3" s="1"/>
  <c r="DK32" i="3" s="1"/>
  <c r="AM32" i="3"/>
  <c r="AY32" i="3" s="1"/>
  <c r="CC32" i="3" s="1"/>
  <c r="EL32" i="3" s="1"/>
  <c r="AN32" i="2"/>
  <c r="AZ32" i="2" s="1"/>
  <c r="CD32" i="2" s="1"/>
  <c r="DH32" i="2" s="1"/>
  <c r="AQ32" i="2"/>
  <c r="BC32" i="2" s="1"/>
  <c r="CG32" i="2" s="1"/>
  <c r="DK32" i="2" s="1"/>
  <c r="AP32" i="2"/>
  <c r="BB32" i="2" s="1"/>
  <c r="CF32" i="2" s="1"/>
  <c r="DJ32" i="2" s="1"/>
  <c r="AM32" i="2"/>
  <c r="AY32" i="2" s="1"/>
  <c r="CC32" i="2" s="1"/>
  <c r="EL32" i="2" s="1"/>
  <c r="AO32" i="1"/>
  <c r="BA32" i="1" s="1"/>
  <c r="CE32" i="1" s="1"/>
  <c r="DI32" i="1" s="1"/>
  <c r="AN32" i="1"/>
  <c r="AZ32" i="1" s="1"/>
  <c r="CD32" i="1" s="1"/>
  <c r="DH32" i="1" s="1"/>
  <c r="AQ32" i="1"/>
  <c r="BC32" i="1" s="1"/>
  <c r="CG32" i="1" s="1"/>
  <c r="DK32" i="1" s="1"/>
  <c r="AP32" i="1"/>
  <c r="BB32" i="1" s="1"/>
  <c r="CF32" i="1" s="1"/>
  <c r="DJ32" i="1" s="1"/>
  <c r="AM32" i="1"/>
  <c r="AY32" i="1" s="1"/>
  <c r="CC32" i="1" s="1"/>
  <c r="EL32" i="1" s="1"/>
  <c r="AL32" i="1"/>
  <c r="AX32" i="1" s="1"/>
  <c r="CB32" i="1" s="1"/>
  <c r="EK32" i="1" s="1"/>
  <c r="AN31" i="3"/>
  <c r="AZ31" i="3" s="1"/>
  <c r="CD31" i="3" s="1"/>
  <c r="DH31" i="3" s="1"/>
  <c r="AM31" i="3"/>
  <c r="AY31" i="3" s="1"/>
  <c r="CC31" i="3" s="1"/>
  <c r="EL31" i="3" s="1"/>
  <c r="AP31" i="3"/>
  <c r="BB31" i="3" s="1"/>
  <c r="CF31" i="3" s="1"/>
  <c r="DJ31" i="3" s="1"/>
  <c r="AO31" i="3"/>
  <c r="BA31" i="3" s="1"/>
  <c r="CE31" i="3" s="1"/>
  <c r="DI31" i="3" s="1"/>
  <c r="AL31" i="3"/>
  <c r="AX31" i="3" s="1"/>
  <c r="CB31" i="3" s="1"/>
  <c r="EK31" i="3" s="1"/>
  <c r="AO31" i="2"/>
  <c r="BA31" i="2" s="1"/>
  <c r="CE31" i="2" s="1"/>
  <c r="DI31" i="2" s="1"/>
  <c r="AN31" i="2"/>
  <c r="AZ31" i="2" s="1"/>
  <c r="CD31" i="2" s="1"/>
  <c r="DH31" i="2" s="1"/>
  <c r="AP31" i="2"/>
  <c r="BB31" i="2" s="1"/>
  <c r="CF31" i="2" s="1"/>
  <c r="DJ31" i="2" s="1"/>
  <c r="AQ31" i="1"/>
  <c r="BC31" i="1" s="1"/>
  <c r="CG31" i="1" s="1"/>
  <c r="DK31" i="1" s="1"/>
  <c r="AN31" i="1"/>
  <c r="AZ31" i="1" s="1"/>
  <c r="CD31" i="1" s="1"/>
  <c r="DH31" i="1" s="1"/>
  <c r="AL31" i="1"/>
  <c r="AX31" i="1" s="1"/>
  <c r="CB31" i="1" s="1"/>
  <c r="EK31" i="1" s="1"/>
  <c r="AO31" i="1"/>
  <c r="BA31" i="1" s="1"/>
  <c r="CE31" i="1" s="1"/>
  <c r="DI31" i="1" s="1"/>
  <c r="AQ30" i="3"/>
  <c r="BC30" i="3" s="1"/>
  <c r="CG30" i="3" s="1"/>
  <c r="DK30" i="3" s="1"/>
  <c r="AN30" i="3"/>
  <c r="AZ30" i="3" s="1"/>
  <c r="CD30" i="3" s="1"/>
  <c r="DH30" i="3" s="1"/>
  <c r="AQ30" i="2"/>
  <c r="BC30" i="2" s="1"/>
  <c r="CG30" i="2" s="1"/>
  <c r="DK30" i="2" s="1"/>
  <c r="DF30" i="2"/>
  <c r="AP30" i="2"/>
  <c r="BB30" i="2" s="1"/>
  <c r="CF30" i="2" s="1"/>
  <c r="DJ30" i="2" s="1"/>
  <c r="AO30" i="2"/>
  <c r="BA30" i="2" s="1"/>
  <c r="CE30" i="2" s="1"/>
  <c r="DI30" i="2" s="1"/>
  <c r="AN30" i="2"/>
  <c r="AZ30" i="2" s="1"/>
  <c r="CD30" i="2" s="1"/>
  <c r="DH30" i="2" s="1"/>
  <c r="AM30" i="2"/>
  <c r="AY30" i="2" s="1"/>
  <c r="CC30" i="2" s="1"/>
  <c r="EL30" i="2" s="1"/>
  <c r="AO30" i="1"/>
  <c r="BA30" i="1" s="1"/>
  <c r="CE30" i="1" s="1"/>
  <c r="DI30" i="1" s="1"/>
  <c r="AM30" i="1"/>
  <c r="AY30" i="1" s="1"/>
  <c r="CC30" i="1" s="1"/>
  <c r="EL30" i="1" s="1"/>
  <c r="AP30" i="1"/>
  <c r="BB30" i="1" s="1"/>
  <c r="CF30" i="1" s="1"/>
  <c r="DJ30" i="1" s="1"/>
  <c r="AL30" i="1"/>
  <c r="AX30" i="1" s="1"/>
  <c r="CB30" i="1" s="1"/>
  <c r="EK30" i="1" s="1"/>
  <c r="AQ29" i="3"/>
  <c r="BC29" i="3" s="1"/>
  <c r="CG29" i="3" s="1"/>
  <c r="DK29" i="3" s="1"/>
  <c r="AM29" i="3"/>
  <c r="AY29" i="3" s="1"/>
  <c r="CC29" i="3" s="1"/>
  <c r="EL29" i="3" s="1"/>
  <c r="AL29" i="3"/>
  <c r="AX29" i="3" s="1"/>
  <c r="CB29" i="3" s="1"/>
  <c r="EK29" i="3" s="1"/>
  <c r="AN29" i="2"/>
  <c r="AZ29" i="2" s="1"/>
  <c r="CD29" i="2" s="1"/>
  <c r="DH29" i="2" s="1"/>
  <c r="AQ29" i="2"/>
  <c r="BC29" i="2" s="1"/>
  <c r="CG29" i="2" s="1"/>
  <c r="DK29" i="2" s="1"/>
  <c r="AO29" i="2"/>
  <c r="BA29" i="2" s="1"/>
  <c r="CE29" i="2" s="1"/>
  <c r="DI29" i="2" s="1"/>
  <c r="AO29" i="1"/>
  <c r="BA29" i="1" s="1"/>
  <c r="CE29" i="1" s="1"/>
  <c r="DI29" i="1" s="1"/>
  <c r="S45" i="1"/>
  <c r="AL29" i="1"/>
  <c r="AX29" i="1" s="1"/>
  <c r="CB29" i="1" s="1"/>
  <c r="AP28" i="3"/>
  <c r="BB28" i="3" s="1"/>
  <c r="CF28" i="3" s="1"/>
  <c r="DJ28" i="3" s="1"/>
  <c r="AO28" i="3"/>
  <c r="BA28" i="3" s="1"/>
  <c r="CE28" i="3" s="1"/>
  <c r="DI28" i="3" s="1"/>
  <c r="AL28" i="3"/>
  <c r="AX28" i="3" s="1"/>
  <c r="CB28" i="3" s="1"/>
  <c r="EK28" i="3" s="1"/>
  <c r="AQ28" i="3"/>
  <c r="BC28" i="3" s="1"/>
  <c r="CG28" i="3" s="1"/>
  <c r="DK28" i="3" s="1"/>
  <c r="AQ28" i="2"/>
  <c r="BC28" i="2" s="1"/>
  <c r="AP28" i="2"/>
  <c r="BB28" i="2" s="1"/>
  <c r="CF28" i="2" s="1"/>
  <c r="DJ28" i="2" s="1"/>
  <c r="AM28" i="2"/>
  <c r="AY28" i="2" s="1"/>
  <c r="CC28" i="2" s="1"/>
  <c r="EL28" i="2" s="1"/>
  <c r="AO28" i="1"/>
  <c r="BA28" i="1" s="1"/>
  <c r="CE28" i="1" s="1"/>
  <c r="DI28" i="1" s="1"/>
  <c r="AN28" i="1"/>
  <c r="AZ28" i="1" s="1"/>
  <c r="CD28" i="1" s="1"/>
  <c r="DH28" i="1" s="1"/>
  <c r="AM28" i="1"/>
  <c r="AY28" i="1" s="1"/>
  <c r="CC28" i="1" s="1"/>
  <c r="EL28" i="1" s="1"/>
  <c r="AO27" i="3"/>
  <c r="BA27" i="3" s="1"/>
  <c r="CE27" i="3" s="1"/>
  <c r="DI27" i="3" s="1"/>
  <c r="AQ27" i="3"/>
  <c r="BC27" i="3" s="1"/>
  <c r="CG27" i="3" s="1"/>
  <c r="DK27" i="3" s="1"/>
  <c r="AP27" i="3"/>
  <c r="BB27" i="3" s="1"/>
  <c r="CF27" i="3" s="1"/>
  <c r="DJ27" i="3" s="1"/>
  <c r="AM27" i="3"/>
  <c r="AY27" i="3" s="1"/>
  <c r="CC27" i="3" s="1"/>
  <c r="EL27" i="3" s="1"/>
  <c r="AM27" i="2"/>
  <c r="AY27" i="2" s="1"/>
  <c r="CC27" i="2" s="1"/>
  <c r="EL27" i="2" s="1"/>
  <c r="AQ27" i="2"/>
  <c r="BC27" i="2" s="1"/>
  <c r="CG27" i="2" s="1"/>
  <c r="DK27" i="2" s="1"/>
  <c r="AN27" i="2"/>
  <c r="AZ27" i="2" s="1"/>
  <c r="CD27" i="2" s="1"/>
  <c r="DH27" i="2" s="1"/>
  <c r="AP27" i="2"/>
  <c r="BB27" i="2" s="1"/>
  <c r="CF27" i="2" s="1"/>
  <c r="DJ27" i="2" s="1"/>
  <c r="AO27" i="2"/>
  <c r="BA27" i="2" s="1"/>
  <c r="CE27" i="2" s="1"/>
  <c r="DI27" i="2" s="1"/>
  <c r="AM27" i="1"/>
  <c r="AY27" i="1" s="1"/>
  <c r="CC27" i="1" s="1"/>
  <c r="AM26" i="3"/>
  <c r="AY26" i="3" s="1"/>
  <c r="CC26" i="3" s="1"/>
  <c r="AQ26" i="3"/>
  <c r="BC26" i="3" s="1"/>
  <c r="CG26" i="3" s="1"/>
  <c r="DK26" i="3" s="1"/>
  <c r="AP26" i="3"/>
  <c r="BB26" i="3" s="1"/>
  <c r="CF26" i="3" s="1"/>
  <c r="DJ26" i="3" s="1"/>
  <c r="AN26" i="3"/>
  <c r="AZ26" i="3" s="1"/>
  <c r="CD26" i="3" s="1"/>
  <c r="DH26" i="3" s="1"/>
  <c r="AN26" i="2"/>
  <c r="AZ26" i="2" s="1"/>
  <c r="CD26" i="2" s="1"/>
  <c r="DH26" i="2" s="1"/>
  <c r="AP26" i="2"/>
  <c r="BB26" i="2" s="1"/>
  <c r="CF26" i="2" s="1"/>
  <c r="DJ26" i="2" s="1"/>
  <c r="AM26" i="1"/>
  <c r="AY26" i="1" s="1"/>
  <c r="CC26" i="1" s="1"/>
  <c r="EL26" i="1" s="1"/>
  <c r="AQ26" i="1"/>
  <c r="BC26" i="1" s="1"/>
  <c r="CG26" i="1" s="1"/>
  <c r="DK26" i="1" s="1"/>
  <c r="AO26" i="1"/>
  <c r="BA26" i="1" s="1"/>
  <c r="CE26" i="1" s="1"/>
  <c r="DI26" i="1" s="1"/>
  <c r="AL26" i="1"/>
  <c r="AX26" i="1" s="1"/>
  <c r="CB26" i="1" s="1"/>
  <c r="EK26" i="1" s="1"/>
  <c r="AQ25" i="3"/>
  <c r="BC25" i="3" s="1"/>
  <c r="CG25" i="3" s="1"/>
  <c r="DK25" i="3" s="1"/>
  <c r="AN25" i="3"/>
  <c r="AZ25" i="3" s="1"/>
  <c r="CD25" i="3" s="1"/>
  <c r="DH25" i="3" s="1"/>
  <c r="AM25" i="3"/>
  <c r="AY25" i="3" s="1"/>
  <c r="CC25" i="3" s="1"/>
  <c r="EL25" i="3" s="1"/>
  <c r="AL25" i="3"/>
  <c r="AX25" i="3" s="1"/>
  <c r="CB25" i="3" s="1"/>
  <c r="EK25" i="3" s="1"/>
  <c r="AP25" i="3"/>
  <c r="BB25" i="3" s="1"/>
  <c r="CF25" i="3" s="1"/>
  <c r="DJ25" i="3" s="1"/>
  <c r="DD45" i="2"/>
  <c r="AQ25" i="2"/>
  <c r="BC25" i="2" s="1"/>
  <c r="CG25" i="2" s="1"/>
  <c r="DK25" i="2" s="1"/>
  <c r="AP25" i="2"/>
  <c r="BB25" i="2" s="1"/>
  <c r="CF25" i="2" s="1"/>
  <c r="DJ25" i="2" s="1"/>
  <c r="AO25" i="2"/>
  <c r="BA25" i="2" s="1"/>
  <c r="CE25" i="2" s="1"/>
  <c r="DI25" i="2" s="1"/>
  <c r="AN25" i="2"/>
  <c r="AZ25" i="2" s="1"/>
  <c r="CD25" i="2" s="1"/>
  <c r="DH25" i="2" s="1"/>
  <c r="AQ25" i="1"/>
  <c r="BC25" i="1" s="1"/>
  <c r="CG25" i="1" s="1"/>
  <c r="DK25" i="1" s="1"/>
  <c r="AP25" i="1"/>
  <c r="BB25" i="1" s="1"/>
  <c r="CF25" i="1" s="1"/>
  <c r="DJ25" i="1" s="1"/>
  <c r="AO25" i="1"/>
  <c r="BA25" i="1" s="1"/>
  <c r="CE25" i="1" s="1"/>
  <c r="DI25" i="1" s="1"/>
  <c r="AM25" i="1"/>
  <c r="AY25" i="1" s="1"/>
  <c r="CC25" i="1" s="1"/>
  <c r="EL25" i="1" s="1"/>
  <c r="AL25" i="1"/>
  <c r="AX25" i="1" s="1"/>
  <c r="CB25" i="1" s="1"/>
  <c r="EK25" i="1" s="1"/>
  <c r="AM24" i="3"/>
  <c r="AY24" i="3" s="1"/>
  <c r="CC24" i="3" s="1"/>
  <c r="EL24" i="3" s="1"/>
  <c r="AQ24" i="3"/>
  <c r="BC24" i="3" s="1"/>
  <c r="CG24" i="3" s="1"/>
  <c r="DK24" i="3" s="1"/>
  <c r="AP24" i="3"/>
  <c r="BB24" i="3" s="1"/>
  <c r="CF24" i="3" s="1"/>
  <c r="DJ24" i="3" s="1"/>
  <c r="AL24" i="3"/>
  <c r="AX24" i="3" s="1"/>
  <c r="CB24" i="3" s="1"/>
  <c r="EK24" i="3" s="1"/>
  <c r="AO24" i="2"/>
  <c r="BA24" i="2" s="1"/>
  <c r="CE24" i="2" s="1"/>
  <c r="DI24" i="2" s="1"/>
  <c r="AQ24" i="2"/>
  <c r="BC24" i="2" s="1"/>
  <c r="CG24" i="2" s="1"/>
  <c r="DK24" i="2" s="1"/>
  <c r="AP24" i="2"/>
  <c r="BB24" i="2" s="1"/>
  <c r="CF24" i="2" s="1"/>
  <c r="DJ24" i="2" s="1"/>
  <c r="AM24" i="2"/>
  <c r="AY24" i="2" s="1"/>
  <c r="CC24" i="2" s="1"/>
  <c r="EL24" i="2" s="1"/>
  <c r="AQ24" i="1"/>
  <c r="BC24" i="1" s="1"/>
  <c r="CG24" i="1" s="1"/>
  <c r="DK24" i="1" s="1"/>
  <c r="AO24" i="1"/>
  <c r="BA24" i="1" s="1"/>
  <c r="CE24" i="1" s="1"/>
  <c r="DI24" i="1" s="1"/>
  <c r="AM24" i="1"/>
  <c r="AY24" i="1" s="1"/>
  <c r="CC24" i="1" s="1"/>
  <c r="EL24" i="1" s="1"/>
  <c r="AL23" i="3"/>
  <c r="AX23" i="3" s="1"/>
  <c r="CB23" i="3" s="1"/>
  <c r="EK23" i="3" s="1"/>
  <c r="AQ23" i="3"/>
  <c r="BC23" i="3" s="1"/>
  <c r="CG23" i="3" s="1"/>
  <c r="DK23" i="3" s="1"/>
  <c r="AP23" i="3"/>
  <c r="BB23" i="3" s="1"/>
  <c r="CF23" i="3" s="1"/>
  <c r="DJ23" i="3" s="1"/>
  <c r="AO23" i="3"/>
  <c r="BA23" i="3" s="1"/>
  <c r="CE23" i="3" s="1"/>
  <c r="DI23" i="3" s="1"/>
  <c r="AM23" i="3"/>
  <c r="AY23" i="3" s="1"/>
  <c r="CC23" i="3" s="1"/>
  <c r="EL23" i="3" s="1"/>
  <c r="AN23" i="2"/>
  <c r="AZ23" i="2" s="1"/>
  <c r="CD23" i="2" s="1"/>
  <c r="DH23" i="2" s="1"/>
  <c r="AP23" i="2"/>
  <c r="BB23" i="2" s="1"/>
  <c r="CF23" i="2" s="1"/>
  <c r="DJ23" i="2" s="1"/>
  <c r="AM23" i="2"/>
  <c r="AY23" i="2" s="1"/>
  <c r="CC23" i="2" s="1"/>
  <c r="EL23" i="2" s="1"/>
  <c r="AN23" i="1"/>
  <c r="AZ23" i="1" s="1"/>
  <c r="CD23" i="1" s="1"/>
  <c r="DH23" i="1" s="1"/>
  <c r="AL23" i="1"/>
  <c r="AX23" i="1" s="1"/>
  <c r="CB23" i="1" s="1"/>
  <c r="EK23" i="1" s="1"/>
  <c r="AP23" i="1"/>
  <c r="BB23" i="1" s="1"/>
  <c r="CF23" i="1" s="1"/>
  <c r="DJ23" i="1" s="1"/>
  <c r="AO23" i="1"/>
  <c r="BA23" i="1" s="1"/>
  <c r="CE23" i="1" s="1"/>
  <c r="DI23" i="1" s="1"/>
  <c r="AP22" i="3"/>
  <c r="BB22" i="3" s="1"/>
  <c r="CF22" i="3" s="1"/>
  <c r="DJ22" i="3" s="1"/>
  <c r="AO22" i="3"/>
  <c r="BA22" i="3" s="1"/>
  <c r="CE22" i="3" s="1"/>
  <c r="DI22" i="3" s="1"/>
  <c r="AM22" i="2"/>
  <c r="AY22" i="2" s="1"/>
  <c r="CC22" i="2" s="1"/>
  <c r="EL22" i="2" s="1"/>
  <c r="AL22" i="2"/>
  <c r="AX22" i="2" s="1"/>
  <c r="CB22" i="2" s="1"/>
  <c r="EK22" i="2" s="1"/>
  <c r="AQ22" i="2"/>
  <c r="BC22" i="2" s="1"/>
  <c r="CG22" i="2" s="1"/>
  <c r="DK22" i="2" s="1"/>
  <c r="AP22" i="1"/>
  <c r="BB22" i="1" s="1"/>
  <c r="CF22" i="1" s="1"/>
  <c r="DJ22" i="1" s="1"/>
  <c r="AO22" i="1"/>
  <c r="BA22" i="1" s="1"/>
  <c r="CE22" i="1" s="1"/>
  <c r="DI22" i="1" s="1"/>
  <c r="AQ22" i="1"/>
  <c r="BC22" i="1" s="1"/>
  <c r="CG22" i="1" s="1"/>
  <c r="DK22" i="1" s="1"/>
  <c r="AM22" i="1"/>
  <c r="AY22" i="1" s="1"/>
  <c r="CC22" i="1" s="1"/>
  <c r="EL22" i="1" s="1"/>
  <c r="AO21" i="3"/>
  <c r="BA21" i="3" s="1"/>
  <c r="CE21" i="3" s="1"/>
  <c r="DI21" i="3" s="1"/>
  <c r="AP21" i="3"/>
  <c r="BB21" i="3" s="1"/>
  <c r="CF21" i="3" s="1"/>
  <c r="DJ21" i="3" s="1"/>
  <c r="AQ21" i="3"/>
  <c r="BC21" i="3" s="1"/>
  <c r="CG21" i="3" s="1"/>
  <c r="DK21" i="3" s="1"/>
  <c r="AM21" i="3"/>
  <c r="AY21" i="3" s="1"/>
  <c r="CC21" i="3" s="1"/>
  <c r="EL21" i="3" s="1"/>
  <c r="AP21" i="1"/>
  <c r="BB21" i="1" s="1"/>
  <c r="CF21" i="1" s="1"/>
  <c r="DJ21" i="1" s="1"/>
  <c r="AN21" i="1"/>
  <c r="AZ21" i="1" s="1"/>
  <c r="CD21" i="1" s="1"/>
  <c r="DH21" i="1" s="1"/>
  <c r="AL21" i="1"/>
  <c r="AX21" i="1" s="1"/>
  <c r="CB21" i="1" s="1"/>
  <c r="EK21" i="1" s="1"/>
  <c r="AQ20" i="3"/>
  <c r="BC20" i="3" s="1"/>
  <c r="CG20" i="3" s="1"/>
  <c r="DK20" i="3" s="1"/>
  <c r="AP20" i="3"/>
  <c r="BB20" i="3" s="1"/>
  <c r="CF20" i="3" s="1"/>
  <c r="DJ20" i="3" s="1"/>
  <c r="AM20" i="3"/>
  <c r="AY20" i="3" s="1"/>
  <c r="CC20" i="3" s="1"/>
  <c r="AL20" i="3"/>
  <c r="AX20" i="3" s="1"/>
  <c r="CB20" i="3" s="1"/>
  <c r="AO20" i="2"/>
  <c r="BA20" i="2" s="1"/>
  <c r="CE20" i="2" s="1"/>
  <c r="DI20" i="2" s="1"/>
  <c r="AN20" i="2"/>
  <c r="AZ20" i="2" s="1"/>
  <c r="CD20" i="2" s="1"/>
  <c r="DH20" i="2" s="1"/>
  <c r="AP20" i="1"/>
  <c r="BB20" i="1" s="1"/>
  <c r="CF20" i="1" s="1"/>
  <c r="DJ20" i="1" s="1"/>
  <c r="AN20" i="1"/>
  <c r="AZ20" i="1" s="1"/>
  <c r="CD20" i="1" s="1"/>
  <c r="DH20" i="1" s="1"/>
  <c r="AQ20" i="1"/>
  <c r="BC20" i="1" s="1"/>
  <c r="CG20" i="1" s="1"/>
  <c r="DK20" i="1" s="1"/>
  <c r="AO20" i="1"/>
  <c r="BA20" i="1" s="1"/>
  <c r="CE20" i="1" s="1"/>
  <c r="DI20" i="1" s="1"/>
  <c r="AO19" i="3"/>
  <c r="BA19" i="3" s="1"/>
  <c r="CE19" i="3" s="1"/>
  <c r="DI19" i="3" s="1"/>
  <c r="AQ19" i="2"/>
  <c r="BC19" i="2" s="1"/>
  <c r="CG19" i="2" s="1"/>
  <c r="DK19" i="2" s="1"/>
  <c r="AN19" i="2"/>
  <c r="AZ19" i="2" s="1"/>
  <c r="CD19" i="2" s="1"/>
  <c r="DH19" i="2" s="1"/>
  <c r="AO19" i="2"/>
  <c r="BA19" i="2" s="1"/>
  <c r="CE19" i="2" s="1"/>
  <c r="DI19" i="2" s="1"/>
  <c r="AM19" i="2"/>
  <c r="AY19" i="2" s="1"/>
  <c r="CC19" i="2" s="1"/>
  <c r="AM19" i="1"/>
  <c r="AY19" i="1" s="1"/>
  <c r="CC19" i="1" s="1"/>
  <c r="EL19" i="1" s="1"/>
  <c r="AL19" i="1"/>
  <c r="AX19" i="1" s="1"/>
  <c r="CB19" i="1" s="1"/>
  <c r="EK19" i="1" s="1"/>
  <c r="AN19" i="1"/>
  <c r="AZ19" i="1" s="1"/>
  <c r="CD19" i="1" s="1"/>
  <c r="DH19" i="1" s="1"/>
  <c r="AQ18" i="3"/>
  <c r="BC18" i="3" s="1"/>
  <c r="CG18" i="3" s="1"/>
  <c r="DK18" i="3" s="1"/>
  <c r="AP18" i="3"/>
  <c r="BB18" i="3" s="1"/>
  <c r="CF18" i="3" s="1"/>
  <c r="DJ18" i="3" s="1"/>
  <c r="AM18" i="3"/>
  <c r="AY18" i="3" s="1"/>
  <c r="CC18" i="3" s="1"/>
  <c r="EL18" i="3" s="1"/>
  <c r="AO18" i="3"/>
  <c r="BA18" i="3" s="1"/>
  <c r="CE18" i="3" s="1"/>
  <c r="DI18" i="3" s="1"/>
  <c r="AQ18" i="2"/>
  <c r="BC18" i="2" s="1"/>
  <c r="CG18" i="2" s="1"/>
  <c r="DK18" i="2" s="1"/>
  <c r="AN18" i="2"/>
  <c r="AZ18" i="2" s="1"/>
  <c r="CD18" i="2" s="1"/>
  <c r="DH18" i="2" s="1"/>
  <c r="AP18" i="2"/>
  <c r="BB18" i="2" s="1"/>
  <c r="CF18" i="2" s="1"/>
  <c r="DJ18" i="2" s="1"/>
  <c r="AO18" i="2"/>
  <c r="BA18" i="2" s="1"/>
  <c r="CE18" i="2" s="1"/>
  <c r="DI18" i="2" s="1"/>
  <c r="AM18" i="2"/>
  <c r="AY18" i="2" s="1"/>
  <c r="CC18" i="2" s="1"/>
  <c r="EL18" i="2" s="1"/>
  <c r="AN18" i="1"/>
  <c r="AZ18" i="1" s="1"/>
  <c r="CD18" i="1" s="1"/>
  <c r="DH18" i="1" s="1"/>
  <c r="AP18" i="1"/>
  <c r="BB18" i="1" s="1"/>
  <c r="CF18" i="1" s="1"/>
  <c r="DJ18" i="1" s="1"/>
  <c r="AO17" i="3"/>
  <c r="BA17" i="3" s="1"/>
  <c r="CE17" i="3" s="1"/>
  <c r="DI17" i="3" s="1"/>
  <c r="AN17" i="3"/>
  <c r="AZ17" i="3" s="1"/>
  <c r="CD17" i="3" s="1"/>
  <c r="DH17" i="3" s="1"/>
  <c r="AQ17" i="3"/>
  <c r="BC17" i="3" s="1"/>
  <c r="CG17" i="3" s="1"/>
  <c r="DK17" i="3" s="1"/>
  <c r="AL17" i="3"/>
  <c r="AX17" i="3" s="1"/>
  <c r="CB17" i="3" s="1"/>
  <c r="EK17" i="3" s="1"/>
  <c r="AP17" i="2"/>
  <c r="BB17" i="2" s="1"/>
  <c r="CF17" i="2" s="1"/>
  <c r="DJ17" i="2" s="1"/>
  <c r="AQ17" i="2"/>
  <c r="BC17" i="2" s="1"/>
  <c r="CG17" i="2" s="1"/>
  <c r="DK17" i="2" s="1"/>
  <c r="AN17" i="2"/>
  <c r="AZ17" i="2" s="1"/>
  <c r="CD17" i="2" s="1"/>
  <c r="DH17" i="2" s="1"/>
  <c r="AQ17" i="1"/>
  <c r="BC17" i="1" s="1"/>
  <c r="CG17" i="1" s="1"/>
  <c r="DK17" i="1" s="1"/>
  <c r="AO17" i="1"/>
  <c r="BA17" i="1" s="1"/>
  <c r="CE17" i="1" s="1"/>
  <c r="DI17" i="1" s="1"/>
  <c r="AM17" i="1"/>
  <c r="AY17" i="1" s="1"/>
  <c r="CC17" i="1" s="1"/>
  <c r="EL17" i="1" s="1"/>
  <c r="AP17" i="1"/>
  <c r="BB17" i="1" s="1"/>
  <c r="CF17" i="1" s="1"/>
  <c r="DJ17" i="1" s="1"/>
  <c r="AN17" i="1"/>
  <c r="AZ17" i="1" s="1"/>
  <c r="CD17" i="1" s="1"/>
  <c r="DH17" i="1" s="1"/>
  <c r="AP16" i="3"/>
  <c r="BB16" i="3" s="1"/>
  <c r="CF16" i="3" s="1"/>
  <c r="DJ16" i="3" s="1"/>
  <c r="AM16" i="3"/>
  <c r="AY16" i="3" s="1"/>
  <c r="CC16" i="3" s="1"/>
  <c r="EL16" i="3" s="1"/>
  <c r="AN16" i="2"/>
  <c r="AZ16" i="2" s="1"/>
  <c r="CD16" i="2" s="1"/>
  <c r="DH16" i="2" s="1"/>
  <c r="AP16" i="1"/>
  <c r="BB16" i="1" s="1"/>
  <c r="CF16" i="1" s="1"/>
  <c r="DJ16" i="1" s="1"/>
  <c r="AO16" i="1"/>
  <c r="BA16" i="1" s="1"/>
  <c r="CE16" i="1" s="1"/>
  <c r="DI16" i="1" s="1"/>
  <c r="AQ16" i="1"/>
  <c r="BC16" i="1" s="1"/>
  <c r="CG16" i="1" s="1"/>
  <c r="DK16" i="1" s="1"/>
  <c r="AM16" i="1"/>
  <c r="AY16" i="1" s="1"/>
  <c r="CC16" i="1" s="1"/>
  <c r="AO15" i="3"/>
  <c r="BA15" i="3" s="1"/>
  <c r="CE15" i="3" s="1"/>
  <c r="DI15" i="3" s="1"/>
  <c r="AN15" i="3"/>
  <c r="AZ15" i="3" s="1"/>
  <c r="CD15" i="3" s="1"/>
  <c r="DH15" i="3" s="1"/>
  <c r="AP15" i="3"/>
  <c r="BB15" i="3" s="1"/>
  <c r="CF15" i="3" s="1"/>
  <c r="DJ15" i="3" s="1"/>
  <c r="AO15" i="2"/>
  <c r="BA15" i="2" s="1"/>
  <c r="CE15" i="2" s="1"/>
  <c r="DI15" i="2" s="1"/>
  <c r="AN15" i="2"/>
  <c r="AZ15" i="2" s="1"/>
  <c r="CD15" i="2" s="1"/>
  <c r="DH15" i="2" s="1"/>
  <c r="AO15" i="1"/>
  <c r="BA15" i="1" s="1"/>
  <c r="CE15" i="1" s="1"/>
  <c r="DI15" i="1" s="1"/>
  <c r="AQ15" i="1"/>
  <c r="BC15" i="1" s="1"/>
  <c r="AP15" i="1"/>
  <c r="BB15" i="1" s="1"/>
  <c r="CF15" i="1" s="1"/>
  <c r="DJ15" i="1" s="1"/>
  <c r="AN14" i="3"/>
  <c r="AZ14" i="3" s="1"/>
  <c r="CD14" i="3" s="1"/>
  <c r="DH14" i="3" s="1"/>
  <c r="AO14" i="3"/>
  <c r="BA14" i="3" s="1"/>
  <c r="CE14" i="3" s="1"/>
  <c r="DI14" i="3" s="1"/>
  <c r="AL14" i="3"/>
  <c r="AX14" i="3" s="1"/>
  <c r="CB14" i="3" s="1"/>
  <c r="EK14" i="3" s="1"/>
  <c r="BP45" i="2"/>
  <c r="AP14" i="2"/>
  <c r="BB14" i="2" s="1"/>
  <c r="CF14" i="2" s="1"/>
  <c r="DJ14" i="2" s="1"/>
  <c r="AQ14" i="2"/>
  <c r="BC14" i="2" s="1"/>
  <c r="CG14" i="2" s="1"/>
  <c r="DK14" i="2" s="1"/>
  <c r="AO14" i="1"/>
  <c r="BA14" i="1" s="1"/>
  <c r="AL14" i="1"/>
  <c r="AX14" i="1" s="1"/>
  <c r="CB14" i="1" s="1"/>
  <c r="EK14" i="1" s="1"/>
  <c r="AQ14" i="1"/>
  <c r="BC14" i="1" s="1"/>
  <c r="CG14" i="1" s="1"/>
  <c r="DK14" i="1" s="1"/>
  <c r="AM14" i="1"/>
  <c r="AY14" i="1" s="1"/>
  <c r="CC14" i="1" s="1"/>
  <c r="EL14" i="1" s="1"/>
  <c r="CF13" i="3"/>
  <c r="DJ13" i="3" s="1"/>
  <c r="AO13" i="3"/>
  <c r="BA13" i="3" s="1"/>
  <c r="CE13" i="3" s="1"/>
  <c r="DI13" i="3" s="1"/>
  <c r="AL13" i="3"/>
  <c r="AX13" i="3" s="1"/>
  <c r="CB13" i="3" s="1"/>
  <c r="EK13" i="3" s="1"/>
  <c r="AP13" i="2"/>
  <c r="BB13" i="2" s="1"/>
  <c r="CF13" i="2" s="1"/>
  <c r="DJ13" i="2" s="1"/>
  <c r="DB45" i="1"/>
  <c r="AQ13" i="1"/>
  <c r="BC13" i="1" s="1"/>
  <c r="CG13" i="1" s="1"/>
  <c r="DK13" i="1" s="1"/>
  <c r="AP13" i="1"/>
  <c r="BB13" i="1" s="1"/>
  <c r="CF13" i="1" s="1"/>
  <c r="DJ13" i="1" s="1"/>
  <c r="AO13" i="1"/>
  <c r="BA13" i="1" s="1"/>
  <c r="CE13" i="1" s="1"/>
  <c r="DI13" i="1" s="1"/>
  <c r="AL13" i="1"/>
  <c r="AX13" i="1" s="1"/>
  <c r="CB13" i="1" s="1"/>
  <c r="EK13" i="1" s="1"/>
  <c r="R45" i="1"/>
  <c r="AN13" i="1"/>
  <c r="AZ13" i="1" s="1"/>
  <c r="CD13" i="1" s="1"/>
  <c r="DH13" i="1" s="1"/>
  <c r="AQ12" i="3"/>
  <c r="BC12" i="3" s="1"/>
  <c r="CG12" i="3" s="1"/>
  <c r="DK12" i="3" s="1"/>
  <c r="AP12" i="3"/>
  <c r="BB12" i="3" s="1"/>
  <c r="CF12" i="3" s="1"/>
  <c r="DJ12" i="3" s="1"/>
  <c r="AN12" i="3"/>
  <c r="AZ12" i="3" s="1"/>
  <c r="CD12" i="3" s="1"/>
  <c r="DH12" i="3" s="1"/>
  <c r="AL12" i="3"/>
  <c r="AX12" i="3" s="1"/>
  <c r="CB12" i="3" s="1"/>
  <c r="EK12" i="3" s="1"/>
  <c r="AP12" i="2"/>
  <c r="BB12" i="2" s="1"/>
  <c r="CF12" i="2" s="1"/>
  <c r="DJ12" i="2" s="1"/>
  <c r="AN12" i="2"/>
  <c r="AZ12" i="2" s="1"/>
  <c r="CD12" i="2" s="1"/>
  <c r="DH12" i="2" s="1"/>
  <c r="AM12" i="2"/>
  <c r="AY12" i="2" s="1"/>
  <c r="CC12" i="2" s="1"/>
  <c r="EL12" i="2" s="1"/>
  <c r="AQ12" i="1"/>
  <c r="BC12" i="1" s="1"/>
  <c r="CG12" i="1" s="1"/>
  <c r="DK12" i="1" s="1"/>
  <c r="AP12" i="1"/>
  <c r="BB12" i="1" s="1"/>
  <c r="CF12" i="1" s="1"/>
  <c r="DJ12" i="1" s="1"/>
  <c r="AO12" i="1"/>
  <c r="BA12" i="1" s="1"/>
  <c r="CE12" i="1" s="1"/>
  <c r="DI12" i="1" s="1"/>
  <c r="AN12" i="1"/>
  <c r="AZ12" i="1" s="1"/>
  <c r="CD12" i="1" s="1"/>
  <c r="DH12" i="1" s="1"/>
  <c r="AM12" i="1"/>
  <c r="AY12" i="1" s="1"/>
  <c r="CC12" i="1" s="1"/>
  <c r="AL12" i="1"/>
  <c r="AX12" i="1" s="1"/>
  <c r="CB12" i="1" s="1"/>
  <c r="EK12" i="1" s="1"/>
  <c r="CZ45" i="3"/>
  <c r="AQ11" i="3"/>
  <c r="BC11" i="3" s="1"/>
  <c r="CG11" i="3" s="1"/>
  <c r="DK11" i="3" s="1"/>
  <c r="AO11" i="3"/>
  <c r="BA11" i="3" s="1"/>
  <c r="CE11" i="3" s="1"/>
  <c r="DI11" i="3" s="1"/>
  <c r="AN11" i="3"/>
  <c r="AZ11" i="3" s="1"/>
  <c r="CD11" i="3" s="1"/>
  <c r="DH11" i="3" s="1"/>
  <c r="AM11" i="3"/>
  <c r="AY11" i="3" s="1"/>
  <c r="CC11" i="3" s="1"/>
  <c r="EL11" i="3" s="1"/>
  <c r="AO11" i="2"/>
  <c r="BA11" i="2" s="1"/>
  <c r="CE11" i="2" s="1"/>
  <c r="DI11" i="2" s="1"/>
  <c r="AP11" i="2"/>
  <c r="BB11" i="2" s="1"/>
  <c r="CF11" i="2" s="1"/>
  <c r="DJ11" i="2" s="1"/>
  <c r="AN11" i="1"/>
  <c r="AZ11" i="1" s="1"/>
  <c r="CD11" i="1" s="1"/>
  <c r="DH11" i="1" s="1"/>
  <c r="AL11" i="1"/>
  <c r="AX11" i="1" s="1"/>
  <c r="CB11" i="1" s="1"/>
  <c r="EK11" i="1" s="1"/>
  <c r="AP10" i="3"/>
  <c r="BB10" i="3" s="1"/>
  <c r="CF10" i="3" s="1"/>
  <c r="DJ10" i="3" s="1"/>
  <c r="AM10" i="3"/>
  <c r="AY10" i="3" s="1"/>
  <c r="CC10" i="3" s="1"/>
  <c r="EL10" i="3" s="1"/>
  <c r="AQ10" i="3"/>
  <c r="BC10" i="3" s="1"/>
  <c r="CG10" i="3" s="1"/>
  <c r="DK10" i="3" s="1"/>
  <c r="AN10" i="3"/>
  <c r="AZ10" i="3" s="1"/>
  <c r="CD10" i="3" s="1"/>
  <c r="DH10" i="3" s="1"/>
  <c r="AP10" i="2"/>
  <c r="BB10" i="2" s="1"/>
  <c r="CF10" i="2" s="1"/>
  <c r="DJ10" i="2" s="1"/>
  <c r="Q45" i="2"/>
  <c r="AQ10" i="2"/>
  <c r="BC10" i="2" s="1"/>
  <c r="CG10" i="2" s="1"/>
  <c r="DK10" i="2" s="1"/>
  <c r="AN10" i="2"/>
  <c r="AZ10" i="2" s="1"/>
  <c r="CD10" i="2" s="1"/>
  <c r="DH10" i="2" s="1"/>
  <c r="AN10" i="1"/>
  <c r="AZ10" i="1" s="1"/>
  <c r="CD10" i="1" s="1"/>
  <c r="DH10" i="1" s="1"/>
  <c r="AQ10" i="1"/>
  <c r="BC10" i="1" s="1"/>
  <c r="CG10" i="1" s="1"/>
  <c r="DK10" i="1" s="1"/>
  <c r="AO10" i="1"/>
  <c r="BA10" i="1" s="1"/>
  <c r="CE10" i="1" s="1"/>
  <c r="DI10" i="1" s="1"/>
  <c r="AQ9" i="3"/>
  <c r="BC9" i="3" s="1"/>
  <c r="CG9" i="3" s="1"/>
  <c r="DK9" i="3" s="1"/>
  <c r="AO9" i="3"/>
  <c r="BA9" i="3" s="1"/>
  <c r="CE9" i="3" s="1"/>
  <c r="DI9" i="3" s="1"/>
  <c r="AM9" i="3"/>
  <c r="AY9" i="3" s="1"/>
  <c r="CC9" i="3" s="1"/>
  <c r="EL9" i="3" s="1"/>
  <c r="AL9" i="3"/>
  <c r="AX9" i="3" s="1"/>
  <c r="CB9" i="3" s="1"/>
  <c r="EK9" i="3" s="1"/>
  <c r="AP9" i="2"/>
  <c r="BB9" i="2" s="1"/>
  <c r="CF9" i="2" s="1"/>
  <c r="DJ9" i="2" s="1"/>
  <c r="AQ9" i="2"/>
  <c r="BC9" i="2" s="1"/>
  <c r="CG9" i="2" s="1"/>
  <c r="DK9" i="2" s="1"/>
  <c r="AQ9" i="1"/>
  <c r="BC9" i="1" s="1"/>
  <c r="CG9" i="1" s="1"/>
  <c r="DK9" i="1" s="1"/>
  <c r="AO9" i="1"/>
  <c r="BA9" i="1" s="1"/>
  <c r="CE9" i="1" s="1"/>
  <c r="DI9" i="1" s="1"/>
  <c r="AN9" i="1"/>
  <c r="AZ9" i="1" s="1"/>
  <c r="CD9" i="1" s="1"/>
  <c r="DH9" i="1" s="1"/>
  <c r="AM9" i="1"/>
  <c r="AY9" i="1" s="1"/>
  <c r="CC9" i="1" s="1"/>
  <c r="EL9" i="1" s="1"/>
  <c r="AP9" i="1"/>
  <c r="BB9" i="1" s="1"/>
  <c r="CF9" i="1" s="1"/>
  <c r="DJ9" i="1" s="1"/>
  <c r="N45" i="1"/>
  <c r="AP8" i="3"/>
  <c r="BB8" i="3" s="1"/>
  <c r="CF8" i="3" s="1"/>
  <c r="DJ8" i="3" s="1"/>
  <c r="AQ8" i="3"/>
  <c r="BC8" i="3" s="1"/>
  <c r="CG8" i="3" s="1"/>
  <c r="DK8" i="3" s="1"/>
  <c r="AN8" i="3"/>
  <c r="AZ8" i="3" s="1"/>
  <c r="CD8" i="3" s="1"/>
  <c r="DH8" i="3" s="1"/>
  <c r="AO8" i="3"/>
  <c r="BA8" i="3" s="1"/>
  <c r="CE8" i="3" s="1"/>
  <c r="DI8" i="3" s="1"/>
  <c r="CZ45" i="2"/>
  <c r="AK45" i="2"/>
  <c r="AQ8" i="2"/>
  <c r="BC8" i="2" s="1"/>
  <c r="CG8" i="2" s="1"/>
  <c r="DK8" i="2" s="1"/>
  <c r="AO8" i="2"/>
  <c r="BA8" i="2" s="1"/>
  <c r="CE8" i="2" s="1"/>
  <c r="DI8" i="2" s="1"/>
  <c r="AP8" i="2"/>
  <c r="BB8" i="2" s="1"/>
  <c r="CF8" i="2" s="1"/>
  <c r="DJ8" i="2" s="1"/>
  <c r="AN8" i="2"/>
  <c r="AZ8" i="2" s="1"/>
  <c r="CD8" i="2" s="1"/>
  <c r="DH8" i="2" s="1"/>
  <c r="AM8" i="1"/>
  <c r="AY8" i="1" s="1"/>
  <c r="CC8" i="1" s="1"/>
  <c r="EL8" i="1" s="1"/>
  <c r="AQ8" i="1"/>
  <c r="BC8" i="1" s="1"/>
  <c r="CG8" i="1" s="1"/>
  <c r="DK8" i="1" s="1"/>
  <c r="O45" i="1"/>
  <c r="AQ7" i="3"/>
  <c r="BC7" i="3" s="1"/>
  <c r="CG7" i="3" s="1"/>
  <c r="DK7" i="3" s="1"/>
  <c r="AN7" i="3"/>
  <c r="AZ7" i="3" s="1"/>
  <c r="CD7" i="3" s="1"/>
  <c r="DH7" i="3" s="1"/>
  <c r="AL7" i="3"/>
  <c r="AX7" i="3" s="1"/>
  <c r="CB7" i="3" s="1"/>
  <c r="EK7" i="3" s="1"/>
  <c r="AP7" i="3"/>
  <c r="BB7" i="3" s="1"/>
  <c r="CF7" i="3" s="1"/>
  <c r="DJ7" i="3" s="1"/>
  <c r="AP7" i="2"/>
  <c r="BB7" i="2" s="1"/>
  <c r="CF7" i="2" s="1"/>
  <c r="DJ7" i="2" s="1"/>
  <c r="AN7" i="2"/>
  <c r="AZ7" i="2" s="1"/>
  <c r="CD7" i="2" s="1"/>
  <c r="DH7" i="2" s="1"/>
  <c r="AL7" i="2"/>
  <c r="AX7" i="2" s="1"/>
  <c r="CB7" i="2" s="1"/>
  <c r="AQ7" i="2"/>
  <c r="BC7" i="2" s="1"/>
  <c r="CG7" i="2" s="1"/>
  <c r="DK7" i="2" s="1"/>
  <c r="AO7" i="2"/>
  <c r="BA7" i="2" s="1"/>
  <c r="CE7" i="2" s="1"/>
  <c r="DI7" i="2" s="1"/>
  <c r="P45" i="2"/>
  <c r="AN7" i="1"/>
  <c r="AZ7" i="1" s="1"/>
  <c r="CD7" i="1" s="1"/>
  <c r="DH7" i="1" s="1"/>
  <c r="AM7" i="1"/>
  <c r="AY7" i="1" s="1"/>
  <c r="CC7" i="1" s="1"/>
  <c r="EL7" i="1" s="1"/>
  <c r="AQ7" i="1"/>
  <c r="BC7" i="1" s="1"/>
  <c r="CG7" i="1" s="1"/>
  <c r="DK7" i="1" s="1"/>
  <c r="AP7" i="1"/>
  <c r="BB7" i="1" s="1"/>
  <c r="CF7" i="1" s="1"/>
  <c r="DJ7" i="1" s="1"/>
  <c r="AO7" i="1"/>
  <c r="BA7" i="1" s="1"/>
  <c r="CE7" i="1" s="1"/>
  <c r="DI7" i="1" s="1"/>
  <c r="AM6" i="3"/>
  <c r="AY6" i="3" s="1"/>
  <c r="CC6" i="3" s="1"/>
  <c r="DF6" i="2"/>
  <c r="AM6" i="2"/>
  <c r="AY6" i="2" s="1"/>
  <c r="CC6" i="2" s="1"/>
  <c r="EL6" i="2" s="1"/>
  <c r="AQ6" i="2"/>
  <c r="BC6" i="2" s="1"/>
  <c r="CG6" i="2" s="1"/>
  <c r="DK6" i="2" s="1"/>
  <c r="AO6" i="2"/>
  <c r="BA6" i="2" s="1"/>
  <c r="CE6" i="2" s="1"/>
  <c r="AN6" i="2"/>
  <c r="AZ6" i="2" s="1"/>
  <c r="CD6" i="2" s="1"/>
  <c r="DH6" i="2" s="1"/>
  <c r="CE6" i="1"/>
  <c r="DI6" i="1" s="1"/>
  <c r="AN6" i="1"/>
  <c r="AZ6" i="1" s="1"/>
  <c r="CD6" i="1" s="1"/>
  <c r="DH6" i="1" s="1"/>
  <c r="AQ6" i="1"/>
  <c r="BC6" i="1" s="1"/>
  <c r="CG6" i="1" s="1"/>
  <c r="DK6" i="1" s="1"/>
  <c r="AQ5" i="3"/>
  <c r="BC5" i="3" s="1"/>
  <c r="CG5" i="3" s="1"/>
  <c r="DK5" i="3" s="1"/>
  <c r="AP5" i="3"/>
  <c r="BB5" i="3" s="1"/>
  <c r="CF5" i="3" s="1"/>
  <c r="DJ5" i="3" s="1"/>
  <c r="AO5" i="3"/>
  <c r="BA5" i="3" s="1"/>
  <c r="CE5" i="3" s="1"/>
  <c r="DI5" i="3" s="1"/>
  <c r="P45" i="3"/>
  <c r="AN5" i="3"/>
  <c r="AZ5" i="3" s="1"/>
  <c r="CD5" i="3" s="1"/>
  <c r="DH5" i="3" s="1"/>
  <c r="AL5" i="3"/>
  <c r="AX5" i="3" s="1"/>
  <c r="CB5" i="3" s="1"/>
  <c r="EK5" i="3" s="1"/>
  <c r="AO5" i="2"/>
  <c r="BA5" i="2" s="1"/>
  <c r="CE5" i="2" s="1"/>
  <c r="DI5" i="2" s="1"/>
  <c r="AN5" i="2"/>
  <c r="AZ5" i="2" s="1"/>
  <c r="CD5" i="2" s="1"/>
  <c r="DH5" i="2" s="1"/>
  <c r="AP5" i="2"/>
  <c r="BB5" i="2" s="1"/>
  <c r="CF5" i="2" s="1"/>
  <c r="DJ5" i="2" s="1"/>
  <c r="AM5" i="2"/>
  <c r="AY5" i="2" s="1"/>
  <c r="CC5" i="2" s="1"/>
  <c r="AQ5" i="1"/>
  <c r="BC5" i="1" s="1"/>
  <c r="CG5" i="1" s="1"/>
  <c r="DK5" i="1" s="1"/>
  <c r="AP5" i="1"/>
  <c r="BB5" i="1" s="1"/>
  <c r="CF5" i="1" s="1"/>
  <c r="DJ5" i="1" s="1"/>
  <c r="AL5" i="1"/>
  <c r="AX5" i="1" s="1"/>
  <c r="CB5" i="1" s="1"/>
  <c r="AO5" i="1"/>
  <c r="BA5" i="1" s="1"/>
  <c r="CE5" i="1" s="1"/>
  <c r="DI5" i="1" s="1"/>
  <c r="AP4" i="3"/>
  <c r="BB4" i="3" s="1"/>
  <c r="AN4" i="3"/>
  <c r="AZ4" i="3" s="1"/>
  <c r="CD4" i="3" s="1"/>
  <c r="DH4" i="3" s="1"/>
  <c r="BU45" i="2"/>
  <c r="AO4" i="2"/>
  <c r="BA4" i="2" s="1"/>
  <c r="CE4" i="2" s="1"/>
  <c r="DI4" i="2" s="1"/>
  <c r="AP4" i="1"/>
  <c r="BB4" i="1" s="1"/>
  <c r="CF4" i="1" s="1"/>
  <c r="DJ4" i="1" s="1"/>
  <c r="AM4" i="1"/>
  <c r="AY4" i="1" s="1"/>
  <c r="CC4" i="1" s="1"/>
  <c r="EL4" i="1" s="1"/>
  <c r="AQ4" i="1"/>
  <c r="BC4" i="1" s="1"/>
  <c r="CG4" i="1" s="1"/>
  <c r="DK4" i="1" s="1"/>
  <c r="AN44" i="3"/>
  <c r="AZ44" i="3" s="1"/>
  <c r="CD44" i="3" s="1"/>
  <c r="DH44" i="3" s="1"/>
  <c r="AL43" i="3"/>
  <c r="AX43" i="3" s="1"/>
  <c r="CB43" i="3" s="1"/>
  <c r="EK43" i="3" s="1"/>
  <c r="AN40" i="3"/>
  <c r="AZ40" i="3" s="1"/>
  <c r="CD40" i="3" s="1"/>
  <c r="DH40" i="3" s="1"/>
  <c r="AQ39" i="3"/>
  <c r="BC39" i="3" s="1"/>
  <c r="CG39" i="3" s="1"/>
  <c r="DK39" i="3" s="1"/>
  <c r="AM39" i="3"/>
  <c r="AY39" i="3" s="1"/>
  <c r="CC39" i="3" s="1"/>
  <c r="DB45" i="3"/>
  <c r="AQ37" i="3"/>
  <c r="BC37" i="3" s="1"/>
  <c r="CG37" i="3" s="1"/>
  <c r="DK37" i="3" s="1"/>
  <c r="AL36" i="3"/>
  <c r="AX36" i="3" s="1"/>
  <c r="CB36" i="3" s="1"/>
  <c r="EK36" i="3" s="1"/>
  <c r="AO32" i="3"/>
  <c r="BA32" i="3" s="1"/>
  <c r="CE32" i="3" s="1"/>
  <c r="DI32" i="3" s="1"/>
  <c r="AL27" i="3"/>
  <c r="AX27" i="3" s="1"/>
  <c r="CB27" i="3" s="1"/>
  <c r="EK27" i="3" s="1"/>
  <c r="AL22" i="3"/>
  <c r="AX22" i="3" s="1"/>
  <c r="CB22" i="3" s="1"/>
  <c r="EK22" i="3" s="1"/>
  <c r="AN22" i="3"/>
  <c r="AZ22" i="3" s="1"/>
  <c r="CD22" i="3" s="1"/>
  <c r="DH22" i="3" s="1"/>
  <c r="AL21" i="3"/>
  <c r="AX21" i="3" s="1"/>
  <c r="CB21" i="3" s="1"/>
  <c r="EK21" i="3" s="1"/>
  <c r="AN21" i="3"/>
  <c r="AZ21" i="3" s="1"/>
  <c r="CD21" i="3" s="1"/>
  <c r="DH21" i="3" s="1"/>
  <c r="AN19" i="3"/>
  <c r="AZ19" i="3" s="1"/>
  <c r="CD19" i="3" s="1"/>
  <c r="DH19" i="3" s="1"/>
  <c r="AN18" i="3"/>
  <c r="AZ18" i="3" s="1"/>
  <c r="CD18" i="3" s="1"/>
  <c r="DH18" i="3" s="1"/>
  <c r="BR45" i="3"/>
  <c r="AM17" i="3"/>
  <c r="AY17" i="3" s="1"/>
  <c r="CC17" i="3" s="1"/>
  <c r="EL17" i="3" s="1"/>
  <c r="AQ16" i="3"/>
  <c r="BC16" i="3" s="1"/>
  <c r="CG16" i="3" s="1"/>
  <c r="DK16" i="3" s="1"/>
  <c r="AL15" i="3"/>
  <c r="AX15" i="3" s="1"/>
  <c r="CB15" i="3" s="1"/>
  <c r="EK15" i="3" s="1"/>
  <c r="AQ14" i="3"/>
  <c r="BC14" i="3" s="1"/>
  <c r="CG14" i="3" s="1"/>
  <c r="DK14" i="3" s="1"/>
  <c r="AM14" i="3"/>
  <c r="AY14" i="3" s="1"/>
  <c r="CC14" i="3" s="1"/>
  <c r="EL14" i="3" s="1"/>
  <c r="AQ13" i="3"/>
  <c r="BC13" i="3" s="1"/>
  <c r="CG13" i="3" s="1"/>
  <c r="DK13" i="3" s="1"/>
  <c r="AP11" i="3"/>
  <c r="BB11" i="3" s="1"/>
  <c r="CF11" i="3" s="1"/>
  <c r="DJ11" i="3" s="1"/>
  <c r="AN9" i="3"/>
  <c r="AZ9" i="3" s="1"/>
  <c r="CD9" i="3" s="1"/>
  <c r="DH9" i="3" s="1"/>
  <c r="AP9" i="3"/>
  <c r="BB9" i="3" s="1"/>
  <c r="CF9" i="3" s="1"/>
  <c r="DJ9" i="3" s="1"/>
  <c r="AM7" i="3"/>
  <c r="AY7" i="3" s="1"/>
  <c r="CC7" i="3" s="1"/>
  <c r="EL7" i="3" s="1"/>
  <c r="AQ6" i="3"/>
  <c r="BC6" i="3" s="1"/>
  <c r="CG6" i="3" s="1"/>
  <c r="DK6" i="3" s="1"/>
  <c r="AO43" i="3"/>
  <c r="BA43" i="3" s="1"/>
  <c r="CE43" i="3" s="1"/>
  <c r="DI43" i="3" s="1"/>
  <c r="AQ43" i="3"/>
  <c r="BC43" i="3" s="1"/>
  <c r="CG43" i="3" s="1"/>
  <c r="DK43" i="3" s="1"/>
  <c r="AQ42" i="3"/>
  <c r="BC42" i="3" s="1"/>
  <c r="CG42" i="3" s="1"/>
  <c r="DK42" i="3" s="1"/>
  <c r="AM42" i="3"/>
  <c r="AY42" i="3" s="1"/>
  <c r="CC42" i="3" s="1"/>
  <c r="EL42" i="3" s="1"/>
  <c r="AP39" i="3"/>
  <c r="BB39" i="3" s="1"/>
  <c r="CF39" i="3" s="1"/>
  <c r="DJ39" i="3" s="1"/>
  <c r="AO39" i="3"/>
  <c r="BA39" i="3" s="1"/>
  <c r="CE39" i="3" s="1"/>
  <c r="DI39" i="3" s="1"/>
  <c r="AN38" i="3"/>
  <c r="AZ38" i="3" s="1"/>
  <c r="CD38" i="3" s="1"/>
  <c r="DH38" i="3" s="1"/>
  <c r="AP37" i="3"/>
  <c r="BB37" i="3" s="1"/>
  <c r="CF37" i="3" s="1"/>
  <c r="DJ37" i="3" s="1"/>
  <c r="AL37" i="3"/>
  <c r="AX37" i="3" s="1"/>
  <c r="CB37" i="3" s="1"/>
  <c r="EK37" i="3" s="1"/>
  <c r="AP36" i="3"/>
  <c r="BB36" i="3" s="1"/>
  <c r="CF36" i="3" s="1"/>
  <c r="DJ36" i="3" s="1"/>
  <c r="AM36" i="3"/>
  <c r="AY36" i="3" s="1"/>
  <c r="CC36" i="3" s="1"/>
  <c r="AO36" i="3"/>
  <c r="BA36" i="3" s="1"/>
  <c r="CE36" i="3" s="1"/>
  <c r="DI36" i="3" s="1"/>
  <c r="AP35" i="3"/>
  <c r="BB35" i="3" s="1"/>
  <c r="CF35" i="3" s="1"/>
  <c r="DJ35" i="3" s="1"/>
  <c r="AN32" i="3"/>
  <c r="AZ32" i="3" s="1"/>
  <c r="CD32" i="3" s="1"/>
  <c r="DH32" i="3" s="1"/>
  <c r="AL30" i="3"/>
  <c r="AX30" i="3" s="1"/>
  <c r="CB30" i="3" s="1"/>
  <c r="EK30" i="3" s="1"/>
  <c r="AN29" i="3"/>
  <c r="AZ29" i="3" s="1"/>
  <c r="CD29" i="3" s="1"/>
  <c r="DH29" i="3" s="1"/>
  <c r="AL26" i="3"/>
  <c r="AX26" i="3" s="1"/>
  <c r="CB26" i="3" s="1"/>
  <c r="EK26" i="3" s="1"/>
  <c r="AO25" i="3"/>
  <c r="BA25" i="3" s="1"/>
  <c r="CE25" i="3" s="1"/>
  <c r="DI25" i="3" s="1"/>
  <c r="AN23" i="3"/>
  <c r="AZ23" i="3" s="1"/>
  <c r="CD23" i="3" s="1"/>
  <c r="DH23" i="3" s="1"/>
  <c r="AQ22" i="3"/>
  <c r="BC22" i="3" s="1"/>
  <c r="CG22" i="3" s="1"/>
  <c r="DK22" i="3" s="1"/>
  <c r="AM22" i="3"/>
  <c r="AY22" i="3" s="1"/>
  <c r="CC22" i="3" s="1"/>
  <c r="EL22" i="3" s="1"/>
  <c r="AN20" i="3"/>
  <c r="AZ20" i="3" s="1"/>
  <c r="CD20" i="3" s="1"/>
  <c r="DH20" i="3" s="1"/>
  <c r="AQ19" i="3"/>
  <c r="BC19" i="3" s="1"/>
  <c r="CG19" i="3" s="1"/>
  <c r="DK19" i="3" s="1"/>
  <c r="AM19" i="3"/>
  <c r="AY19" i="3" s="1"/>
  <c r="CC19" i="3" s="1"/>
  <c r="EL19" i="3" s="1"/>
  <c r="AP14" i="3"/>
  <c r="BB14" i="3" s="1"/>
  <c r="CF14" i="3" s="1"/>
  <c r="DJ14" i="3" s="1"/>
  <c r="AO10" i="3"/>
  <c r="BA10" i="3" s="1"/>
  <c r="CE10" i="3" s="1"/>
  <c r="DI10" i="3" s="1"/>
  <c r="AL8" i="3"/>
  <c r="AX8" i="3" s="1"/>
  <c r="CB8" i="3" s="1"/>
  <c r="EK8" i="3" s="1"/>
  <c r="AO7" i="3"/>
  <c r="BA7" i="3" s="1"/>
  <c r="CE7" i="3" s="1"/>
  <c r="DI7" i="3" s="1"/>
  <c r="AP6" i="3"/>
  <c r="BB6" i="3" s="1"/>
  <c r="CF6" i="3" s="1"/>
  <c r="DJ6" i="3" s="1"/>
  <c r="AO4" i="3"/>
  <c r="BA4" i="3" s="1"/>
  <c r="CE4" i="3" s="1"/>
  <c r="DI4" i="3" s="1"/>
  <c r="AQ38" i="3"/>
  <c r="BC38" i="3" s="1"/>
  <c r="CG38" i="3" s="1"/>
  <c r="DK38" i="3" s="1"/>
  <c r="AO29" i="3"/>
  <c r="BA29" i="3" s="1"/>
  <c r="CE29" i="3" s="1"/>
  <c r="DI29" i="3" s="1"/>
  <c r="AN28" i="3"/>
  <c r="AZ28" i="3" s="1"/>
  <c r="CD28" i="3" s="1"/>
  <c r="DH28" i="3" s="1"/>
  <c r="AP42" i="3"/>
  <c r="BB42" i="3" s="1"/>
  <c r="CF42" i="3" s="1"/>
  <c r="DJ42" i="3" s="1"/>
  <c r="AN35" i="3"/>
  <c r="AZ35" i="3" s="1"/>
  <c r="CD35" i="3" s="1"/>
  <c r="DH35" i="3" s="1"/>
  <c r="AP32" i="3"/>
  <c r="BB32" i="3" s="1"/>
  <c r="CF32" i="3" s="1"/>
  <c r="DJ32" i="3" s="1"/>
  <c r="AL32" i="3"/>
  <c r="AX32" i="3" s="1"/>
  <c r="CB32" i="3" s="1"/>
  <c r="EK32" i="3" s="1"/>
  <c r="AQ31" i="3"/>
  <c r="BC31" i="3" s="1"/>
  <c r="CG31" i="3" s="1"/>
  <c r="DK31" i="3" s="1"/>
  <c r="AM28" i="3"/>
  <c r="AY28" i="3" s="1"/>
  <c r="CC28" i="3" s="1"/>
  <c r="EL28" i="3" s="1"/>
  <c r="AO26" i="3"/>
  <c r="BA26" i="3" s="1"/>
  <c r="CE26" i="3" s="1"/>
  <c r="DI26" i="3" s="1"/>
  <c r="AN24" i="3"/>
  <c r="AZ24" i="3" s="1"/>
  <c r="CD24" i="3" s="1"/>
  <c r="DH24" i="3" s="1"/>
  <c r="AP19" i="3"/>
  <c r="BB19" i="3" s="1"/>
  <c r="CF19" i="3" s="1"/>
  <c r="DJ19" i="3" s="1"/>
  <c r="CD16" i="3"/>
  <c r="DH16" i="3" s="1"/>
  <c r="AN44" i="2"/>
  <c r="AZ44" i="2" s="1"/>
  <c r="CD44" i="2" s="1"/>
  <c r="DH44" i="2" s="1"/>
  <c r="AM8" i="3"/>
  <c r="AY8" i="3" s="1"/>
  <c r="CC8" i="3" s="1"/>
  <c r="EL8" i="3" s="1"/>
  <c r="AO6" i="3"/>
  <c r="BA6" i="3" s="1"/>
  <c r="CE6" i="3" s="1"/>
  <c r="DI6" i="3" s="1"/>
  <c r="AN43" i="2"/>
  <c r="AZ43" i="2" s="1"/>
  <c r="CD43" i="2" s="1"/>
  <c r="DH43" i="2" s="1"/>
  <c r="AQ42" i="2"/>
  <c r="BC42" i="2" s="1"/>
  <c r="CG42" i="2" s="1"/>
  <c r="DK42" i="2" s="1"/>
  <c r="AM42" i="2"/>
  <c r="AY42" i="2" s="1"/>
  <c r="CC42" i="2" s="1"/>
  <c r="AO42" i="2"/>
  <c r="BA42" i="2" s="1"/>
  <c r="CE42" i="2" s="1"/>
  <c r="DI42" i="2" s="1"/>
  <c r="AQ39" i="2"/>
  <c r="BC39" i="2" s="1"/>
  <c r="CG39" i="2" s="1"/>
  <c r="DK39" i="2" s="1"/>
  <c r="AM39" i="2"/>
  <c r="AY39" i="2" s="1"/>
  <c r="CC39" i="2" s="1"/>
  <c r="AQ38" i="2"/>
  <c r="BC38" i="2" s="1"/>
  <c r="CG38" i="2" s="1"/>
  <c r="DK38" i="2" s="1"/>
  <c r="AM38" i="2"/>
  <c r="AY38" i="2" s="1"/>
  <c r="CC38" i="2" s="1"/>
  <c r="EL38" i="2" s="1"/>
  <c r="AM37" i="2"/>
  <c r="AY37" i="2" s="1"/>
  <c r="CC37" i="2" s="1"/>
  <c r="EL37" i="2" s="1"/>
  <c r="AO36" i="2"/>
  <c r="BA36" i="2" s="1"/>
  <c r="CE36" i="2" s="1"/>
  <c r="DI36" i="2" s="1"/>
  <c r="AO32" i="2"/>
  <c r="BA32" i="2" s="1"/>
  <c r="CE32" i="2" s="1"/>
  <c r="DI32" i="2" s="1"/>
  <c r="AQ31" i="2"/>
  <c r="BC31" i="2" s="1"/>
  <c r="CG31" i="2" s="1"/>
  <c r="DK31" i="2" s="1"/>
  <c r="AM31" i="2"/>
  <c r="AY31" i="2" s="1"/>
  <c r="CC31" i="2" s="1"/>
  <c r="EL31" i="2" s="1"/>
  <c r="AO23" i="2"/>
  <c r="BA23" i="2" s="1"/>
  <c r="CE23" i="2" s="1"/>
  <c r="DI23" i="2" s="1"/>
  <c r="AO22" i="2"/>
  <c r="BA22" i="2" s="1"/>
  <c r="CE22" i="2" s="1"/>
  <c r="DI22" i="2" s="1"/>
  <c r="AN21" i="2"/>
  <c r="AZ21" i="2" s="1"/>
  <c r="CD21" i="2" s="1"/>
  <c r="DH21" i="2" s="1"/>
  <c r="AP15" i="2"/>
  <c r="BB15" i="2" s="1"/>
  <c r="CF15" i="2" s="1"/>
  <c r="DJ15" i="2" s="1"/>
  <c r="AO14" i="2"/>
  <c r="BA14" i="2" s="1"/>
  <c r="CE14" i="2" s="1"/>
  <c r="DI14" i="2" s="1"/>
  <c r="AM14" i="2"/>
  <c r="AY14" i="2" s="1"/>
  <c r="CC14" i="2" s="1"/>
  <c r="EL14" i="2" s="1"/>
  <c r="AN13" i="2"/>
  <c r="AZ13" i="2" s="1"/>
  <c r="CD13" i="2" s="1"/>
  <c r="DH13" i="2" s="1"/>
  <c r="AQ11" i="2"/>
  <c r="BC11" i="2" s="1"/>
  <c r="CG11" i="2" s="1"/>
  <c r="DK11" i="2" s="1"/>
  <c r="AM11" i="2"/>
  <c r="AY11" i="2" s="1"/>
  <c r="CC11" i="2" s="1"/>
  <c r="AM10" i="2"/>
  <c r="AY10" i="2" s="1"/>
  <c r="CC10" i="2" s="1"/>
  <c r="EL10" i="2" s="1"/>
  <c r="AN9" i="2"/>
  <c r="AZ9" i="2" s="1"/>
  <c r="CD9" i="2" s="1"/>
  <c r="DH9" i="2" s="1"/>
  <c r="AP6" i="2"/>
  <c r="BB6" i="2" s="1"/>
  <c r="CF6" i="2" s="1"/>
  <c r="DJ6" i="2" s="1"/>
  <c r="AL43" i="1"/>
  <c r="AX43" i="1" s="1"/>
  <c r="CB43" i="1" s="1"/>
  <c r="EK43" i="1" s="1"/>
  <c r="AM42" i="1"/>
  <c r="AY42" i="1" s="1"/>
  <c r="CC42" i="1" s="1"/>
  <c r="EL42" i="1" s="1"/>
  <c r="AM36" i="1"/>
  <c r="AY36" i="1" s="1"/>
  <c r="CC36" i="1" s="1"/>
  <c r="EL36" i="1" s="1"/>
  <c r="AL6" i="3"/>
  <c r="AX6" i="3" s="1"/>
  <c r="CB6" i="3" s="1"/>
  <c r="EK6" i="3" s="1"/>
  <c r="AQ43" i="2"/>
  <c r="BC43" i="2" s="1"/>
  <c r="CG43" i="2" s="1"/>
  <c r="DK43" i="2" s="1"/>
  <c r="AP41" i="2"/>
  <c r="BB41" i="2" s="1"/>
  <c r="CF41" i="2" s="1"/>
  <c r="DJ41" i="2" s="1"/>
  <c r="AQ40" i="2"/>
  <c r="BC40" i="2" s="1"/>
  <c r="CG40" i="2" s="1"/>
  <c r="DK40" i="2" s="1"/>
  <c r="AP37" i="2"/>
  <c r="BB37" i="2" s="1"/>
  <c r="CF37" i="2" s="1"/>
  <c r="DJ37" i="2" s="1"/>
  <c r="AN37" i="2"/>
  <c r="AZ37" i="2" s="1"/>
  <c r="CD37" i="2" s="1"/>
  <c r="DH37" i="2" s="1"/>
  <c r="AQ26" i="2"/>
  <c r="BC26" i="2" s="1"/>
  <c r="CG26" i="2" s="1"/>
  <c r="DK26" i="2" s="1"/>
  <c r="AM26" i="2"/>
  <c r="AY26" i="2" s="1"/>
  <c r="CC26" i="2" s="1"/>
  <c r="AP21" i="2"/>
  <c r="BB21" i="2" s="1"/>
  <c r="CF21" i="2" s="1"/>
  <c r="DJ21" i="2" s="1"/>
  <c r="AO10" i="2"/>
  <c r="BA10" i="2" s="1"/>
  <c r="CE10" i="2" s="1"/>
  <c r="DI10" i="2" s="1"/>
  <c r="O45" i="2"/>
  <c r="BT45" i="2"/>
  <c r="AN24" i="2"/>
  <c r="AZ24" i="2" s="1"/>
  <c r="CD24" i="2" s="1"/>
  <c r="DH24" i="2" s="1"/>
  <c r="CF42" i="1"/>
  <c r="DJ42" i="1" s="1"/>
  <c r="AQ36" i="1"/>
  <c r="BC36" i="1" s="1"/>
  <c r="CG36" i="1" s="1"/>
  <c r="DK36" i="1" s="1"/>
  <c r="AN39" i="2"/>
  <c r="AZ39" i="2" s="1"/>
  <c r="CD39" i="2" s="1"/>
  <c r="DH39" i="2" s="1"/>
  <c r="AP34" i="2"/>
  <c r="BB34" i="2" s="1"/>
  <c r="CF34" i="2" s="1"/>
  <c r="DJ34" i="2" s="1"/>
  <c r="CG28" i="2"/>
  <c r="DK28" i="2" s="1"/>
  <c r="AM25" i="2"/>
  <c r="AY25" i="2" s="1"/>
  <c r="CC25" i="2" s="1"/>
  <c r="EL25" i="2" s="1"/>
  <c r="AQ23" i="2"/>
  <c r="BC23" i="2" s="1"/>
  <c r="CG23" i="2" s="1"/>
  <c r="DK23" i="2" s="1"/>
  <c r="AQ16" i="2"/>
  <c r="BC16" i="2" s="1"/>
  <c r="CG16" i="2" s="1"/>
  <c r="DK16" i="2" s="1"/>
  <c r="AM16" i="2"/>
  <c r="AY16" i="2" s="1"/>
  <c r="CC16" i="2" s="1"/>
  <c r="EL16" i="2" s="1"/>
  <c r="AO16" i="2"/>
  <c r="BA16" i="2" s="1"/>
  <c r="CE16" i="2" s="1"/>
  <c r="DI16" i="2" s="1"/>
  <c r="AM15" i="2"/>
  <c r="AY15" i="2" s="1"/>
  <c r="CC15" i="2" s="1"/>
  <c r="EL15" i="2" s="1"/>
  <c r="AM9" i="2"/>
  <c r="AY9" i="2" s="1"/>
  <c r="CC9" i="2" s="1"/>
  <c r="EL9" i="2" s="1"/>
  <c r="AO9" i="2"/>
  <c r="BA9" i="2" s="1"/>
  <c r="CE9" i="2" s="1"/>
  <c r="DI9" i="2" s="1"/>
  <c r="AM7" i="2"/>
  <c r="AY7" i="2" s="1"/>
  <c r="CC7" i="2" s="1"/>
  <c r="EL7" i="2" s="1"/>
  <c r="AO39" i="1"/>
  <c r="BA39" i="1" s="1"/>
  <c r="CE39" i="1" s="1"/>
  <c r="DI39" i="1" s="1"/>
  <c r="DC45" i="1"/>
  <c r="AO37" i="1"/>
  <c r="BA37" i="1" s="1"/>
  <c r="CE37" i="1" s="1"/>
  <c r="DI37" i="1" s="1"/>
  <c r="AO34" i="1"/>
  <c r="BA34" i="1" s="1"/>
  <c r="CE34" i="1" s="1"/>
  <c r="DI34" i="1" s="1"/>
  <c r="AP33" i="1"/>
  <c r="BB33" i="1" s="1"/>
  <c r="CF33" i="1" s="1"/>
  <c r="DJ33" i="1" s="1"/>
  <c r="AP29" i="1"/>
  <c r="BB29" i="1" s="1"/>
  <c r="CF29" i="1" s="1"/>
  <c r="DJ29" i="1" s="1"/>
  <c r="AP28" i="1"/>
  <c r="BB28" i="1" s="1"/>
  <c r="CF28" i="1" s="1"/>
  <c r="DJ28" i="1" s="1"/>
  <c r="AP27" i="1"/>
  <c r="BB27" i="1" s="1"/>
  <c r="CF27" i="1" s="1"/>
  <c r="DJ27" i="1" s="1"/>
  <c r="AL27" i="1"/>
  <c r="AX27" i="1" s="1"/>
  <c r="CB27" i="1" s="1"/>
  <c r="EK27" i="1" s="1"/>
  <c r="P45" i="1"/>
  <c r="AN26" i="1"/>
  <c r="AZ26" i="1" s="1"/>
  <c r="CD26" i="1" s="1"/>
  <c r="DH26" i="1" s="1"/>
  <c r="AL24" i="1"/>
  <c r="AX24" i="1" s="1"/>
  <c r="CB24" i="1" s="1"/>
  <c r="EK24" i="1" s="1"/>
  <c r="AM20" i="1"/>
  <c r="AY20" i="1" s="1"/>
  <c r="CC20" i="1" s="1"/>
  <c r="AO19" i="1"/>
  <c r="BA19" i="1" s="1"/>
  <c r="CE19" i="1" s="1"/>
  <c r="DI19" i="1" s="1"/>
  <c r="AO18" i="1"/>
  <c r="BA18" i="1" s="1"/>
  <c r="CE18" i="1" s="1"/>
  <c r="DI18" i="1" s="1"/>
  <c r="AL16" i="1"/>
  <c r="AX16" i="1" s="1"/>
  <c r="CB16" i="1" s="1"/>
  <c r="EK16" i="1" s="1"/>
  <c r="AM15" i="1"/>
  <c r="AY15" i="1" s="1"/>
  <c r="CC15" i="1" s="1"/>
  <c r="EL15" i="1" s="1"/>
  <c r="AP14" i="1"/>
  <c r="BB14" i="1" s="1"/>
  <c r="CF14" i="1" s="1"/>
  <c r="DJ14" i="1" s="1"/>
  <c r="AP8" i="1"/>
  <c r="BB8" i="1" s="1"/>
  <c r="CF8" i="1" s="1"/>
  <c r="DJ8" i="1" s="1"/>
  <c r="AL7" i="1"/>
  <c r="AX7" i="1" s="1"/>
  <c r="CB7" i="1" s="1"/>
  <c r="EK7" i="1" s="1"/>
  <c r="AN5" i="1"/>
  <c r="AZ5" i="1" s="1"/>
  <c r="CD5" i="1" s="1"/>
  <c r="DH5" i="1" s="1"/>
  <c r="AQ34" i="1"/>
  <c r="BC34" i="1" s="1"/>
  <c r="CG34" i="1" s="1"/>
  <c r="DK34" i="1" s="1"/>
  <c r="AM34" i="1"/>
  <c r="AY34" i="1" s="1"/>
  <c r="CC34" i="1" s="1"/>
  <c r="EL34" i="1" s="1"/>
  <c r="AL33" i="1"/>
  <c r="AX33" i="1" s="1"/>
  <c r="CB33" i="1" s="1"/>
  <c r="EK33" i="1" s="1"/>
  <c r="AN33" i="1"/>
  <c r="AZ33" i="1" s="1"/>
  <c r="CD33" i="1" s="1"/>
  <c r="DH33" i="1" s="1"/>
  <c r="AM31" i="1"/>
  <c r="AY31" i="1" s="1"/>
  <c r="CC31" i="1" s="1"/>
  <c r="EL31" i="1" s="1"/>
  <c r="AL28" i="1"/>
  <c r="AX28" i="1" s="1"/>
  <c r="CB28" i="1" s="1"/>
  <c r="EK28" i="1" s="1"/>
  <c r="AO27" i="1"/>
  <c r="BA27" i="1" s="1"/>
  <c r="CE27" i="1" s="1"/>
  <c r="DI27" i="1" s="1"/>
  <c r="AN25" i="1"/>
  <c r="AZ25" i="1" s="1"/>
  <c r="CD25" i="1" s="1"/>
  <c r="DH25" i="1" s="1"/>
  <c r="AN24" i="1"/>
  <c r="AZ24" i="1" s="1"/>
  <c r="CD24" i="1" s="1"/>
  <c r="DH24" i="1" s="1"/>
  <c r="AQ23" i="1"/>
  <c r="BC23" i="1" s="1"/>
  <c r="CG23" i="1" s="1"/>
  <c r="DK23" i="1" s="1"/>
  <c r="AL20" i="1"/>
  <c r="AX20" i="1" s="1"/>
  <c r="CB20" i="1" s="1"/>
  <c r="EK20" i="1" s="1"/>
  <c r="AN15" i="1"/>
  <c r="AZ15" i="1" s="1"/>
  <c r="CD15" i="1" s="1"/>
  <c r="DH15" i="1" s="1"/>
  <c r="AL15" i="1"/>
  <c r="AX15" i="1" s="1"/>
  <c r="CB15" i="1" s="1"/>
  <c r="EK15" i="1" s="1"/>
  <c r="AM13" i="1"/>
  <c r="AY13" i="1" s="1"/>
  <c r="CC13" i="1" s="1"/>
  <c r="EL13" i="1" s="1"/>
  <c r="AM11" i="1"/>
  <c r="AY11" i="1" s="1"/>
  <c r="CC11" i="1" s="1"/>
  <c r="EL11" i="1" s="1"/>
  <c r="AO11" i="1"/>
  <c r="BA11" i="1" s="1"/>
  <c r="CE11" i="1" s="1"/>
  <c r="DI11" i="1" s="1"/>
  <c r="AM10" i="1"/>
  <c r="AY10" i="1" s="1"/>
  <c r="CC10" i="1" s="1"/>
  <c r="EL10" i="1" s="1"/>
  <c r="AM5" i="1"/>
  <c r="AY5" i="1" s="1"/>
  <c r="CC5" i="1" s="1"/>
  <c r="EL5" i="1" s="1"/>
  <c r="AL44" i="2"/>
  <c r="AX44" i="2" s="1"/>
  <c r="CB44" i="2" s="1"/>
  <c r="AL36" i="2"/>
  <c r="AX36" i="2" s="1"/>
  <c r="CB36" i="2" s="1"/>
  <c r="EK36" i="2" s="1"/>
  <c r="AL20" i="2"/>
  <c r="AX20" i="2" s="1"/>
  <c r="CB20" i="2" s="1"/>
  <c r="EK20" i="2" s="1"/>
  <c r="AL8" i="2"/>
  <c r="AX8" i="2" s="1"/>
  <c r="CB8" i="2" s="1"/>
  <c r="AL22" i="1"/>
  <c r="AX22" i="1" s="1"/>
  <c r="CB22" i="1" s="1"/>
  <c r="EK22" i="1" s="1"/>
  <c r="AQ18" i="1"/>
  <c r="BC18" i="1" s="1"/>
  <c r="CG18" i="1" s="1"/>
  <c r="DK18" i="1" s="1"/>
  <c r="CE14" i="1"/>
  <c r="DI14" i="1" s="1"/>
  <c r="AN4" i="1"/>
  <c r="AZ4" i="1" s="1"/>
  <c r="CD4" i="1" s="1"/>
  <c r="AL27" i="2"/>
  <c r="AX27" i="2" s="1"/>
  <c r="CB27" i="2" s="1"/>
  <c r="EK27" i="2" s="1"/>
  <c r="AL19" i="2"/>
  <c r="AX19" i="2" s="1"/>
  <c r="CB19" i="2" s="1"/>
  <c r="EK19" i="2" s="1"/>
  <c r="AL15" i="2"/>
  <c r="AX15" i="2" s="1"/>
  <c r="CB15" i="2" s="1"/>
  <c r="EK15" i="2" s="1"/>
  <c r="AL11" i="2"/>
  <c r="AX11" i="2" s="1"/>
  <c r="CB11" i="2" s="1"/>
  <c r="EK11" i="2" s="1"/>
  <c r="AM29" i="1"/>
  <c r="AY29" i="1" s="1"/>
  <c r="CC29" i="1" s="1"/>
  <c r="EL29" i="1" s="1"/>
  <c r="AQ28" i="1"/>
  <c r="BC28" i="1" s="1"/>
  <c r="CG28" i="1" s="1"/>
  <c r="DK28" i="1" s="1"/>
  <c r="AN16" i="1"/>
  <c r="AZ16" i="1" s="1"/>
  <c r="CD16" i="1" s="1"/>
  <c r="DH16" i="1" s="1"/>
  <c r="AN14" i="1"/>
  <c r="AZ14" i="1" s="1"/>
  <c r="CD14" i="1" s="1"/>
  <c r="DH14" i="1" s="1"/>
  <c r="AO8" i="1"/>
  <c r="BA8" i="1" s="1"/>
  <c r="CE8" i="1" s="1"/>
  <c r="DI8" i="1" s="1"/>
  <c r="DC45" i="3"/>
  <c r="O45" i="3"/>
  <c r="DF32" i="2"/>
  <c r="AJ45" i="3"/>
  <c r="AN28" i="2"/>
  <c r="AZ28" i="2" s="1"/>
  <c r="CD28" i="2" s="1"/>
  <c r="DH28" i="2" s="1"/>
  <c r="AL24" i="2"/>
  <c r="AX24" i="2" s="1"/>
  <c r="CB24" i="2" s="1"/>
  <c r="EK24" i="2" s="1"/>
  <c r="AF45" i="2"/>
  <c r="AG45" i="2"/>
  <c r="S45" i="3"/>
  <c r="BT45" i="3"/>
  <c r="BP45" i="3"/>
  <c r="R45" i="2"/>
  <c r="AG45" i="3"/>
  <c r="AM12" i="3"/>
  <c r="AY12" i="3" s="1"/>
  <c r="CC12" i="3" s="1"/>
  <c r="EL12" i="3" s="1"/>
  <c r="BS45" i="3"/>
  <c r="AO35" i="2"/>
  <c r="BA35" i="2" s="1"/>
  <c r="CE35" i="2" s="1"/>
  <c r="DI35" i="2" s="1"/>
  <c r="AI45" i="2"/>
  <c r="AH45" i="3"/>
  <c r="AL19" i="3"/>
  <c r="AX19" i="3" s="1"/>
  <c r="CB19" i="3" s="1"/>
  <c r="EK19" i="3" s="1"/>
  <c r="AF45" i="3"/>
  <c r="DD45" i="3"/>
  <c r="DF14" i="2"/>
  <c r="AI45" i="3"/>
  <c r="AO20" i="3"/>
  <c r="BA20" i="3" s="1"/>
  <c r="CE20" i="3" s="1"/>
  <c r="DI20" i="3" s="1"/>
  <c r="DE45" i="3"/>
  <c r="S45" i="2"/>
  <c r="AQ5" i="2"/>
  <c r="DC45" i="2"/>
  <c r="BQ45" i="2"/>
  <c r="AP30" i="3"/>
  <c r="BB30" i="3" s="1"/>
  <c r="CF30" i="3" s="1"/>
  <c r="DJ30" i="3" s="1"/>
  <c r="R45" i="3"/>
  <c r="AL10" i="3"/>
  <c r="AX10" i="3" s="1"/>
  <c r="CB10" i="3" s="1"/>
  <c r="EK10" i="3" s="1"/>
  <c r="N45" i="3"/>
  <c r="BU45" i="3"/>
  <c r="BQ45" i="3"/>
  <c r="DB45" i="2"/>
  <c r="AQ11" i="1"/>
  <c r="AO4" i="1"/>
  <c r="Q45" i="1"/>
  <c r="N45" i="2"/>
  <c r="DF23" i="2"/>
  <c r="AK45" i="3"/>
  <c r="AO30" i="3"/>
  <c r="BA30" i="3" s="1"/>
  <c r="CE30" i="3" s="1"/>
  <c r="DI30" i="3" s="1"/>
  <c r="AN27" i="3"/>
  <c r="AZ27" i="3" s="1"/>
  <c r="CD27" i="3" s="1"/>
  <c r="DH27" i="3" s="1"/>
  <c r="AQ15" i="3"/>
  <c r="BC15" i="3" s="1"/>
  <c r="CG15" i="3" s="1"/>
  <c r="DK15" i="3" s="1"/>
  <c r="AN13" i="3"/>
  <c r="AZ13" i="3" s="1"/>
  <c r="CD13" i="3" s="1"/>
  <c r="DH13" i="3" s="1"/>
  <c r="AM4" i="3"/>
  <c r="Q45" i="3"/>
  <c r="DE45" i="2"/>
  <c r="BR45" i="2"/>
  <c r="AQ36" i="3"/>
  <c r="BC36" i="3" s="1"/>
  <c r="CG36" i="3" s="1"/>
  <c r="DK36" i="3" s="1"/>
  <c r="AP34" i="3"/>
  <c r="BB34" i="3" s="1"/>
  <c r="CF34" i="3" s="1"/>
  <c r="DJ34" i="3" s="1"/>
  <c r="DA45" i="2"/>
  <c r="BS45" i="2"/>
  <c r="AM15" i="3"/>
  <c r="AY15" i="3" s="1"/>
  <c r="CC15" i="3" s="1"/>
  <c r="EL15" i="3" s="1"/>
  <c r="AN6" i="3"/>
  <c r="AP19" i="2"/>
  <c r="BB19" i="2" s="1"/>
  <c r="CF19" i="2" s="1"/>
  <c r="DJ19" i="2" s="1"/>
  <c r="AM13" i="2"/>
  <c r="AY13" i="2" s="1"/>
  <c r="CC13" i="2" s="1"/>
  <c r="EL13" i="2" s="1"/>
  <c r="AP4" i="2"/>
  <c r="AJ45" i="2"/>
  <c r="AP37" i="1"/>
  <c r="BB37" i="1" s="1"/>
  <c r="CF37" i="1" s="1"/>
  <c r="DJ37" i="1" s="1"/>
  <c r="DA45" i="1"/>
  <c r="DG17" i="1"/>
  <c r="DD45" i="1"/>
  <c r="AM13" i="3"/>
  <c r="AY13" i="3" s="1"/>
  <c r="CC13" i="3" s="1"/>
  <c r="EL13" i="3" s="1"/>
  <c r="AO12" i="3"/>
  <c r="BA12" i="3" s="1"/>
  <c r="CE12" i="3" s="1"/>
  <c r="DI12" i="3" s="1"/>
  <c r="DA45" i="3"/>
  <c r="AM23" i="1"/>
  <c r="AY23" i="1" s="1"/>
  <c r="CC23" i="1" s="1"/>
  <c r="EL23" i="1" s="1"/>
  <c r="AQ4" i="3"/>
  <c r="AP40" i="2"/>
  <c r="BB40" i="2" s="1"/>
  <c r="CF40" i="2" s="1"/>
  <c r="DJ40" i="2" s="1"/>
  <c r="AO26" i="2"/>
  <c r="BA26" i="2" s="1"/>
  <c r="CE26" i="2" s="1"/>
  <c r="DI26" i="2" s="1"/>
  <c r="AQ20" i="2"/>
  <c r="BC20" i="2" s="1"/>
  <c r="CG20" i="2" s="1"/>
  <c r="DK20" i="2" s="1"/>
  <c r="AP16" i="2"/>
  <c r="BB16" i="2" s="1"/>
  <c r="CF16" i="2" s="1"/>
  <c r="DJ16" i="2" s="1"/>
  <c r="AL16" i="2"/>
  <c r="AX16" i="2" s="1"/>
  <c r="CB16" i="2" s="1"/>
  <c r="EK16" i="2" s="1"/>
  <c r="AL4" i="3"/>
  <c r="AP44" i="2"/>
  <c r="BB44" i="2" s="1"/>
  <c r="CF44" i="2" s="1"/>
  <c r="DJ44" i="2" s="1"/>
  <c r="AM41" i="2"/>
  <c r="AY41" i="2" s="1"/>
  <c r="CC41" i="2" s="1"/>
  <c r="EL41" i="2" s="1"/>
  <c r="AO39" i="2"/>
  <c r="BA39" i="2" s="1"/>
  <c r="CE39" i="2" s="1"/>
  <c r="DI39" i="2" s="1"/>
  <c r="AP29" i="2"/>
  <c r="BB29" i="2" s="1"/>
  <c r="CF29" i="2" s="1"/>
  <c r="DJ29" i="2" s="1"/>
  <c r="AL28" i="2"/>
  <c r="AX28" i="2" s="1"/>
  <c r="CB28" i="2" s="1"/>
  <c r="EK28" i="2" s="1"/>
  <c r="AP20" i="2"/>
  <c r="BB20" i="2" s="1"/>
  <c r="CF20" i="2" s="1"/>
  <c r="DJ20" i="2" s="1"/>
  <c r="AM20" i="2"/>
  <c r="AY20" i="2" s="1"/>
  <c r="CC20" i="2" s="1"/>
  <c r="EL20" i="2" s="1"/>
  <c r="AO13" i="2"/>
  <c r="BA13" i="2" s="1"/>
  <c r="CG4" i="2"/>
  <c r="AN4" i="2"/>
  <c r="AH45" i="2"/>
  <c r="AQ15" i="2"/>
  <c r="BC15" i="2" s="1"/>
  <c r="CG15" i="2" s="1"/>
  <c r="DK15" i="2" s="1"/>
  <c r="AL4" i="2"/>
  <c r="AP44" i="1"/>
  <c r="BB44" i="1" s="1"/>
  <c r="CF44" i="1" s="1"/>
  <c r="DJ44" i="1" s="1"/>
  <c r="AM43" i="1"/>
  <c r="AY43" i="1" s="1"/>
  <c r="CC43" i="1" s="1"/>
  <c r="EL43" i="1" s="1"/>
  <c r="CG15" i="1"/>
  <c r="DK15" i="1" s="1"/>
  <c r="AL12" i="2"/>
  <c r="AX12" i="2" s="1"/>
  <c r="CB12" i="2" s="1"/>
  <c r="EK12" i="2" s="1"/>
  <c r="AM8" i="2"/>
  <c r="AY8" i="2" s="1"/>
  <c r="CC8" i="2" s="1"/>
  <c r="EL8" i="2" s="1"/>
  <c r="AQ29" i="1"/>
  <c r="BC29" i="1" s="1"/>
  <c r="CG29" i="1" s="1"/>
  <c r="DK29" i="1" s="1"/>
  <c r="AN29" i="1"/>
  <c r="AZ29" i="1" s="1"/>
  <c r="CD29" i="1" s="1"/>
  <c r="DH29" i="1" s="1"/>
  <c r="AP26" i="1"/>
  <c r="BB26" i="1" s="1"/>
  <c r="CF26" i="1" s="1"/>
  <c r="DJ26" i="1" s="1"/>
  <c r="AP24" i="1"/>
  <c r="BB24" i="1" s="1"/>
  <c r="CF24" i="1" s="1"/>
  <c r="DJ24" i="1" s="1"/>
  <c r="AQ21" i="1"/>
  <c r="BC21" i="1" s="1"/>
  <c r="CG21" i="1" s="1"/>
  <c r="DK21" i="1" s="1"/>
  <c r="DE45" i="1"/>
  <c r="CZ45" i="1"/>
  <c r="AL39" i="1"/>
  <c r="AX39" i="1" s="1"/>
  <c r="CB39" i="1" s="1"/>
  <c r="EK39" i="1" s="1"/>
  <c r="AM38" i="1"/>
  <c r="AY38" i="1" s="1"/>
  <c r="CC38" i="1" s="1"/>
  <c r="EL38" i="1" s="1"/>
  <c r="AL38" i="1"/>
  <c r="AX38" i="1" s="1"/>
  <c r="CB38" i="1" s="1"/>
  <c r="EK38" i="1" s="1"/>
  <c r="AN30" i="1"/>
  <c r="AZ30" i="1" s="1"/>
  <c r="CD30" i="1" s="1"/>
  <c r="DH30" i="1" s="1"/>
  <c r="AN27" i="1"/>
  <c r="AP19" i="1"/>
  <c r="AQ19" i="1"/>
  <c r="BC19" i="1" s="1"/>
  <c r="CG19" i="1" s="1"/>
  <c r="DK19" i="1" s="1"/>
  <c r="AM18" i="1"/>
  <c r="AL9" i="1"/>
  <c r="AX9" i="1" s="1"/>
  <c r="CB9" i="1" s="1"/>
  <c r="EK9" i="1" s="1"/>
  <c r="AL8" i="1"/>
  <c r="EL6" i="1" l="1"/>
  <c r="DG6" i="1"/>
  <c r="DF17" i="2"/>
  <c r="DF18" i="2"/>
  <c r="DF5" i="2"/>
  <c r="DF17" i="1"/>
  <c r="DF40" i="2"/>
  <c r="DF31" i="2"/>
  <c r="DF21" i="1"/>
  <c r="DF25" i="1"/>
  <c r="DF23" i="1"/>
  <c r="DG41" i="1"/>
  <c r="DF13" i="2"/>
  <c r="DF25" i="2"/>
  <c r="DG30" i="2"/>
  <c r="DF33" i="2"/>
  <c r="DF39" i="2"/>
  <c r="DF35" i="2"/>
  <c r="DF18" i="3"/>
  <c r="DF18" i="1"/>
  <c r="DG12" i="1"/>
  <c r="EL12" i="1"/>
  <c r="ER12" i="1" s="1"/>
  <c r="DF29" i="1"/>
  <c r="EK29" i="1"/>
  <c r="DF5" i="1"/>
  <c r="EK5" i="1"/>
  <c r="DG21" i="1"/>
  <c r="EL21" i="1"/>
  <c r="DG27" i="1"/>
  <c r="EL27" i="1"/>
  <c r="DG16" i="1"/>
  <c r="EL16" i="1"/>
  <c r="ER16" i="1" s="1"/>
  <c r="DF6" i="1"/>
  <c r="EK6" i="1"/>
  <c r="DG20" i="1"/>
  <c r="EL20" i="1"/>
  <c r="EN20" i="1" s="1"/>
  <c r="DG8" i="1"/>
  <c r="DF44" i="1"/>
  <c r="EK44" i="1"/>
  <c r="DG22" i="2"/>
  <c r="DF42" i="2"/>
  <c r="DG27" i="2"/>
  <c r="DG43" i="2"/>
  <c r="EL43" i="2"/>
  <c r="EN43" i="2" s="1"/>
  <c r="DF44" i="2"/>
  <c r="EK44" i="2"/>
  <c r="EL21" i="2"/>
  <c r="ER21" i="2" s="1"/>
  <c r="DG42" i="2"/>
  <c r="EL42" i="2"/>
  <c r="DF29" i="2"/>
  <c r="DF10" i="2"/>
  <c r="DF22" i="2"/>
  <c r="DF7" i="2"/>
  <c r="EK7" i="2"/>
  <c r="DG19" i="2"/>
  <c r="EL19" i="2"/>
  <c r="DF41" i="2"/>
  <c r="DG26" i="2"/>
  <c r="EL26" i="2"/>
  <c r="ER26" i="2" s="1"/>
  <c r="DG11" i="2"/>
  <c r="EL11" i="2"/>
  <c r="DG5" i="2"/>
  <c r="EL5" i="2"/>
  <c r="DG21" i="2"/>
  <c r="DG40" i="2"/>
  <c r="DF8" i="2"/>
  <c r="EK8" i="2"/>
  <c r="DG39" i="2"/>
  <c r="EL39" i="2"/>
  <c r="EQ47" i="3"/>
  <c r="EU45" i="3"/>
  <c r="EV10" i="3" s="1"/>
  <c r="DG30" i="3"/>
  <c r="DF38" i="3"/>
  <c r="DG16" i="3"/>
  <c r="DG38" i="3"/>
  <c r="DF40" i="3"/>
  <c r="DG34" i="3"/>
  <c r="EL34" i="3"/>
  <c r="DG35" i="3"/>
  <c r="EL35" i="3"/>
  <c r="DG36" i="3"/>
  <c r="EL36" i="3"/>
  <c r="ER36" i="3" s="1"/>
  <c r="DF11" i="3"/>
  <c r="DF20" i="3"/>
  <c r="EK20" i="3"/>
  <c r="DG26" i="3"/>
  <c r="EL26" i="3"/>
  <c r="DF41" i="3"/>
  <c r="EK41" i="3"/>
  <c r="DF44" i="3"/>
  <c r="EK44" i="3"/>
  <c r="DG20" i="3"/>
  <c r="EL20" i="3"/>
  <c r="DF39" i="3"/>
  <c r="EK39" i="3"/>
  <c r="DG39" i="3"/>
  <c r="EL39" i="3"/>
  <c r="DG6" i="3"/>
  <c r="EL6" i="3"/>
  <c r="DF42" i="3"/>
  <c r="EK42" i="3"/>
  <c r="ES45" i="3"/>
  <c r="EP47" i="3"/>
  <c r="EP47" i="2"/>
  <c r="DF41" i="1"/>
  <c r="AF35" i="1"/>
  <c r="AF45" i="1" s="1"/>
  <c r="EU45" i="2"/>
  <c r="EQ47" i="2"/>
  <c r="DF43" i="2"/>
  <c r="ET45" i="2"/>
  <c r="ET24" i="2"/>
  <c r="ET11" i="2"/>
  <c r="ET40" i="2"/>
  <c r="ET14" i="2"/>
  <c r="ET13" i="2"/>
  <c r="ET33" i="2"/>
  <c r="ET18" i="2"/>
  <c r="ET43" i="2"/>
  <c r="ET22" i="2"/>
  <c r="ET36" i="2"/>
  <c r="ET21" i="2"/>
  <c r="ET7" i="2"/>
  <c r="ET30" i="2"/>
  <c r="ET8" i="2"/>
  <c r="ET34" i="2"/>
  <c r="ET38" i="2"/>
  <c r="ET42" i="2"/>
  <c r="ET5" i="2"/>
  <c r="ET23" i="2"/>
  <c r="ET44" i="2"/>
  <c r="ET15" i="2"/>
  <c r="ET16" i="2"/>
  <c r="ET12" i="2"/>
  <c r="ET35" i="2"/>
  <c r="ET10" i="2"/>
  <c r="ET27" i="2"/>
  <c r="ET25" i="2"/>
  <c r="ET20" i="2"/>
  <c r="ET17" i="2"/>
  <c r="ET31" i="2"/>
  <c r="ET32" i="2"/>
  <c r="ET6" i="2"/>
  <c r="ET28" i="2"/>
  <c r="ET4" i="2"/>
  <c r="ET37" i="2"/>
  <c r="ET41" i="2"/>
  <c r="ET26" i="2"/>
  <c r="ET9" i="2"/>
  <c r="ET39" i="2"/>
  <c r="ET19" i="2"/>
  <c r="ET29" i="2"/>
  <c r="AB45" i="1"/>
  <c r="EQ35" i="1"/>
  <c r="AA45" i="1"/>
  <c r="EQ45" i="1" s="1"/>
  <c r="EU45" i="1" s="1"/>
  <c r="X45" i="1"/>
  <c r="AQ35" i="1"/>
  <c r="AQ45" i="1" s="1"/>
  <c r="AE45" i="1"/>
  <c r="AH35" i="1"/>
  <c r="AH45" i="1" s="1"/>
  <c r="V45" i="1"/>
  <c r="W45" i="1"/>
  <c r="AI35" i="1"/>
  <c r="AG35" i="1"/>
  <c r="EP35" i="1"/>
  <c r="U45" i="1"/>
  <c r="EP45" i="1" s="1"/>
  <c r="ES45" i="1" s="1"/>
  <c r="ER8" i="1"/>
  <c r="EN8" i="1"/>
  <c r="EN37" i="1"/>
  <c r="ER37" i="1"/>
  <c r="EN41" i="1"/>
  <c r="ER41" i="1"/>
  <c r="EN6" i="1"/>
  <c r="ER6" i="1"/>
  <c r="EN17" i="1"/>
  <c r="ER17" i="1"/>
  <c r="ER40" i="2"/>
  <c r="EN40" i="2"/>
  <c r="ER23" i="3"/>
  <c r="EN23" i="3"/>
  <c r="ER30" i="2"/>
  <c r="EN30" i="2"/>
  <c r="ER28" i="3"/>
  <c r="EN28" i="3"/>
  <c r="EN19" i="3"/>
  <c r="ER19" i="3"/>
  <c r="EN28" i="2"/>
  <c r="ER28" i="2"/>
  <c r="ER29" i="3"/>
  <c r="EN29" i="3"/>
  <c r="EN10" i="3"/>
  <c r="ER10" i="3"/>
  <c r="EN11" i="3"/>
  <c r="ER11" i="3"/>
  <c r="ER36" i="2"/>
  <c r="EN36" i="2"/>
  <c r="EN17" i="2"/>
  <c r="ER17" i="2"/>
  <c r="EN31" i="2"/>
  <c r="ER31" i="2"/>
  <c r="EN14" i="3"/>
  <c r="ER14" i="3"/>
  <c r="EN30" i="3"/>
  <c r="ER30" i="3"/>
  <c r="EN5" i="3"/>
  <c r="ER5" i="3"/>
  <c r="ER16" i="3"/>
  <c r="EN16" i="3"/>
  <c r="EN27" i="2"/>
  <c r="ER27" i="2"/>
  <c r="ER22" i="2"/>
  <c r="EN22" i="2"/>
  <c r="EN25" i="3"/>
  <c r="ER25" i="3"/>
  <c r="ER31" i="3"/>
  <c r="EN31" i="3"/>
  <c r="EN38" i="3"/>
  <c r="ER38" i="3"/>
  <c r="EN43" i="3"/>
  <c r="ER43" i="3"/>
  <c r="EN7" i="2"/>
  <c r="ER7" i="2"/>
  <c r="EN9" i="3"/>
  <c r="ER9" i="3"/>
  <c r="EN35" i="2"/>
  <c r="ER35" i="2"/>
  <c r="ER37" i="3"/>
  <c r="EN37" i="3"/>
  <c r="EN44" i="3"/>
  <c r="ER44" i="3"/>
  <c r="EN25" i="2"/>
  <c r="ER25" i="2"/>
  <c r="EN18" i="3"/>
  <c r="ER18" i="3"/>
  <c r="EN33" i="3"/>
  <c r="ER33" i="3"/>
  <c r="ER40" i="3"/>
  <c r="EN40" i="3"/>
  <c r="DG29" i="2"/>
  <c r="DG35" i="2"/>
  <c r="DF34" i="2"/>
  <c r="DG17" i="2"/>
  <c r="DF26" i="2"/>
  <c r="DF9" i="2"/>
  <c r="DF26" i="3"/>
  <c r="DF37" i="3"/>
  <c r="DF43" i="3"/>
  <c r="DG27" i="3"/>
  <c r="DG41" i="3"/>
  <c r="DG40" i="3"/>
  <c r="DG10" i="3"/>
  <c r="DG11" i="3"/>
  <c r="DG33" i="3"/>
  <c r="DF14" i="1"/>
  <c r="DF10" i="1"/>
  <c r="DF7" i="3"/>
  <c r="DF5" i="3"/>
  <c r="DG5" i="3"/>
  <c r="DF16" i="3"/>
  <c r="DG43" i="3"/>
  <c r="DG37" i="3"/>
  <c r="DG31" i="3"/>
  <c r="DG18" i="3"/>
  <c r="DF28" i="3"/>
  <c r="DF12" i="3"/>
  <c r="DF35" i="3"/>
  <c r="DG44" i="3"/>
  <c r="DF21" i="2"/>
  <c r="DG23" i="3"/>
  <c r="DF32" i="3"/>
  <c r="DF14" i="3"/>
  <c r="DF34" i="3"/>
  <c r="DF23" i="3"/>
  <c r="DF26" i="1"/>
  <c r="DF37" i="2"/>
  <c r="DG31" i="2"/>
  <c r="DF24" i="3"/>
  <c r="DG25" i="3"/>
  <c r="DG44" i="2"/>
  <c r="DF42" i="1"/>
  <c r="DF40" i="1"/>
  <c r="DG39" i="1"/>
  <c r="DG37" i="1"/>
  <c r="DF37" i="1"/>
  <c r="DF36" i="3"/>
  <c r="DG36" i="2"/>
  <c r="DF36" i="2"/>
  <c r="DF36" i="1"/>
  <c r="DG34" i="2"/>
  <c r="DF34" i="1"/>
  <c r="DF33" i="3"/>
  <c r="DG33" i="2"/>
  <c r="DG33" i="1"/>
  <c r="DG32" i="3"/>
  <c r="DG32" i="2"/>
  <c r="DG32" i="1"/>
  <c r="DF32" i="1"/>
  <c r="DF31" i="3"/>
  <c r="DF31" i="1"/>
  <c r="DG30" i="1"/>
  <c r="DF30" i="1"/>
  <c r="DG29" i="3"/>
  <c r="DF29" i="3"/>
  <c r="DG28" i="3"/>
  <c r="DG28" i="2"/>
  <c r="DG28" i="1"/>
  <c r="DF27" i="1"/>
  <c r="DG26" i="1"/>
  <c r="DF25" i="3"/>
  <c r="DG25" i="2"/>
  <c r="DG25" i="1"/>
  <c r="DG24" i="3"/>
  <c r="DG24" i="2"/>
  <c r="DG23" i="2"/>
  <c r="DF22" i="1"/>
  <c r="DG21" i="3"/>
  <c r="DG19" i="1"/>
  <c r="DF19" i="1"/>
  <c r="DG18" i="2"/>
  <c r="DF17" i="3"/>
  <c r="DF15" i="3"/>
  <c r="DG14" i="3"/>
  <c r="DF13" i="3"/>
  <c r="DF13" i="1"/>
  <c r="DG12" i="2"/>
  <c r="DF12" i="1"/>
  <c r="DF11" i="1"/>
  <c r="DG9" i="3"/>
  <c r="DF9" i="3"/>
  <c r="DG9" i="1"/>
  <c r="DG7" i="2"/>
  <c r="DG29" i="1"/>
  <c r="DF15" i="2"/>
  <c r="DG13" i="1"/>
  <c r="DF20" i="1"/>
  <c r="DG31" i="1"/>
  <c r="DF24" i="1"/>
  <c r="DG15" i="2"/>
  <c r="DG40" i="1"/>
  <c r="DG22" i="3"/>
  <c r="DG42" i="3"/>
  <c r="DG17" i="3"/>
  <c r="DF22" i="3"/>
  <c r="DF27" i="3"/>
  <c r="DI45" i="3"/>
  <c r="DF19" i="2"/>
  <c r="DG10" i="1"/>
  <c r="DF15" i="1"/>
  <c r="DG9" i="2"/>
  <c r="DG42" i="1"/>
  <c r="DG14" i="2"/>
  <c r="DF8" i="3"/>
  <c r="DF27" i="2"/>
  <c r="DG5" i="1"/>
  <c r="DG22" i="1"/>
  <c r="DF33" i="1"/>
  <c r="DF7" i="1"/>
  <c r="DG6" i="2"/>
  <c r="DG10" i="2"/>
  <c r="DG16" i="2"/>
  <c r="DF43" i="1"/>
  <c r="DF30" i="3"/>
  <c r="DG7" i="3"/>
  <c r="DF21" i="3"/>
  <c r="DF11" i="2"/>
  <c r="DF20" i="2"/>
  <c r="DG11" i="1"/>
  <c r="DF28" i="1"/>
  <c r="DF16" i="1"/>
  <c r="DF6" i="3"/>
  <c r="DG38" i="2"/>
  <c r="DG8" i="3"/>
  <c r="DG19" i="3"/>
  <c r="DG20" i="2"/>
  <c r="DG24" i="1"/>
  <c r="AM45" i="2"/>
  <c r="AO45" i="3"/>
  <c r="DF9" i="1"/>
  <c r="DG15" i="1"/>
  <c r="DK4" i="2"/>
  <c r="DF16" i="2"/>
  <c r="AQ45" i="3"/>
  <c r="BC4" i="3"/>
  <c r="DG13" i="3"/>
  <c r="AP45" i="2"/>
  <c r="BB4" i="2"/>
  <c r="AZ6" i="3"/>
  <c r="AN45" i="3"/>
  <c r="DF10" i="3"/>
  <c r="BC5" i="2"/>
  <c r="AQ45" i="2"/>
  <c r="CF4" i="3"/>
  <c r="BB45" i="3"/>
  <c r="AY18" i="1"/>
  <c r="BB19" i="1"/>
  <c r="DG38" i="1"/>
  <c r="DG8" i="2"/>
  <c r="DG41" i="2"/>
  <c r="DG34" i="1"/>
  <c r="DG13" i="2"/>
  <c r="DG36" i="1"/>
  <c r="BC11" i="1"/>
  <c r="DF24" i="2"/>
  <c r="AX8" i="1"/>
  <c r="AZ4" i="2"/>
  <c r="AN45" i="2"/>
  <c r="AX4" i="3"/>
  <c r="AL45" i="3"/>
  <c r="DI6" i="2"/>
  <c r="DG37" i="2"/>
  <c r="BA4" i="1"/>
  <c r="AP45" i="3"/>
  <c r="CE45" i="3"/>
  <c r="DG14" i="1"/>
  <c r="DF38" i="1"/>
  <c r="DG44" i="1"/>
  <c r="DG43" i="1"/>
  <c r="CC4" i="2"/>
  <c r="EL4" i="2" s="1"/>
  <c r="AY45" i="2"/>
  <c r="DF19" i="3"/>
  <c r="DG7" i="1"/>
  <c r="AZ27" i="1"/>
  <c r="DF39" i="1"/>
  <c r="DF12" i="2"/>
  <c r="AX4" i="2"/>
  <c r="AL45" i="2"/>
  <c r="CE13" i="2"/>
  <c r="DI13" i="2" s="1"/>
  <c r="BA45" i="2"/>
  <c r="DF28" i="2"/>
  <c r="DG23" i="1"/>
  <c r="DG15" i="3"/>
  <c r="AY4" i="3"/>
  <c r="AM45" i="3"/>
  <c r="BA45" i="3"/>
  <c r="AO45" i="2"/>
  <c r="DG12" i="3"/>
  <c r="AL35" i="1" l="1"/>
  <c r="AL45" i="1" s="1"/>
  <c r="EN12" i="1"/>
  <c r="EN16" i="1"/>
  <c r="ER43" i="2"/>
  <c r="EN26" i="2"/>
  <c r="EN36" i="3"/>
  <c r="EV30" i="3"/>
  <c r="EV17" i="3"/>
  <c r="EV22" i="3"/>
  <c r="EV40" i="3"/>
  <c r="EV4" i="3"/>
  <c r="EV31" i="3"/>
  <c r="EV21" i="3"/>
  <c r="EV37" i="3"/>
  <c r="EV26" i="3"/>
  <c r="EV36" i="3"/>
  <c r="EV6" i="3"/>
  <c r="EV23" i="3"/>
  <c r="EV41" i="3"/>
  <c r="EV18" i="3"/>
  <c r="EV20" i="3"/>
  <c r="EV12" i="3"/>
  <c r="EV42" i="3"/>
  <c r="ER20" i="1"/>
  <c r="EN21" i="2"/>
  <c r="EV9" i="3"/>
  <c r="EV7" i="3"/>
  <c r="EV34" i="3"/>
  <c r="EV28" i="3"/>
  <c r="EV16" i="3"/>
  <c r="EV14" i="3"/>
  <c r="EV32" i="3"/>
  <c r="EV39" i="3"/>
  <c r="EV5" i="3"/>
  <c r="EV33" i="3"/>
  <c r="EV35" i="3"/>
  <c r="EV11" i="3"/>
  <c r="EV27" i="3"/>
  <c r="EV19" i="3"/>
  <c r="EV38" i="3"/>
  <c r="EV44" i="3"/>
  <c r="EV8" i="3"/>
  <c r="EV25" i="3"/>
  <c r="EV13" i="3"/>
  <c r="EV29" i="3"/>
  <c r="EV45" i="3"/>
  <c r="EV15" i="3"/>
  <c r="EV43" i="3"/>
  <c r="EV24" i="3"/>
  <c r="EN6" i="3"/>
  <c r="ER6" i="3"/>
  <c r="ET5" i="3"/>
  <c r="ET12" i="3"/>
  <c r="ET31" i="3"/>
  <c r="ET22" i="3"/>
  <c r="ET15" i="3"/>
  <c r="ET21" i="3"/>
  <c r="ET20" i="3"/>
  <c r="ET11" i="3"/>
  <c r="ET19" i="3"/>
  <c r="ET27" i="3"/>
  <c r="ET26" i="3"/>
  <c r="ET35" i="3"/>
  <c r="ET23" i="3"/>
  <c r="ET13" i="3"/>
  <c r="ET41" i="3"/>
  <c r="ET39" i="3"/>
  <c r="ET33" i="3"/>
  <c r="ET42" i="3"/>
  <c r="ET7" i="3"/>
  <c r="ET9" i="3"/>
  <c r="ET43" i="3"/>
  <c r="ET16" i="3"/>
  <c r="ET34" i="3"/>
  <c r="ET6" i="3"/>
  <c r="ET38" i="3"/>
  <c r="ET4" i="3"/>
  <c r="ET29" i="3"/>
  <c r="ET45" i="3"/>
  <c r="ET32" i="3"/>
  <c r="ET10" i="3"/>
  <c r="ET14" i="3"/>
  <c r="ET44" i="3"/>
  <c r="ET40" i="3"/>
  <c r="ET24" i="3"/>
  <c r="ET30" i="3"/>
  <c r="ET25" i="3"/>
  <c r="ET8" i="3"/>
  <c r="ET36" i="3"/>
  <c r="ET28" i="3"/>
  <c r="ET18" i="3"/>
  <c r="ET37" i="3"/>
  <c r="ET17" i="3"/>
  <c r="AR45" i="1"/>
  <c r="EV45" i="2"/>
  <c r="EV41" i="2"/>
  <c r="EV19" i="2"/>
  <c r="EV39" i="2"/>
  <c r="EV44" i="2"/>
  <c r="EV24" i="2"/>
  <c r="EV11" i="2"/>
  <c r="EV23" i="2"/>
  <c r="EV16" i="2"/>
  <c r="EV9" i="2"/>
  <c r="EV29" i="2"/>
  <c r="EV31" i="2"/>
  <c r="EV22" i="2"/>
  <c r="EV4" i="2"/>
  <c r="EV13" i="2"/>
  <c r="EV38" i="2"/>
  <c r="EV43" i="2"/>
  <c r="EV10" i="2"/>
  <c r="EV5" i="2"/>
  <c r="EV14" i="2"/>
  <c r="EV33" i="2"/>
  <c r="EV18" i="2"/>
  <c r="EV30" i="2"/>
  <c r="EV34" i="2"/>
  <c r="EV15" i="2"/>
  <c r="EV25" i="2"/>
  <c r="EV6" i="2"/>
  <c r="EV20" i="2"/>
  <c r="EV32" i="2"/>
  <c r="EV28" i="2"/>
  <c r="EV12" i="2"/>
  <c r="EV35" i="2"/>
  <c r="EV17" i="2"/>
  <c r="EV37" i="2"/>
  <c r="EV8" i="2"/>
  <c r="EV27" i="2"/>
  <c r="EV7" i="2"/>
  <c r="EV26" i="2"/>
  <c r="EV36" i="2"/>
  <c r="EV42" i="2"/>
  <c r="EV40" i="2"/>
  <c r="EV21" i="2"/>
  <c r="AI45" i="1"/>
  <c r="AD45" i="1"/>
  <c r="AJ35" i="1"/>
  <c r="AP35" i="1" s="1"/>
  <c r="ES35" i="1"/>
  <c r="EP46" i="1"/>
  <c r="EP47" i="1" s="1"/>
  <c r="AG45" i="1"/>
  <c r="EU35" i="1"/>
  <c r="EQ46" i="1"/>
  <c r="EQ47" i="1" s="1"/>
  <c r="AO35" i="1"/>
  <c r="AC45" i="1"/>
  <c r="AM35" i="1"/>
  <c r="BC35" i="1"/>
  <c r="BC45" i="1" s="1"/>
  <c r="AN35" i="1"/>
  <c r="EN11" i="1"/>
  <c r="ER11" i="1"/>
  <c r="ER31" i="1"/>
  <c r="EN31" i="1"/>
  <c r="EN38" i="1"/>
  <c r="ER38" i="1"/>
  <c r="EN33" i="1"/>
  <c r="ER33" i="1"/>
  <c r="EN23" i="1"/>
  <c r="ER23" i="1"/>
  <c r="EN25" i="1"/>
  <c r="ER25" i="1"/>
  <c r="EN28" i="1"/>
  <c r="ER28" i="1"/>
  <c r="EN34" i="1"/>
  <c r="ER34" i="1"/>
  <c r="EN13" i="1"/>
  <c r="ER13" i="1"/>
  <c r="ER32" i="1"/>
  <c r="EN32" i="1"/>
  <c r="EN39" i="1"/>
  <c r="ER39" i="1"/>
  <c r="ER14" i="1"/>
  <c r="EN14" i="1"/>
  <c r="EN43" i="1"/>
  <c r="ER43" i="1"/>
  <c r="ER40" i="1"/>
  <c r="EN40" i="1"/>
  <c r="EN19" i="1"/>
  <c r="ER19" i="1"/>
  <c r="EN30" i="1"/>
  <c r="ER30" i="1"/>
  <c r="ER21" i="1"/>
  <c r="EN21" i="1"/>
  <c r="EN9" i="1"/>
  <c r="ER9" i="1"/>
  <c r="ER24" i="1"/>
  <c r="EN24" i="1"/>
  <c r="EN10" i="1"/>
  <c r="ER10" i="1"/>
  <c r="EN4" i="1"/>
  <c r="ER4" i="1"/>
  <c r="EN26" i="1"/>
  <c r="ER26" i="1"/>
  <c r="EN7" i="1"/>
  <c r="ER7" i="1"/>
  <c r="EN44" i="1"/>
  <c r="ER44" i="1"/>
  <c r="ER15" i="1"/>
  <c r="EN15" i="1"/>
  <c r="ER5" i="1"/>
  <c r="EN5" i="1"/>
  <c r="EN42" i="1"/>
  <c r="ER42" i="1"/>
  <c r="ER29" i="1"/>
  <c r="EN29" i="1"/>
  <c r="EN27" i="1"/>
  <c r="ER27" i="1"/>
  <c r="EN36" i="1"/>
  <c r="ER36" i="1"/>
  <c r="ER22" i="1"/>
  <c r="EN22" i="1"/>
  <c r="EN33" i="2"/>
  <c r="ER33" i="2"/>
  <c r="EN19" i="2"/>
  <c r="ER19" i="2"/>
  <c r="ER39" i="2"/>
  <c r="EN39" i="2"/>
  <c r="EN41" i="2"/>
  <c r="ER41" i="2"/>
  <c r="EN38" i="2"/>
  <c r="ER38" i="2"/>
  <c r="ER16" i="2"/>
  <c r="EN16" i="2"/>
  <c r="ER24" i="2"/>
  <c r="EN24" i="2"/>
  <c r="ER32" i="2"/>
  <c r="EN32" i="2"/>
  <c r="EN39" i="3"/>
  <c r="ER39" i="3"/>
  <c r="EN44" i="2"/>
  <c r="ER44" i="2"/>
  <c r="ER37" i="2"/>
  <c r="EN37" i="2"/>
  <c r="EN42" i="2"/>
  <c r="ER42" i="2"/>
  <c r="EN8" i="3"/>
  <c r="ER8" i="3"/>
  <c r="EN22" i="3"/>
  <c r="ER22" i="3"/>
  <c r="EN11" i="2"/>
  <c r="ER11" i="2"/>
  <c r="EN41" i="3"/>
  <c r="ER41" i="3"/>
  <c r="ER29" i="2"/>
  <c r="EN29" i="2"/>
  <c r="ER8" i="2"/>
  <c r="EN8" i="2"/>
  <c r="EN7" i="3"/>
  <c r="ER7" i="3"/>
  <c r="EN15" i="3"/>
  <c r="ER15" i="3"/>
  <c r="EN10" i="2"/>
  <c r="ER10" i="2"/>
  <c r="ER14" i="2"/>
  <c r="EN14" i="2"/>
  <c r="EN15" i="2"/>
  <c r="ER15" i="2"/>
  <c r="ER20" i="3"/>
  <c r="EN20" i="3"/>
  <c r="EN24" i="3"/>
  <c r="ER24" i="3"/>
  <c r="EN26" i="3"/>
  <c r="ER26" i="3"/>
  <c r="EN9" i="2"/>
  <c r="ER9" i="2"/>
  <c r="EN23" i="2"/>
  <c r="ER23" i="2"/>
  <c r="EN12" i="2"/>
  <c r="ER12" i="2"/>
  <c r="EN32" i="3"/>
  <c r="ER32" i="3"/>
  <c r="EN27" i="3"/>
  <c r="ER27" i="3"/>
  <c r="ER13" i="2"/>
  <c r="EN13" i="2"/>
  <c r="ER20" i="2"/>
  <c r="EN20" i="2"/>
  <c r="EN17" i="3"/>
  <c r="ER17" i="3"/>
  <c r="EN34" i="2"/>
  <c r="ER34" i="2"/>
  <c r="ER13" i="3"/>
  <c r="EN13" i="3"/>
  <c r="EN6" i="2"/>
  <c r="ER6" i="2"/>
  <c r="EN42" i="3"/>
  <c r="ER42" i="3"/>
  <c r="EN5" i="2"/>
  <c r="ER5" i="2"/>
  <c r="EN18" i="2"/>
  <c r="ER18" i="2"/>
  <c r="EN21" i="3"/>
  <c r="ER21" i="3"/>
  <c r="EN35" i="3"/>
  <c r="ER35" i="3"/>
  <c r="EN34" i="3"/>
  <c r="ER34" i="3"/>
  <c r="ER12" i="3"/>
  <c r="EN12" i="3"/>
  <c r="DI45" i="2"/>
  <c r="CE4" i="1"/>
  <c r="CD4" i="2"/>
  <c r="AZ45" i="2"/>
  <c r="CG4" i="3"/>
  <c r="BC45" i="3"/>
  <c r="CF19" i="1"/>
  <c r="DJ4" i="3"/>
  <c r="DJ45" i="3" s="1"/>
  <c r="CF45" i="3"/>
  <c r="CB4" i="2"/>
  <c r="EK4" i="2" s="1"/>
  <c r="AX45" i="2"/>
  <c r="AX45" i="3"/>
  <c r="CB4" i="3"/>
  <c r="CD27" i="1"/>
  <c r="CF4" i="2"/>
  <c r="BB45" i="2"/>
  <c r="CC4" i="3"/>
  <c r="EL4" i="3" s="1"/>
  <c r="AY45" i="3"/>
  <c r="CC45" i="2"/>
  <c r="DG4" i="2"/>
  <c r="DG45" i="2" s="1"/>
  <c r="CE45" i="2"/>
  <c r="CB8" i="1"/>
  <c r="EK8" i="1" s="1"/>
  <c r="CG11" i="1"/>
  <c r="CC18" i="1"/>
  <c r="EL18" i="1" s="1"/>
  <c r="CG5" i="2"/>
  <c r="BC45" i="2"/>
  <c r="CD6" i="3"/>
  <c r="AZ45" i="3"/>
  <c r="Q13" i="4" l="1"/>
  <c r="Q29" i="4"/>
  <c r="Q8" i="4"/>
  <c r="Q24" i="4"/>
  <c r="Q40" i="4"/>
  <c r="Q27" i="4"/>
  <c r="Q6" i="4"/>
  <c r="Q10" i="4"/>
  <c r="Q26" i="4"/>
  <c r="Q42" i="4"/>
  <c r="Q15" i="4"/>
  <c r="Q33" i="4"/>
  <c r="Q31" i="4"/>
  <c r="Q12" i="4"/>
  <c r="Q28" i="4"/>
  <c r="Q44" i="4"/>
  <c r="Q17" i="4"/>
  <c r="Q35" i="4"/>
  <c r="Q14" i="4"/>
  <c r="Q30" i="4"/>
  <c r="Q46" i="4"/>
  <c r="Q19" i="4"/>
  <c r="Q37" i="4"/>
  <c r="Q45" i="4"/>
  <c r="Q16" i="4"/>
  <c r="Q32" i="4"/>
  <c r="Q5" i="4"/>
  <c r="Q21" i="4"/>
  <c r="Q39" i="4"/>
  <c r="Q18" i="4"/>
  <c r="Q34" i="4"/>
  <c r="Q7" i="4"/>
  <c r="Q23" i="4"/>
  <c r="Q41" i="4"/>
  <c r="Q20" i="4"/>
  <c r="Q36" i="4"/>
  <c r="Q9" i="4"/>
  <c r="Q25" i="4"/>
  <c r="Q43" i="4"/>
  <c r="Q22" i="4"/>
  <c r="Q38" i="4"/>
  <c r="Q11" i="4"/>
  <c r="EN4" i="3"/>
  <c r="ER4" i="3"/>
  <c r="K38" i="4"/>
  <c r="K32" i="4"/>
  <c r="K20" i="4"/>
  <c r="K12" i="4"/>
  <c r="K44" i="4"/>
  <c r="K34" i="4"/>
  <c r="K24" i="4"/>
  <c r="K14" i="4"/>
  <c r="K40" i="4"/>
  <c r="K22" i="4"/>
  <c r="K10" i="4"/>
  <c r="K45" i="4"/>
  <c r="K43" i="4"/>
  <c r="K41" i="4"/>
  <c r="K39" i="4"/>
  <c r="K37" i="4"/>
  <c r="K35" i="4"/>
  <c r="K33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  <c r="K42" i="4"/>
  <c r="K30" i="4"/>
  <c r="K18" i="4"/>
  <c r="K6" i="4"/>
  <c r="K28" i="4"/>
  <c r="K8" i="4"/>
  <c r="K46" i="4"/>
  <c r="K36" i="4"/>
  <c r="K26" i="4"/>
  <c r="K16" i="4"/>
  <c r="DF4" i="3"/>
  <c r="DF45" i="3" s="1"/>
  <c r="AX35" i="1"/>
  <c r="AX45" i="1" s="1"/>
  <c r="AS45" i="1"/>
  <c r="AU45" i="1"/>
  <c r="AZ35" i="1"/>
  <c r="AN45" i="1"/>
  <c r="AW45" i="1"/>
  <c r="AP45" i="1"/>
  <c r="EV18" i="1"/>
  <c r="EV43" i="1"/>
  <c r="EV22" i="1"/>
  <c r="EV16" i="1"/>
  <c r="EV39" i="1"/>
  <c r="EV25" i="1"/>
  <c r="EV41" i="1"/>
  <c r="EV20" i="1"/>
  <c r="EV8" i="1"/>
  <c r="EV10" i="1"/>
  <c r="EV44" i="1"/>
  <c r="EV37" i="1"/>
  <c r="EV32" i="1"/>
  <c r="EV26" i="1"/>
  <c r="EV7" i="1"/>
  <c r="EV12" i="1"/>
  <c r="EV17" i="1"/>
  <c r="EV23" i="1"/>
  <c r="EV35" i="1"/>
  <c r="EV21" i="1"/>
  <c r="EV36" i="1"/>
  <c r="EV4" i="1"/>
  <c r="EV31" i="1"/>
  <c r="EV11" i="1"/>
  <c r="EV19" i="1"/>
  <c r="EV34" i="1"/>
  <c r="EV30" i="1"/>
  <c r="EV24" i="1"/>
  <c r="EV14" i="1"/>
  <c r="EV13" i="1"/>
  <c r="EV42" i="1"/>
  <c r="EV9" i="1"/>
  <c r="EV6" i="1"/>
  <c r="EV33" i="1"/>
  <c r="EV15" i="1"/>
  <c r="EV40" i="1"/>
  <c r="EV28" i="1"/>
  <c r="EV29" i="1"/>
  <c r="EV38" i="1"/>
  <c r="EV5" i="1"/>
  <c r="EV27" i="1"/>
  <c r="AY35" i="1"/>
  <c r="AM45" i="1"/>
  <c r="ET12" i="1"/>
  <c r="ET20" i="1"/>
  <c r="ET33" i="1"/>
  <c r="ET10" i="1"/>
  <c r="ET22" i="1"/>
  <c r="ET16" i="1"/>
  <c r="ET11" i="1"/>
  <c r="ET26" i="1"/>
  <c r="ET40" i="1"/>
  <c r="ET32" i="1"/>
  <c r="ET21" i="1"/>
  <c r="ET15" i="1"/>
  <c r="ET41" i="1"/>
  <c r="ET29" i="1"/>
  <c r="ET30" i="1"/>
  <c r="ET42" i="1"/>
  <c r="ET18" i="1"/>
  <c r="ET23" i="1"/>
  <c r="ET28" i="1"/>
  <c r="ET13" i="1"/>
  <c r="ET38" i="1"/>
  <c r="ET4" i="1"/>
  <c r="ET17" i="1"/>
  <c r="ET27" i="1"/>
  <c r="ET39" i="1"/>
  <c r="ET44" i="1"/>
  <c r="ET8" i="1"/>
  <c r="ET37" i="1"/>
  <c r="ET14" i="1"/>
  <c r="ET31" i="1"/>
  <c r="ET35" i="1"/>
  <c r="ET5" i="1"/>
  <c r="ET24" i="1"/>
  <c r="ET34" i="1"/>
  <c r="ET43" i="1"/>
  <c r="ET9" i="1"/>
  <c r="ET19" i="1"/>
  <c r="ET6" i="1"/>
  <c r="ET36" i="1"/>
  <c r="ET25" i="1"/>
  <c r="ET7" i="1"/>
  <c r="BB35" i="1"/>
  <c r="AJ45" i="1"/>
  <c r="ET45" i="1"/>
  <c r="BA35" i="1"/>
  <c r="AO45" i="1"/>
  <c r="CB35" i="1"/>
  <c r="EV45" i="1"/>
  <c r="EL45" i="2"/>
  <c r="EN4" i="2"/>
  <c r="ER4" i="2"/>
  <c r="ER46" i="2" s="1"/>
  <c r="DG18" i="1"/>
  <c r="DF8" i="1"/>
  <c r="DJ19" i="1"/>
  <c r="DK5" i="2"/>
  <c r="DK45" i="2" s="1"/>
  <c r="CG45" i="2"/>
  <c r="DK11" i="1"/>
  <c r="DH6" i="3"/>
  <c r="DH45" i="3" s="1"/>
  <c r="CD45" i="3"/>
  <c r="CB45" i="3"/>
  <c r="CB45" i="2"/>
  <c r="EK45" i="2"/>
  <c r="DF4" i="2"/>
  <c r="DF45" i="2" s="1"/>
  <c r="DJ4" i="2"/>
  <c r="DJ45" i="2" s="1"/>
  <c r="CF45" i="2"/>
  <c r="DH4" i="2"/>
  <c r="DH45" i="2" s="1"/>
  <c r="CD45" i="2"/>
  <c r="CC45" i="3"/>
  <c r="DG4" i="3"/>
  <c r="DG45" i="3" s="1"/>
  <c r="DH27" i="1"/>
  <c r="DK4" i="3"/>
  <c r="DK45" i="3" s="1"/>
  <c r="CG45" i="3"/>
  <c r="CB45" i="1" l="1"/>
  <c r="EK35" i="1"/>
  <c r="BB45" i="1"/>
  <c r="BO45" i="1"/>
  <c r="BI45" i="1"/>
  <c r="BU35" i="1"/>
  <c r="EK45" i="1"/>
  <c r="DF35" i="1"/>
  <c r="DF45" i="1" s="1"/>
  <c r="AY45" i="1"/>
  <c r="AZ45" i="1"/>
  <c r="AT45" i="1"/>
  <c r="BA45" i="1"/>
  <c r="BM45" i="1"/>
  <c r="AV45" i="1"/>
  <c r="EN18" i="1"/>
  <c r="ER18" i="1"/>
  <c r="EN45" i="2"/>
  <c r="EO45" i="2" s="1"/>
  <c r="ER45" i="2"/>
  <c r="ER47" i="2" s="1"/>
  <c r="EL45" i="3"/>
  <c r="ER46" i="3"/>
  <c r="BD45" i="1" l="1"/>
  <c r="BU45" i="1"/>
  <c r="CG35" i="1"/>
  <c r="BH45" i="1"/>
  <c r="BL45" i="1"/>
  <c r="BF45" i="1"/>
  <c r="BE45" i="1"/>
  <c r="BK45" i="1"/>
  <c r="BS35" i="1"/>
  <c r="BG45" i="1"/>
  <c r="BN45" i="1"/>
  <c r="EO19" i="2"/>
  <c r="EO39" i="2"/>
  <c r="EO26" i="2"/>
  <c r="EO17" i="2"/>
  <c r="EO20" i="2"/>
  <c r="EO9" i="2"/>
  <c r="EO34" i="2"/>
  <c r="EO13" i="2"/>
  <c r="EO43" i="2"/>
  <c r="EO31" i="2"/>
  <c r="EO41" i="2"/>
  <c r="EO18" i="2"/>
  <c r="EO38" i="2"/>
  <c r="EO30" i="2"/>
  <c r="EO21" i="2"/>
  <c r="EO23" i="2"/>
  <c r="EO32" i="2"/>
  <c r="EO22" i="2"/>
  <c r="EO4" i="2"/>
  <c r="EO37" i="2"/>
  <c r="EO12" i="2"/>
  <c r="EO5" i="2"/>
  <c r="EO33" i="2"/>
  <c r="EO35" i="2"/>
  <c r="EO42" i="2"/>
  <c r="EO44" i="2"/>
  <c r="EO15" i="2"/>
  <c r="EO28" i="2"/>
  <c r="EO7" i="2"/>
  <c r="EO29" i="2"/>
  <c r="EO6" i="2"/>
  <c r="EO16" i="2"/>
  <c r="EO25" i="2"/>
  <c r="EO36" i="2"/>
  <c r="EO24" i="2"/>
  <c r="EO14" i="2"/>
  <c r="EO8" i="2"/>
  <c r="EN45" i="3"/>
  <c r="ER45" i="3"/>
  <c r="ER47" i="3" s="1"/>
  <c r="EO40" i="2"/>
  <c r="EO27" i="2"/>
  <c r="EO11" i="2"/>
  <c r="EO10" i="2"/>
  <c r="EO45" i="3" l="1"/>
  <c r="EK4" i="3"/>
  <c r="EK45" i="3" s="1"/>
  <c r="BP35" i="1"/>
  <c r="BP45" i="1" s="1"/>
  <c r="BJ45" i="1"/>
  <c r="BQ35" i="1"/>
  <c r="BQ45" i="1" s="1"/>
  <c r="BR35" i="1"/>
  <c r="CD35" i="1" s="1"/>
  <c r="BR45" i="1"/>
  <c r="BS45" i="1"/>
  <c r="CE35" i="1"/>
  <c r="BT35" i="1"/>
  <c r="DK35" i="1"/>
  <c r="DK45" i="1" s="1"/>
  <c r="CG45" i="1"/>
  <c r="EO35" i="3"/>
  <c r="EO12" i="3"/>
  <c r="EO38" i="3"/>
  <c r="EO16" i="3"/>
  <c r="EO6" i="3"/>
  <c r="EO20" i="3"/>
  <c r="EO27" i="3"/>
  <c r="EO9" i="3"/>
  <c r="EO25" i="3"/>
  <c r="EO5" i="3"/>
  <c r="EO24" i="3"/>
  <c r="EO21" i="3"/>
  <c r="EO23" i="3"/>
  <c r="EO37" i="3"/>
  <c r="EO28" i="3"/>
  <c r="EO17" i="3"/>
  <c r="EO26" i="3"/>
  <c r="EO19" i="3"/>
  <c r="EO11" i="3"/>
  <c r="EO40" i="3"/>
  <c r="EO7" i="3"/>
  <c r="EO34" i="3"/>
  <c r="EO30" i="3"/>
  <c r="EO18" i="3"/>
  <c r="EO36" i="3"/>
  <c r="EO39" i="3"/>
  <c r="EO32" i="3"/>
  <c r="EO13" i="3"/>
  <c r="EO29" i="3"/>
  <c r="EO44" i="3"/>
  <c r="EO4" i="3"/>
  <c r="EO41" i="3"/>
  <c r="EO8" i="3"/>
  <c r="EO42" i="3"/>
  <c r="EO10" i="3"/>
  <c r="EO33" i="3"/>
  <c r="EO22" i="3"/>
  <c r="EO15" i="3"/>
  <c r="EO43" i="3"/>
  <c r="EO14" i="3"/>
  <c r="EO31" i="3"/>
  <c r="CC35" i="1" l="1"/>
  <c r="EL35" i="1" s="1"/>
  <c r="BT45" i="1"/>
  <c r="CF35" i="1"/>
  <c r="DI35" i="1"/>
  <c r="DI45" i="1" s="1"/>
  <c r="CE45" i="1"/>
  <c r="DH35" i="1"/>
  <c r="DH45" i="1" s="1"/>
  <c r="CD45" i="1"/>
  <c r="DG35" i="1"/>
  <c r="DG45" i="1" s="1"/>
  <c r="CC45" i="1"/>
  <c r="H46" i="4"/>
  <c r="B42" i="4"/>
  <c r="C42" i="4" s="1"/>
  <c r="D41" i="4"/>
  <c r="E40" i="4"/>
  <c r="F39" i="4"/>
  <c r="H38" i="4"/>
  <c r="B34" i="4"/>
  <c r="C34" i="4" s="1"/>
  <c r="D33" i="4"/>
  <c r="E32" i="4"/>
  <c r="F31" i="4"/>
  <c r="H30" i="4"/>
  <c r="B26" i="4"/>
  <c r="C26" i="4" s="1"/>
  <c r="D25" i="4"/>
  <c r="E24" i="4"/>
  <c r="F23" i="4"/>
  <c r="H22" i="4"/>
  <c r="B18" i="4"/>
  <c r="C18" i="4" s="1"/>
  <c r="D17" i="4"/>
  <c r="E16" i="4"/>
  <c r="F15" i="4"/>
  <c r="H14" i="4"/>
  <c r="B10" i="4"/>
  <c r="C10" i="4" s="1"/>
  <c r="D9" i="4"/>
  <c r="E8" i="4"/>
  <c r="F7" i="4"/>
  <c r="H6" i="4"/>
  <c r="F46" i="4"/>
  <c r="H45" i="4"/>
  <c r="B41" i="4"/>
  <c r="C41" i="4" s="1"/>
  <c r="D40" i="4"/>
  <c r="E39" i="4"/>
  <c r="F38" i="4"/>
  <c r="H37" i="4"/>
  <c r="B33" i="4"/>
  <c r="C33" i="4" s="1"/>
  <c r="D32" i="4"/>
  <c r="E31" i="4"/>
  <c r="F30" i="4"/>
  <c r="H29" i="4"/>
  <c r="B25" i="4"/>
  <c r="C25" i="4" s="1"/>
  <c r="D24" i="4"/>
  <c r="E23" i="4"/>
  <c r="F22" i="4"/>
  <c r="H21" i="4"/>
  <c r="B17" i="4"/>
  <c r="C17" i="4" s="1"/>
  <c r="D16" i="4"/>
  <c r="E15" i="4"/>
  <c r="F14" i="4"/>
  <c r="H13" i="4"/>
  <c r="B9" i="4"/>
  <c r="C9" i="4" s="1"/>
  <c r="D8" i="4"/>
  <c r="E7" i="4"/>
  <c r="F6" i="4"/>
  <c r="H5" i="4"/>
  <c r="E46" i="4"/>
  <c r="F45" i="4"/>
  <c r="H44" i="4"/>
  <c r="B40" i="4"/>
  <c r="C40" i="4" s="1"/>
  <c r="D39" i="4"/>
  <c r="E38" i="4"/>
  <c r="F37" i="4"/>
  <c r="H36" i="4"/>
  <c r="B32" i="4"/>
  <c r="C32" i="4" s="1"/>
  <c r="D31" i="4"/>
  <c r="E30" i="4"/>
  <c r="F29" i="4"/>
  <c r="H28" i="4"/>
  <c r="B24" i="4"/>
  <c r="C24" i="4" s="1"/>
  <c r="D23" i="4"/>
  <c r="E22" i="4"/>
  <c r="F21" i="4"/>
  <c r="H20" i="4"/>
  <c r="B16" i="4"/>
  <c r="C16" i="4" s="1"/>
  <c r="D15" i="4"/>
  <c r="E14" i="4"/>
  <c r="F13" i="4"/>
  <c r="H12" i="4"/>
  <c r="B8" i="4"/>
  <c r="C8" i="4" s="1"/>
  <c r="D7" i="4"/>
  <c r="E6" i="4"/>
  <c r="F5" i="4"/>
  <c r="D46" i="4"/>
  <c r="E45" i="4"/>
  <c r="F44" i="4"/>
  <c r="H43" i="4"/>
  <c r="B39" i="4"/>
  <c r="C39" i="4" s="1"/>
  <c r="D38" i="4"/>
  <c r="E37" i="4"/>
  <c r="F36" i="4"/>
  <c r="H35" i="4"/>
  <c r="B31" i="4"/>
  <c r="C31" i="4" s="1"/>
  <c r="D30" i="4"/>
  <c r="E29" i="4"/>
  <c r="F28" i="4"/>
  <c r="H27" i="4"/>
  <c r="B23" i="4"/>
  <c r="C23" i="4" s="1"/>
  <c r="D22" i="4"/>
  <c r="E21" i="4"/>
  <c r="F20" i="4"/>
  <c r="H19" i="4"/>
  <c r="B15" i="4"/>
  <c r="C15" i="4" s="1"/>
  <c r="D14" i="4"/>
  <c r="E13" i="4"/>
  <c r="F12" i="4"/>
  <c r="H11" i="4"/>
  <c r="B7" i="4"/>
  <c r="C7" i="4" s="1"/>
  <c r="D6" i="4"/>
  <c r="E5" i="4"/>
  <c r="B46" i="4"/>
  <c r="C46" i="4" s="1"/>
  <c r="D45" i="4"/>
  <c r="E44" i="4"/>
  <c r="F43" i="4"/>
  <c r="H42" i="4"/>
  <c r="B38" i="4"/>
  <c r="C38" i="4" s="1"/>
  <c r="D37" i="4"/>
  <c r="E36" i="4"/>
  <c r="F35" i="4"/>
  <c r="H34" i="4"/>
  <c r="B30" i="4"/>
  <c r="C30" i="4" s="1"/>
  <c r="D29" i="4"/>
  <c r="E28" i="4"/>
  <c r="F27" i="4"/>
  <c r="H26" i="4"/>
  <c r="B22" i="4"/>
  <c r="C22" i="4" s="1"/>
  <c r="D21" i="4"/>
  <c r="E20" i="4"/>
  <c r="F19" i="4"/>
  <c r="H18" i="4"/>
  <c r="B14" i="4"/>
  <c r="C14" i="4" s="1"/>
  <c r="D13" i="4"/>
  <c r="E12" i="4"/>
  <c r="F11" i="4"/>
  <c r="H10" i="4"/>
  <c r="B6" i="4"/>
  <c r="C6" i="4" s="1"/>
  <c r="D5" i="4"/>
  <c r="B45" i="4"/>
  <c r="C45" i="4" s="1"/>
  <c r="D44" i="4"/>
  <c r="E43" i="4"/>
  <c r="F42" i="4"/>
  <c r="H41" i="4"/>
  <c r="B37" i="4"/>
  <c r="C37" i="4" s="1"/>
  <c r="D36" i="4"/>
  <c r="E35" i="4"/>
  <c r="F34" i="4"/>
  <c r="H33" i="4"/>
  <c r="B29" i="4"/>
  <c r="C29" i="4" s="1"/>
  <c r="D28" i="4"/>
  <c r="E27" i="4"/>
  <c r="F26" i="4"/>
  <c r="H25" i="4"/>
  <c r="B21" i="4"/>
  <c r="C21" i="4" s="1"/>
  <c r="D20" i="4"/>
  <c r="E19" i="4"/>
  <c r="F18" i="4"/>
  <c r="H17" i="4"/>
  <c r="B13" i="4"/>
  <c r="C13" i="4" s="1"/>
  <c r="D12" i="4"/>
  <c r="E11" i="4"/>
  <c r="F10" i="4"/>
  <c r="H9" i="4"/>
  <c r="B5" i="4"/>
  <c r="C5" i="4" s="1"/>
  <c r="B44" i="4"/>
  <c r="C44" i="4" s="1"/>
  <c r="D43" i="4"/>
  <c r="E42" i="4"/>
  <c r="F41" i="4"/>
  <c r="H40" i="4"/>
  <c r="B36" i="4"/>
  <c r="C36" i="4" s="1"/>
  <c r="D35" i="4"/>
  <c r="E34" i="4"/>
  <c r="F33" i="4"/>
  <c r="H32" i="4"/>
  <c r="B28" i="4"/>
  <c r="C28" i="4" s="1"/>
  <c r="D27" i="4"/>
  <c r="E26" i="4"/>
  <c r="F25" i="4"/>
  <c r="H24" i="4"/>
  <c r="B20" i="4"/>
  <c r="C20" i="4" s="1"/>
  <c r="D19" i="4"/>
  <c r="E18" i="4"/>
  <c r="F17" i="4"/>
  <c r="H16" i="4"/>
  <c r="B12" i="4"/>
  <c r="C12" i="4" s="1"/>
  <c r="D11" i="4"/>
  <c r="E10" i="4"/>
  <c r="F9" i="4"/>
  <c r="H8" i="4"/>
  <c r="B43" i="4"/>
  <c r="C43" i="4" s="1"/>
  <c r="D42" i="4"/>
  <c r="E41" i="4"/>
  <c r="F40" i="4"/>
  <c r="H39" i="4"/>
  <c r="B35" i="4"/>
  <c r="C35" i="4" s="1"/>
  <c r="D34" i="4"/>
  <c r="E33" i="4"/>
  <c r="F32" i="4"/>
  <c r="H31" i="4"/>
  <c r="B27" i="4"/>
  <c r="C27" i="4" s="1"/>
  <c r="D26" i="4"/>
  <c r="E25" i="4"/>
  <c r="F24" i="4"/>
  <c r="H23" i="4"/>
  <c r="B19" i="4"/>
  <c r="C19" i="4" s="1"/>
  <c r="D18" i="4"/>
  <c r="E17" i="4"/>
  <c r="F16" i="4"/>
  <c r="H15" i="4"/>
  <c r="B11" i="4"/>
  <c r="C11" i="4" s="1"/>
  <c r="D10" i="4"/>
  <c r="E9" i="4"/>
  <c r="F8" i="4"/>
  <c r="H7" i="4"/>
  <c r="G38" i="4" l="1"/>
  <c r="G7" i="4"/>
  <c r="G5" i="4"/>
  <c r="G30" i="4"/>
  <c r="G28" i="4"/>
  <c r="G29" i="4"/>
  <c r="G26" i="4"/>
  <c r="G42" i="4"/>
  <c r="G22" i="4"/>
  <c r="G20" i="4"/>
  <c r="G31" i="4"/>
  <c r="G10" i="4"/>
  <c r="G35" i="4"/>
  <c r="EN35" i="1"/>
  <c r="ER35" i="1"/>
  <c r="ER46" i="1" s="1"/>
  <c r="EL45" i="1"/>
  <c r="G36" i="4"/>
  <c r="G27" i="4"/>
  <c r="G21" i="4"/>
  <c r="G13" i="4"/>
  <c r="G46" i="4"/>
  <c r="G15" i="4"/>
  <c r="DJ35" i="1"/>
  <c r="DJ45" i="1" s="1"/>
  <c r="CF45" i="1"/>
  <c r="G19" i="4"/>
  <c r="G44" i="4"/>
  <c r="G9" i="4"/>
  <c r="G18" i="4"/>
  <c r="G34" i="4"/>
  <c r="L29" i="4"/>
  <c r="S27" i="4"/>
  <c r="S21" i="4"/>
  <c r="M24" i="4"/>
  <c r="S23" i="4"/>
  <c r="M19" i="4"/>
  <c r="S26" i="4"/>
  <c r="R45" i="4"/>
  <c r="L14" i="4"/>
  <c r="L46" i="4"/>
  <c r="L21" i="4"/>
  <c r="L12" i="4"/>
  <c r="L28" i="4"/>
  <c r="L44" i="4"/>
  <c r="S16" i="4"/>
  <c r="M36" i="4"/>
  <c r="S44" i="4"/>
  <c r="S31" i="4"/>
  <c r="S6" i="4"/>
  <c r="L25" i="4"/>
  <c r="L41" i="4"/>
  <c r="M9" i="4"/>
  <c r="M38" i="4"/>
  <c r="S35" i="4"/>
  <c r="M27" i="4"/>
  <c r="M18" i="4"/>
  <c r="L7" i="4"/>
  <c r="S29" i="4"/>
  <c r="L24" i="4"/>
  <c r="M8" i="4"/>
  <c r="R18" i="4"/>
  <c r="M16" i="4"/>
  <c r="L45" i="4"/>
  <c r="M13" i="4"/>
  <c r="M29" i="4"/>
  <c r="R27" i="4"/>
  <c r="L19" i="4"/>
  <c r="S40" i="4"/>
  <c r="R6" i="4"/>
  <c r="L34" i="4"/>
  <c r="L9" i="4"/>
  <c r="M26" i="4"/>
  <c r="M6" i="4"/>
  <c r="R44" i="4"/>
  <c r="M31" i="4"/>
  <c r="R31" i="4"/>
  <c r="M23" i="4"/>
  <c r="M33" i="4"/>
  <c r="R39" i="4"/>
  <c r="L15" i="4"/>
  <c r="L22" i="4"/>
  <c r="S20" i="4"/>
  <c r="R11" i="4"/>
  <c r="R16" i="4"/>
  <c r="R32" i="4"/>
  <c r="R43" i="4"/>
  <c r="M20" i="4"/>
  <c r="L43" i="4"/>
  <c r="L10" i="4"/>
  <c r="M35" i="4"/>
  <c r="M10" i="4"/>
  <c r="R29" i="4"/>
  <c r="S37" i="4"/>
  <c r="S34" i="4"/>
  <c r="S42" i="4"/>
  <c r="S45" i="4"/>
  <c r="S7" i="4"/>
  <c r="L35" i="4"/>
  <c r="M15" i="4"/>
  <c r="S19" i="4"/>
  <c r="M45" i="4"/>
  <c r="L32" i="4"/>
  <c r="S28" i="4"/>
  <c r="R26" i="4"/>
  <c r="S36" i="4"/>
  <c r="L31" i="4"/>
  <c r="S17" i="4"/>
  <c r="S33" i="4"/>
  <c r="R7" i="4"/>
  <c r="R23" i="4"/>
  <c r="M44" i="4"/>
  <c r="R14" i="4"/>
  <c r="R38" i="4"/>
  <c r="R13" i="4"/>
  <c r="S30" i="4"/>
  <c r="M41" i="4"/>
  <c r="R20" i="4"/>
  <c r="R28" i="4"/>
  <c r="M43" i="4"/>
  <c r="M39" i="4"/>
  <c r="M25" i="4"/>
  <c r="R25" i="4"/>
  <c r="M7" i="4"/>
  <c r="L37" i="4"/>
  <c r="M32" i="4"/>
  <c r="L30" i="4"/>
  <c r="L5" i="4"/>
  <c r="R35" i="4"/>
  <c r="L20" i="4"/>
  <c r="L36" i="4"/>
  <c r="S8" i="4"/>
  <c r="S24" i="4"/>
  <c r="S12" i="4"/>
  <c r="L18" i="4"/>
  <c r="S39" i="4"/>
  <c r="T39" i="4" s="1"/>
  <c r="S14" i="4"/>
  <c r="L33" i="4"/>
  <c r="M42" i="4"/>
  <c r="M14" i="4"/>
  <c r="M11" i="4"/>
  <c r="S46" i="4"/>
  <c r="S43" i="4"/>
  <c r="T43" i="4" s="1"/>
  <c r="L40" i="4"/>
  <c r="R41" i="4"/>
  <c r="L6" i="4"/>
  <c r="R34" i="4"/>
  <c r="R9" i="4"/>
  <c r="M40" i="4"/>
  <c r="M21" i="4"/>
  <c r="M37" i="4"/>
  <c r="L11" i="4"/>
  <c r="L27" i="4"/>
  <c r="R19" i="4"/>
  <c r="R22" i="4"/>
  <c r="L42" i="4"/>
  <c r="L17" i="4"/>
  <c r="M34" i="4"/>
  <c r="S5" i="4"/>
  <c r="M30" i="4"/>
  <c r="M22" i="4"/>
  <c r="S15" i="4"/>
  <c r="M5" i="4"/>
  <c r="S11" i="4"/>
  <c r="T11" i="4" s="1"/>
  <c r="R12" i="4"/>
  <c r="L8" i="4"/>
  <c r="L38" i="4"/>
  <c r="L13" i="4"/>
  <c r="R8" i="4"/>
  <c r="R24" i="4"/>
  <c r="R40" i="4"/>
  <c r="M12" i="4"/>
  <c r="M28" i="4"/>
  <c r="L23" i="4"/>
  <c r="L26" i="4"/>
  <c r="R46" i="4"/>
  <c r="R21" i="4"/>
  <c r="R37" i="4"/>
  <c r="R36" i="4"/>
  <c r="M46" i="4"/>
  <c r="S13" i="4"/>
  <c r="L16" i="4"/>
  <c r="M17" i="4"/>
  <c r="S10" i="4"/>
  <c r="S18" i="4"/>
  <c r="R33" i="4"/>
  <c r="R10" i="4"/>
  <c r="R42" i="4"/>
  <c r="R17" i="4"/>
  <c r="S9" i="4"/>
  <c r="S25" i="4"/>
  <c r="S41" i="4"/>
  <c r="R15" i="4"/>
  <c r="S32" i="4"/>
  <c r="L39" i="4"/>
  <c r="R30" i="4"/>
  <c r="R5" i="4"/>
  <c r="S22" i="4"/>
  <c r="S38" i="4"/>
  <c r="G24" i="4"/>
  <c r="G33" i="4"/>
  <c r="G11" i="4"/>
  <c r="G40" i="4"/>
  <c r="G45" i="4"/>
  <c r="G14" i="4"/>
  <c r="G16" i="4"/>
  <c r="G25" i="4"/>
  <c r="G12" i="4"/>
  <c r="G23" i="4"/>
  <c r="G32" i="4"/>
  <c r="G41" i="4"/>
  <c r="G43" i="4"/>
  <c r="G37" i="4"/>
  <c r="G6" i="4"/>
  <c r="G39" i="4"/>
  <c r="G8" i="4"/>
  <c r="G17" i="4"/>
  <c r="N12" i="4" l="1"/>
  <c r="T18" i="4"/>
  <c r="N46" i="4"/>
  <c r="T14" i="4"/>
  <c r="T32" i="4"/>
  <c r="T10" i="4"/>
  <c r="N30" i="4"/>
  <c r="T45" i="4"/>
  <c r="T13" i="4"/>
  <c r="N25" i="4"/>
  <c r="N44" i="4"/>
  <c r="T25" i="4"/>
  <c r="N34" i="4"/>
  <c r="N29" i="4"/>
  <c r="N17" i="4"/>
  <c r="N37" i="4"/>
  <c r="N15" i="4"/>
  <c r="N45" i="4"/>
  <c r="T22" i="4"/>
  <c r="N14" i="4"/>
  <c r="N43" i="4"/>
  <c r="T9" i="4"/>
  <c r="N32" i="4"/>
  <c r="T41" i="4"/>
  <c r="N28" i="4"/>
  <c r="N41" i="4"/>
  <c r="N22" i="4"/>
  <c r="N21" i="4"/>
  <c r="T38" i="4"/>
  <c r="N7" i="4"/>
  <c r="N10" i="4"/>
  <c r="T15" i="4"/>
  <c r="T36" i="4"/>
  <c r="T7" i="4"/>
  <c r="N6" i="4"/>
  <c r="T6" i="4"/>
  <c r="T21" i="4"/>
  <c r="N39" i="4"/>
  <c r="N26" i="4"/>
  <c r="N13" i="4"/>
  <c r="N18" i="4"/>
  <c r="T31" i="4"/>
  <c r="T27" i="4"/>
  <c r="T28" i="4"/>
  <c r="T42" i="4"/>
  <c r="N20" i="4"/>
  <c r="N27" i="4"/>
  <c r="T44" i="4"/>
  <c r="T5" i="4"/>
  <c r="T34" i="4"/>
  <c r="N33" i="4"/>
  <c r="N16" i="4"/>
  <c r="T35" i="4"/>
  <c r="N36" i="4"/>
  <c r="T46" i="4"/>
  <c r="T12" i="4"/>
  <c r="T37" i="4"/>
  <c r="N23" i="4"/>
  <c r="N38" i="4"/>
  <c r="T16" i="4"/>
  <c r="T26" i="4"/>
  <c r="N40" i="4"/>
  <c r="N11" i="4"/>
  <c r="T24" i="4"/>
  <c r="T33" i="4"/>
  <c r="T19" i="4"/>
  <c r="T40" i="4"/>
  <c r="N8" i="4"/>
  <c r="N9" i="4"/>
  <c r="N19" i="4"/>
  <c r="T8" i="4"/>
  <c r="T30" i="4"/>
  <c r="T17" i="4"/>
  <c r="N31" i="4"/>
  <c r="T23" i="4"/>
  <c r="N5" i="4"/>
  <c r="N42" i="4"/>
  <c r="N35" i="4"/>
  <c r="T20" i="4"/>
  <c r="T29" i="4"/>
  <c r="N24" i="4"/>
  <c r="ER45" i="1"/>
  <c r="ER47" i="1" s="1"/>
  <c r="EN45" i="1"/>
  <c r="EO45" i="1" s="1"/>
  <c r="EO16" i="1" l="1"/>
  <c r="EO9" i="1"/>
  <c r="EO33" i="1"/>
  <c r="EO37" i="1"/>
  <c r="EO18" i="1"/>
  <c r="EO41" i="1"/>
  <c r="EO23" i="1"/>
  <c r="EO14" i="1"/>
  <c r="EO24" i="1"/>
  <c r="EO11" i="1"/>
  <c r="EO35" i="1"/>
  <c r="EO17" i="1"/>
  <c r="EO29" i="1"/>
  <c r="EO4" i="1"/>
  <c r="EO27" i="1"/>
  <c r="EO32" i="1"/>
  <c r="EO10" i="1"/>
  <c r="EO43" i="1"/>
  <c r="EO31" i="1"/>
  <c r="EO19" i="1"/>
  <c r="EO36" i="1"/>
  <c r="EO26" i="1"/>
  <c r="EO6" i="1"/>
  <c r="EO34" i="1"/>
  <c r="EO13" i="1"/>
  <c r="EO7" i="1"/>
  <c r="EO44" i="1"/>
  <c r="EO42" i="1"/>
  <c r="EO30" i="1"/>
  <c r="EO8" i="1"/>
  <c r="EO5" i="1"/>
  <c r="EO40" i="1"/>
  <c r="EO21" i="1"/>
  <c r="EO25" i="1"/>
  <c r="EO38" i="1"/>
  <c r="EO28" i="1"/>
  <c r="EO22" i="1"/>
  <c r="EO20" i="1"/>
  <c r="EO39" i="1"/>
  <c r="EO15" i="1"/>
  <c r="EO12" i="1"/>
</calcChain>
</file>

<file path=xl/sharedStrings.xml><?xml version="1.0" encoding="utf-8"?>
<sst xmlns="http://schemas.openxmlformats.org/spreadsheetml/2006/main" count="1193" uniqueCount="194">
  <si>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</si>
  <si>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</si>
  <si>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</si>
  <si>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</si>
  <si>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</si>
  <si>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</si>
  <si>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</si>
  <si>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</si>
  <si>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</si>
  <si>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</si>
  <si>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</si>
  <si>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</si>
  <si>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</si>
  <si>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</si>
  <si>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</si>
  <si>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</si>
  <si>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</si>
  <si>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</si>
  <si>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</si>
  <si>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</si>
  <si>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</si>
  <si>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</si>
  <si>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</si>
  <si>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</si>
  <si>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</si>
  <si>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</si>
  <si>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</si>
  <si>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</si>
  <si>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</si>
  <si>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</si>
  <si>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</si>
  <si>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</si>
  <si>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</si>
  <si>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</si>
  <si>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</si>
  <si>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</si>
  <si>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</si>
  <si>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</si>
  <si>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</si>
  <si>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</si>
  <si>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</si>
  <si>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</si>
  <si>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</si>
  <si>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</si>
  <si>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</si>
  <si>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</si>
  <si>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</si>
  <si>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</si>
  <si>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</si>
  <si>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</si>
  <si>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</si>
  <si>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</si>
  <si>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</si>
  <si>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</si>
  <si>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</si>
  <si>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</si>
  <si>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</si>
  <si>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</si>
  <si>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</si>
  <si>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4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</si>
  <si>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</si>
  <si>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</si>
  <si>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</si>
  <si>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</si>
  <si>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</si>
  <si>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</si>
  <si>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</si>
  <si>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</si>
  <si>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</si>
  <si>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</si>
  <si>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</si>
  <si>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一般診療</t>
    <rPh sb="0" eb="2">
      <t>イッパン</t>
    </rPh>
    <rPh sb="2" eb="4">
      <t>シンリョウ</t>
    </rPh>
    <phoneticPr fontId="4"/>
  </si>
  <si>
    <t>補装具</t>
    <rPh sb="0" eb="3">
      <t>ホソウグ</t>
    </rPh>
    <phoneticPr fontId="4"/>
  </si>
  <si>
    <t>あんま・マッサージ</t>
    <phoneticPr fontId="4"/>
  </si>
  <si>
    <t>はり・きゅう</t>
    <phoneticPr fontId="4"/>
  </si>
  <si>
    <t>その他</t>
    <rPh sb="2" eb="3">
      <t>タ</t>
    </rPh>
    <phoneticPr fontId="4"/>
  </si>
  <si>
    <t>他法負担分</t>
    <rPh sb="0" eb="2">
      <t>タホウ</t>
    </rPh>
    <rPh sb="2" eb="5">
      <t>フタンブン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</si>
  <si>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</si>
  <si>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</si>
  <si>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</si>
  <si>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</si>
  <si>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</si>
  <si>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</si>
  <si>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</si>
  <si>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</si>
  <si>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</si>
  <si>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</si>
  <si>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１人当たり
　医療費
　　　　（円）</t>
    <rPh sb="0" eb="2">
      <t>ヒトリ</t>
    </rPh>
    <rPh sb="2" eb="3">
      <t>ア</t>
    </rPh>
    <rPh sb="7" eb="10">
      <t>イリョウヒ</t>
    </rPh>
    <rPh sb="16" eb="17">
      <t>エン</t>
    </rPh>
    <phoneticPr fontId="4"/>
  </si>
  <si>
    <t>市町村名</t>
    <rPh sb="0" eb="3">
      <t>シチョウソン</t>
    </rPh>
    <rPh sb="3" eb="4">
      <t>メイ</t>
    </rPh>
    <phoneticPr fontId="12"/>
  </si>
  <si>
    <t>3月</t>
  </si>
  <si>
    <t>4月</t>
    <rPh sb="1" eb="2">
      <t>ガツ</t>
    </rPh>
    <phoneticPr fontId="12"/>
  </si>
  <si>
    <t>5月</t>
    <rPh sb="1" eb="2">
      <t>ガツ</t>
    </rPh>
    <phoneticPr fontId="1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</si>
  <si>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</si>
  <si>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</si>
  <si>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</si>
  <si>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</si>
  <si>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</si>
  <si>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</si>
  <si>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</si>
  <si>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</si>
  <si>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</si>
  <si>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計</t>
    <rPh sb="0" eb="1">
      <t>ケイ</t>
    </rPh>
    <phoneticPr fontId="12"/>
  </si>
  <si>
    <t>平均</t>
    <rPh sb="0" eb="2">
      <t>ヘイキン</t>
    </rPh>
    <phoneticPr fontId="12"/>
  </si>
  <si>
    <t>カ月の平均値</t>
    <rPh sb="1" eb="2">
      <t>ゲツ</t>
    </rPh>
    <rPh sb="3" eb="6">
      <t>ヘイキンチ</t>
    </rPh>
    <phoneticPr fontId="12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</si>
  <si>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</si>
  <si>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</si>
  <si>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</si>
  <si>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</si>
  <si>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</si>
  <si>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</si>
  <si>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</si>
  <si>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</si>
  <si>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</si>
  <si>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</si>
  <si>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</si>
  <si>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</si>
  <si>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</si>
  <si>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</si>
  <si>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</si>
  <si>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</si>
  <si>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</si>
  <si>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</si>
  <si>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</si>
  <si>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</si>
  <si>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</si>
  <si>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</si>
  <si>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</si>
  <si>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</si>
  <si>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</si>
  <si>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</si>
  <si>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</si>
  <si>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</si>
  <si>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</si>
  <si>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</si>
  <si>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</si>
  <si>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</si>
  <si>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</si>
  <si>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</si>
  <si>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</si>
  <si>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</si>
  <si>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</si>
  <si>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</si>
  <si>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</si>
  <si>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</si>
  <si>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</si>
  <si>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沖縄県</t>
    <rPh sb="0" eb="3">
      <t>オキナワケン</t>
    </rPh>
    <phoneticPr fontId="4"/>
  </si>
  <si>
    <r>
      <t>65-75障害</t>
    </r>
    <r>
      <rPr>
        <sz val="11"/>
        <rFont val="ＭＳ Ｐゴシック"/>
        <family val="3"/>
        <charset val="128"/>
      </rPr>
      <t>(再掲）</t>
    </r>
    <rPh sb="5" eb="7">
      <t>ショウガイ</t>
    </rPh>
    <rPh sb="8" eb="10">
      <t>サイケイ</t>
    </rPh>
    <phoneticPr fontId="12"/>
  </si>
  <si>
    <t>被用者保険</t>
    <rPh sb="0" eb="1">
      <t>ヒ</t>
    </rPh>
    <rPh sb="3" eb="5">
      <t>ホケン</t>
    </rPh>
    <phoneticPr fontId="12"/>
  </si>
  <si>
    <t>一人当たり医療費</t>
    <rPh sb="0" eb="3">
      <t>ヒトリア</t>
    </rPh>
    <rPh sb="5" eb="8">
      <t>イリョウヒ</t>
    </rPh>
    <phoneticPr fontId="9"/>
  </si>
  <si>
    <t>順位</t>
    <rPh sb="0" eb="2">
      <t>ジュンイ</t>
    </rPh>
    <phoneticPr fontId="9"/>
  </si>
  <si>
    <t>入院</t>
    <rPh sb="0" eb="2">
      <t>ニュウイン</t>
    </rPh>
    <phoneticPr fontId="9"/>
  </si>
  <si>
    <t>外来</t>
    <rPh sb="0" eb="2">
      <t>ガイライ</t>
    </rPh>
    <phoneticPr fontId="9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</si>
  <si>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9"/>
  </si>
  <si>
    <t>一人当たり入院費</t>
    <rPh sb="0" eb="3">
      <t>ヒトリア</t>
    </rPh>
    <rPh sb="5" eb="8">
      <t>ニュウインヒ</t>
    </rPh>
    <phoneticPr fontId="9"/>
  </si>
  <si>
    <t>一人当たり外来費</t>
    <rPh sb="0" eb="3">
      <t>ヒトリア</t>
    </rPh>
    <rPh sb="5" eb="7">
      <t>ガイライ</t>
    </rPh>
    <rPh sb="7" eb="8">
      <t>ヒ</t>
    </rPh>
    <phoneticPr fontId="9"/>
  </si>
  <si>
    <t>保険者番号</t>
    <rPh sb="0" eb="3">
      <t>ホケンシャ</t>
    </rPh>
    <rPh sb="3" eb="5">
      <t>バンゴウ</t>
    </rPh>
    <phoneticPr fontId="4"/>
  </si>
  <si>
    <t>柔道整復</t>
    <rPh sb="0" eb="2">
      <t>ジュウドウ</t>
    </rPh>
    <rPh sb="2" eb="4">
      <t>セイフク</t>
    </rPh>
    <phoneticPr fontId="9"/>
  </si>
  <si>
    <t>はり・きゅう</t>
  </si>
  <si>
    <t>あんま・マッサージ</t>
  </si>
  <si>
    <t>高額療養費</t>
    <rPh sb="0" eb="2">
      <t>コウガク</t>
    </rPh>
    <rPh sb="2" eb="5">
      <t>リョウヨウヒ</t>
    </rPh>
    <phoneticPr fontId="9"/>
  </si>
  <si>
    <t>補装具</t>
    <rPh sb="0" eb="1">
      <t>ホ</t>
    </rPh>
    <rPh sb="1" eb="3">
      <t>ソウグ</t>
    </rPh>
    <phoneticPr fontId="9"/>
  </si>
  <si>
    <t>一般診療</t>
    <rPh sb="0" eb="2">
      <t>イッパン</t>
    </rPh>
    <rPh sb="2" eb="4">
      <t>シンリョウ</t>
    </rPh>
    <phoneticPr fontId="9"/>
  </si>
  <si>
    <t>海外診療</t>
    <rPh sb="0" eb="2">
      <t>カイガイ</t>
    </rPh>
    <rPh sb="2" eb="4">
      <t>シンリョウ</t>
    </rPh>
    <phoneticPr fontId="9"/>
  </si>
  <si>
    <t>介護合算療養費</t>
    <rPh sb="0" eb="2">
      <t>カイゴ</t>
    </rPh>
    <rPh sb="2" eb="4">
      <t>ガッサン</t>
    </rPh>
    <rPh sb="4" eb="7">
      <t>リョウヨウヒ</t>
    </rPh>
    <phoneticPr fontId="9"/>
  </si>
  <si>
    <t>その他療養費</t>
    <rPh sb="2" eb="3">
      <t>タ</t>
    </rPh>
    <rPh sb="3" eb="6">
      <t>リョウヨウヒ</t>
    </rPh>
    <phoneticPr fontId="9"/>
  </si>
  <si>
    <t>移送費</t>
    <rPh sb="0" eb="2">
      <t>イソウ</t>
    </rPh>
    <rPh sb="2" eb="3">
      <t>ヒ</t>
    </rPh>
    <phoneticPr fontId="4"/>
  </si>
  <si>
    <t>負担割合差額</t>
    <rPh sb="0" eb="2">
      <t>フタン</t>
    </rPh>
    <rPh sb="2" eb="4">
      <t>ワリアイ</t>
    </rPh>
    <rPh sb="4" eb="6">
      <t>サガク</t>
    </rPh>
    <phoneticPr fontId="4"/>
  </si>
  <si>
    <t>食事標準負担差額</t>
    <rPh sb="0" eb="2">
      <t>ショクジ</t>
    </rPh>
    <rPh sb="2" eb="4">
      <t>ヒョウジュン</t>
    </rPh>
    <rPh sb="4" eb="6">
      <t>フタン</t>
    </rPh>
    <rPh sb="6" eb="8">
      <t>サガク</t>
    </rPh>
    <phoneticPr fontId="4"/>
  </si>
  <si>
    <t>葬祭費（合計）</t>
    <rPh sb="0" eb="2">
      <t>ソウサイ</t>
    </rPh>
    <rPh sb="2" eb="3">
      <t>ヒ</t>
    </rPh>
    <rPh sb="4" eb="6">
      <t>ゴウケイ</t>
    </rPh>
    <phoneticPr fontId="4"/>
  </si>
  <si>
    <t>総計（葬祭費含む）</t>
    <rPh sb="0" eb="2">
      <t>ソウケイ</t>
    </rPh>
    <rPh sb="3" eb="5">
      <t>ソウサイ</t>
    </rPh>
    <rPh sb="5" eb="6">
      <t>ヒ</t>
    </rPh>
    <rPh sb="6" eb="7">
      <t>フク</t>
    </rPh>
    <phoneticPr fontId="4"/>
  </si>
  <si>
    <t>外来年間合算費（合計）</t>
    <rPh sb="0" eb="2">
      <t>ガイライ</t>
    </rPh>
    <rPh sb="2" eb="4">
      <t>ネンカン</t>
    </rPh>
    <rPh sb="4" eb="6">
      <t>ガッサン</t>
    </rPh>
    <rPh sb="6" eb="7">
      <t>ヒ</t>
    </rPh>
    <rPh sb="8" eb="10">
      <t>ゴウケイ</t>
    </rPh>
    <phoneticPr fontId="4"/>
  </si>
  <si>
    <t>全体支給実績</t>
    <rPh sb="0" eb="2">
      <t>ゼンタイ</t>
    </rPh>
    <rPh sb="2" eb="4">
      <t>シキュウ</t>
    </rPh>
    <rPh sb="4" eb="6">
      <t>ジッセキ</t>
    </rPh>
    <phoneticPr fontId="4"/>
  </si>
  <si>
    <t>１割負担者</t>
    <rPh sb="1" eb="2">
      <t>ワリ</t>
    </rPh>
    <rPh sb="2" eb="5">
      <t>フタンシャ</t>
    </rPh>
    <phoneticPr fontId="4"/>
  </si>
  <si>
    <t>全体支給実績</t>
    <rPh sb="0" eb="2">
      <t>ゼンタイ</t>
    </rPh>
    <rPh sb="2" eb="4">
      <t>シキュウ</t>
    </rPh>
    <rPh sb="4" eb="6">
      <t>ジッセキ</t>
    </rPh>
    <phoneticPr fontId="9"/>
  </si>
  <si>
    <t>支給金額</t>
    <rPh sb="0" eb="2">
      <t>シキュウ</t>
    </rPh>
    <rPh sb="2" eb="4">
      <t>キンガク</t>
    </rPh>
    <phoneticPr fontId="4"/>
  </si>
  <si>
    <t>国頭村</t>
  </si>
  <si>
    <t>読谷村</t>
  </si>
  <si>
    <t>与那原町</t>
  </si>
  <si>
    <t>伊平屋村</t>
  </si>
  <si>
    <t>伊是名村</t>
  </si>
  <si>
    <t>多良間村</t>
  </si>
  <si>
    <t>竹富町</t>
  </si>
  <si>
    <t>与那国町</t>
  </si>
  <si>
    <t>合計　　</t>
    <rPh sb="0" eb="2">
      <t>ゴウケイ</t>
    </rPh>
    <phoneticPr fontId="4"/>
  </si>
  <si>
    <t>2割負担者</t>
    <rPh sb="1" eb="2">
      <t>ワリ</t>
    </rPh>
    <rPh sb="2" eb="5">
      <t>フタンシャ</t>
    </rPh>
    <phoneticPr fontId="4"/>
  </si>
  <si>
    <t>3割負担者</t>
    <rPh sb="1" eb="2">
      <t>ワリ</t>
    </rPh>
    <rPh sb="2" eb="5">
      <t>フタンシャ</t>
    </rPh>
    <phoneticPr fontId="4"/>
  </si>
  <si>
    <t>その他差額</t>
    <rPh sb="2" eb="3">
      <t>タ</t>
    </rPh>
    <rPh sb="3" eb="5">
      <t>サガク</t>
    </rPh>
    <phoneticPr fontId="9"/>
  </si>
  <si>
    <t>令和５年度被保険者数</t>
    <rPh sb="0" eb="2">
      <t>レイワ</t>
    </rPh>
    <rPh sb="3" eb="5">
      <t>ネンド</t>
    </rPh>
    <rPh sb="5" eb="10">
      <t>ヒホケンシャスウ</t>
    </rPh>
    <phoneticPr fontId="9"/>
  </si>
  <si>
    <t>１．令和５年度　市町村別1人当たり医療費（総額）</t>
    <rPh sb="2" eb="4">
      <t>レイワ</t>
    </rPh>
    <rPh sb="5" eb="7">
      <t>ネンド</t>
    </rPh>
    <rPh sb="6" eb="7">
      <t>ド</t>
    </rPh>
    <rPh sb="7" eb="9">
      <t>ヘイネンド</t>
    </rPh>
    <rPh sb="8" eb="11">
      <t>シチョウソン</t>
    </rPh>
    <rPh sb="11" eb="12">
      <t>ベツ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</si>
  <si>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t>２．令和５年度　入院の1人当たり医療費（総額）</t>
    <rPh sb="2" eb="4">
      <t>レイワ</t>
    </rPh>
    <rPh sb="5" eb="7">
      <t>ネンド</t>
    </rPh>
    <rPh sb="6" eb="7">
      <t>ガンネン</t>
    </rPh>
    <rPh sb="8" eb="10">
      <t>ニュウイン</t>
    </rPh>
    <rPh sb="12" eb="13">
      <t>ニン</t>
    </rPh>
    <rPh sb="13" eb="14">
      <t>ア</t>
    </rPh>
    <rPh sb="16" eb="19">
      <t>イリョウヒ</t>
    </rPh>
    <rPh sb="20" eb="22">
      <t>ソウガク</t>
    </rPh>
    <phoneticPr fontId="4"/>
  </si>
  <si>
    <t>３．令和５年度　外来の1人当たりの医療費</t>
    <rPh sb="2" eb="4">
      <t>レイワ</t>
    </rPh>
    <rPh sb="5" eb="7">
      <t>ネンド</t>
    </rPh>
    <rPh sb="6" eb="7">
      <t>ガンネン</t>
    </rPh>
    <rPh sb="8" eb="10">
      <t>ガイライ</t>
    </rPh>
    <rPh sb="12" eb="13">
      <t>ニン</t>
    </rPh>
    <rPh sb="13" eb="14">
      <t>ア</t>
    </rPh>
    <rPh sb="17" eb="20">
      <t>イリョウヒ</t>
    </rPh>
    <phoneticPr fontId="4"/>
  </si>
  <si>
    <t>後期高齢者医療療養費支給実績　令和５年度</t>
    <rPh sb="15" eb="17">
      <t>レイワ</t>
    </rPh>
    <rPh sb="18" eb="20">
      <t>ネンド</t>
    </rPh>
    <phoneticPr fontId="4"/>
  </si>
  <si>
    <t>１割2割負担者</t>
    <rPh sb="1" eb="2">
      <t>ワリ</t>
    </rPh>
    <rPh sb="3" eb="4">
      <t>ワリ</t>
    </rPh>
    <rPh sb="4" eb="7">
      <t>フタンシャ</t>
    </rPh>
    <phoneticPr fontId="4"/>
  </si>
  <si>
    <t>※1人当たり医療費＝令和5年3月分～令和6年2月分の費用額合計÷令和5年3月～令和6年2月の平均被保険者数</t>
    <rPh sb="2" eb="3">
      <t>ニン</t>
    </rPh>
    <rPh sb="3" eb="4">
      <t>ア</t>
    </rPh>
    <rPh sb="6" eb="9">
      <t>イリョウヒ</t>
    </rPh>
    <rPh sb="10" eb="12">
      <t>レイワ</t>
    </rPh>
    <rPh sb="13" eb="14">
      <t>ネン</t>
    </rPh>
    <rPh sb="14" eb="15">
      <t>ヘイネン</t>
    </rPh>
    <rPh sb="15" eb="16">
      <t>ガツ</t>
    </rPh>
    <rPh sb="16" eb="17">
      <t>ブン</t>
    </rPh>
    <rPh sb="18" eb="20">
      <t>レイワ</t>
    </rPh>
    <rPh sb="21" eb="22">
      <t>ネン</t>
    </rPh>
    <rPh sb="23" eb="24">
      <t>ガツ</t>
    </rPh>
    <rPh sb="24" eb="25">
      <t>ブン</t>
    </rPh>
    <rPh sb="26" eb="29">
      <t>ヒヨウガク</t>
    </rPh>
    <rPh sb="29" eb="31">
      <t>ゴウケイ</t>
    </rPh>
    <rPh sb="32" eb="34">
      <t>レイワ</t>
    </rPh>
    <rPh sb="35" eb="36">
      <t>ネン</t>
    </rPh>
    <rPh sb="36" eb="37">
      <t>ヘイネン</t>
    </rPh>
    <rPh sb="37" eb="38">
      <t>ガツ</t>
    </rPh>
    <rPh sb="39" eb="41">
      <t>レイワ</t>
    </rPh>
    <rPh sb="42" eb="43">
      <t>ネン</t>
    </rPh>
    <rPh sb="44" eb="45">
      <t>ガツ</t>
    </rPh>
    <rPh sb="46" eb="48">
      <t>ヘイキン</t>
    </rPh>
    <rPh sb="48" eb="52">
      <t>ヒホケンシャ</t>
    </rPh>
    <rPh sb="52" eb="53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</si>
</sst>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double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auto="1"/>
      </right>
      <top style="double">
        <color indexed="64"/>
      </top>
      <bottom style="medium">
        <color indexed="64"/>
      </bottom>
      <diagonal/>
    </border>
    <border>
      <left style="dashed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/>
  </cellStyleXfs>
  <cellXfs count="275">
    <xf numFmtId="0" fontId="0" fillId="0" borderId="0" xfId="0"/>
    <xf numFmtId="0" fontId="5" fillId="0" borderId="0" xfId="0" applyFont="1"/>
    <xf numFmtId="0" fontId="5" fillId="0" borderId="1" xfId="0" applyFont="1" applyBorder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2" xfId="1" applyFont="1" applyFill="1" applyBorder="1"/>
    <xf numFmtId="38" fontId="5" fillId="0" borderId="3" xfId="1" applyFont="1" applyFill="1" applyBorder="1"/>
    <xf numFmtId="0" fontId="5" fillId="0" borderId="4" xfId="0" applyFont="1" applyBorder="1"/>
    <xf numFmtId="38" fontId="5" fillId="0" borderId="5" xfId="1" applyFont="1" applyFill="1" applyBorder="1"/>
    <xf numFmtId="38" fontId="5" fillId="0" borderId="6" xfId="1" applyFont="1" applyFill="1" applyBorder="1"/>
    <xf numFmtId="38" fontId="5" fillId="0" borderId="7" xfId="1" applyFont="1" applyFill="1" applyBorder="1"/>
    <xf numFmtId="38" fontId="5" fillId="0" borderId="8" xfId="1" applyFont="1" applyFill="1" applyBorder="1"/>
    <xf numFmtId="38" fontId="3" fillId="0" borderId="0" xfId="1"/>
    <xf numFmtId="38" fontId="0" fillId="0" borderId="0" xfId="0" applyNumberFormat="1"/>
    <xf numFmtId="0" fontId="5" fillId="0" borderId="3" xfId="0" applyFont="1" applyBorder="1" applyAlignment="1">
      <alignment horizontal="center" vertical="center"/>
    </xf>
    <xf numFmtId="38" fontId="5" fillId="0" borderId="3" xfId="2" applyFont="1" applyFill="1" applyBorder="1"/>
    <xf numFmtId="38" fontId="5" fillId="0" borderId="8" xfId="2" applyFont="1" applyFill="1" applyBorder="1"/>
    <xf numFmtId="176" fontId="0" fillId="0" borderId="0" xfId="0" applyNumberFormat="1" applyAlignment="1">
      <alignment vertical="center"/>
    </xf>
    <xf numFmtId="0" fontId="7" fillId="0" borderId="0" xfId="4" applyFont="1" applyAlignment="1">
      <alignment horizontal="left"/>
    </xf>
    <xf numFmtId="0" fontId="2" fillId="0" borderId="0" xfId="4" applyAlignment="1"/>
    <xf numFmtId="0" fontId="5" fillId="0" borderId="6" xfId="4" applyFont="1" applyBorder="1" applyAlignment="1"/>
    <xf numFmtId="0" fontId="5" fillId="0" borderId="6" xfId="4" applyFont="1" applyBorder="1" applyAlignment="1">
      <alignment horizontal="center" vertical="center"/>
    </xf>
    <xf numFmtId="38" fontId="0" fillId="0" borderId="6" xfId="5" applyFont="1" applyBorder="1" applyAlignment="1">
      <alignment horizontal="center" vertical="center" wrapText="1"/>
    </xf>
    <xf numFmtId="38" fontId="3" fillId="0" borderId="6" xfId="5" applyFont="1" applyFill="1" applyBorder="1" applyAlignment="1">
      <alignment horizontal="center" vertical="center" wrapText="1"/>
    </xf>
    <xf numFmtId="38" fontId="0" fillId="0" borderId="6" xfId="5" applyFont="1" applyFill="1" applyBorder="1" applyAlignment="1">
      <alignment horizontal="center" vertical="center" wrapText="1"/>
    </xf>
    <xf numFmtId="0" fontId="2" fillId="0" borderId="6" xfId="4" applyBorder="1" applyAlignment="1">
      <alignment horizontal="center" vertical="center" wrapText="1"/>
    </xf>
    <xf numFmtId="38" fontId="5" fillId="0" borderId="6" xfId="5" applyFont="1" applyBorder="1" applyAlignment="1">
      <alignment horizontal="center" wrapText="1"/>
    </xf>
    <xf numFmtId="0" fontId="5" fillId="0" borderId="13" xfId="4" applyFont="1" applyBorder="1" applyAlignment="1"/>
    <xf numFmtId="0" fontId="5" fillId="0" borderId="14" xfId="4" applyFont="1" applyBorder="1" applyAlignment="1"/>
    <xf numFmtId="177" fontId="5" fillId="0" borderId="14" xfId="5" applyNumberFormat="1" applyFont="1" applyFill="1" applyBorder="1" applyAlignment="1"/>
    <xf numFmtId="38" fontId="5" fillId="0" borderId="14" xfId="5" applyFont="1" applyFill="1" applyBorder="1" applyAlignment="1"/>
    <xf numFmtId="38" fontId="5" fillId="0" borderId="14" xfId="4" applyNumberFormat="1" applyFont="1" applyBorder="1" applyAlignment="1"/>
    <xf numFmtId="38" fontId="5" fillId="0" borderId="15" xfId="5" applyFont="1" applyFill="1" applyBorder="1" applyAlignment="1"/>
    <xf numFmtId="0" fontId="5" fillId="0" borderId="16" xfId="4" applyFont="1" applyBorder="1" applyAlignment="1"/>
    <xf numFmtId="0" fontId="5" fillId="0" borderId="3" xfId="4" applyFont="1" applyBorder="1" applyAlignment="1"/>
    <xf numFmtId="177" fontId="5" fillId="0" borderId="3" xfId="5" applyNumberFormat="1" applyFont="1" applyFill="1" applyBorder="1" applyAlignment="1"/>
    <xf numFmtId="38" fontId="5" fillId="0" borderId="3" xfId="5" applyFont="1" applyFill="1" applyBorder="1" applyAlignment="1"/>
    <xf numFmtId="38" fontId="5" fillId="0" borderId="3" xfId="4" applyNumberFormat="1" applyFont="1" applyBorder="1" applyAlignment="1"/>
    <xf numFmtId="38" fontId="5" fillId="0" borderId="17" xfId="5" applyFont="1" applyFill="1" applyBorder="1" applyAlignment="1"/>
    <xf numFmtId="0" fontId="5" fillId="0" borderId="18" xfId="4" applyFont="1" applyBorder="1" applyAlignment="1"/>
    <xf numFmtId="0" fontId="5" fillId="0" borderId="19" xfId="4" applyFont="1" applyBorder="1" applyAlignment="1"/>
    <xf numFmtId="177" fontId="5" fillId="0" borderId="19" xfId="5" applyNumberFormat="1" applyFont="1" applyFill="1" applyBorder="1" applyAlignment="1"/>
    <xf numFmtId="38" fontId="5" fillId="0" borderId="19" xfId="5" applyFont="1" applyFill="1" applyBorder="1" applyAlignment="1"/>
    <xf numFmtId="38" fontId="5" fillId="0" borderId="19" xfId="4" applyNumberFormat="1" applyFont="1" applyBorder="1" applyAlignment="1"/>
    <xf numFmtId="38" fontId="5" fillId="0" borderId="20" xfId="5" applyFont="1" applyFill="1" applyBorder="1" applyAlignment="1"/>
    <xf numFmtId="38" fontId="11" fillId="0" borderId="0" xfId="6" applyFont="1">
      <alignment vertical="center"/>
    </xf>
    <xf numFmtId="177" fontId="11" fillId="0" borderId="0" xfId="6" applyNumberFormat="1" applyFont="1">
      <alignment vertical="center"/>
    </xf>
    <xf numFmtId="10" fontId="11" fillId="0" borderId="0" xfId="6" applyNumberFormat="1" applyFont="1">
      <alignment vertical="center"/>
    </xf>
    <xf numFmtId="38" fontId="11" fillId="0" borderId="6" xfId="6" applyFont="1" applyFill="1" applyBorder="1" applyAlignment="1">
      <alignment horizontal="center" vertical="center"/>
    </xf>
    <xf numFmtId="177" fontId="11" fillId="0" borderId="6" xfId="6" applyNumberFormat="1" applyFont="1" applyFill="1" applyBorder="1" applyAlignment="1">
      <alignment horizontal="center" vertical="center"/>
    </xf>
    <xf numFmtId="38" fontId="11" fillId="0" borderId="22" xfId="6" applyFont="1" applyFill="1" applyBorder="1" applyAlignment="1">
      <alignment horizontal="center" vertical="center"/>
    </xf>
    <xf numFmtId="38" fontId="11" fillId="3" borderId="23" xfId="6" applyFont="1" applyFill="1" applyBorder="1">
      <alignment vertical="center"/>
    </xf>
    <xf numFmtId="38" fontId="11" fillId="0" borderId="25" xfId="6" applyFont="1" applyFill="1" applyBorder="1" applyAlignment="1">
      <alignment horizontal="center" vertical="center"/>
    </xf>
    <xf numFmtId="177" fontId="11" fillId="0" borderId="25" xfId="6" applyNumberFormat="1" applyFont="1" applyFill="1" applyBorder="1" applyAlignment="1">
      <alignment horizontal="center" vertical="center"/>
    </xf>
    <xf numFmtId="38" fontId="13" fillId="0" borderId="25" xfId="6" applyFont="1" applyFill="1" applyBorder="1" applyAlignment="1">
      <alignment horizontal="center" vertical="center"/>
    </xf>
    <xf numFmtId="38" fontId="11" fillId="0" borderId="24" xfId="6" applyFont="1" applyBorder="1">
      <alignment vertical="center"/>
    </xf>
    <xf numFmtId="38" fontId="14" fillId="0" borderId="3" xfId="6" applyFont="1" applyFill="1" applyBorder="1" applyAlignment="1">
      <alignment horizontal="distributed" vertical="center" wrapText="1" justifyLastLine="1"/>
    </xf>
    <xf numFmtId="177" fontId="11" fillId="0" borderId="3" xfId="6" applyNumberFormat="1" applyFont="1" applyBorder="1">
      <alignment vertical="center"/>
    </xf>
    <xf numFmtId="176" fontId="11" fillId="0" borderId="3" xfId="7" applyNumberFormat="1" applyFont="1" applyBorder="1">
      <alignment vertical="center"/>
    </xf>
    <xf numFmtId="177" fontId="11" fillId="0" borderId="3" xfId="7" applyNumberFormat="1" applyFont="1" applyBorder="1">
      <alignment vertical="center"/>
    </xf>
    <xf numFmtId="38" fontId="14" fillId="4" borderId="3" xfId="6" applyFont="1" applyFill="1" applyBorder="1" applyAlignment="1">
      <alignment horizontal="distributed" vertical="center" wrapText="1" justifyLastLine="1"/>
    </xf>
    <xf numFmtId="38" fontId="16" fillId="4" borderId="3" xfId="6" applyFont="1" applyFill="1" applyBorder="1" applyAlignment="1">
      <alignment horizontal="distributed" vertical="center" justifyLastLine="1"/>
    </xf>
    <xf numFmtId="177" fontId="11" fillId="4" borderId="3" xfId="6" applyNumberFormat="1" applyFont="1" applyFill="1" applyBorder="1">
      <alignment vertical="center"/>
    </xf>
    <xf numFmtId="38" fontId="11" fillId="0" borderId="3" xfId="6" applyFont="1" applyBorder="1">
      <alignment vertical="center"/>
    </xf>
    <xf numFmtId="177" fontId="11" fillId="5" borderId="3" xfId="6" applyNumberFormat="1" applyFont="1" applyFill="1" applyBorder="1" applyAlignment="1">
      <alignment horizontal="right" vertical="center"/>
    </xf>
    <xf numFmtId="177" fontId="11" fillId="0" borderId="3" xfId="6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0" applyNumberFormat="1" applyFont="1"/>
    <xf numFmtId="178" fontId="0" fillId="0" borderId="0" xfId="0" applyNumberFormat="1" applyAlignment="1">
      <alignment vertical="center"/>
    </xf>
    <xf numFmtId="0" fontId="19" fillId="0" borderId="0" xfId="9" applyFont="1">
      <alignment vertical="center"/>
    </xf>
    <xf numFmtId="0" fontId="19" fillId="0" borderId="0" xfId="9" applyFont="1" applyAlignment="1">
      <alignment horizontal="center" vertical="center"/>
    </xf>
    <xf numFmtId="0" fontId="20" fillId="0" borderId="0" xfId="4" applyFont="1">
      <alignment vertical="center"/>
    </xf>
    <xf numFmtId="0" fontId="2" fillId="0" borderId="0" xfId="4">
      <alignment vertical="center"/>
    </xf>
    <xf numFmtId="0" fontId="19" fillId="0" borderId="0" xfId="8" applyFont="1" applyAlignment="1">
      <alignment horizontal="left" vertical="center"/>
    </xf>
    <xf numFmtId="0" fontId="24" fillId="0" borderId="47" xfId="10" applyFont="1" applyBorder="1" applyAlignment="1">
      <alignment horizontal="center" vertical="center" wrapText="1"/>
    </xf>
    <xf numFmtId="0" fontId="24" fillId="0" borderId="46" xfId="10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4" fillId="0" borderId="48" xfId="10" applyFont="1" applyBorder="1" applyAlignment="1">
      <alignment horizontal="center" vertical="center"/>
    </xf>
    <xf numFmtId="0" fontId="25" fillId="0" borderId="52" xfId="4" applyFont="1" applyBorder="1" applyAlignment="1">
      <alignment horizontal="center" vertical="center"/>
    </xf>
    <xf numFmtId="0" fontId="19" fillId="0" borderId="54" xfId="5" applyNumberFormat="1" applyFont="1" applyFill="1" applyBorder="1" applyAlignment="1">
      <alignment horizontal="center" vertical="center" wrapText="1"/>
    </xf>
    <xf numFmtId="0" fontId="19" fillId="0" borderId="8" xfId="5" applyNumberFormat="1" applyFont="1" applyFill="1" applyBorder="1" applyAlignment="1">
      <alignment horizontal="center" vertical="center" wrapText="1"/>
    </xf>
    <xf numFmtId="0" fontId="19" fillId="0" borderId="55" xfId="5" applyNumberFormat="1" applyFont="1" applyFill="1" applyBorder="1" applyAlignment="1">
      <alignment vertical="center" wrapText="1"/>
    </xf>
    <xf numFmtId="0" fontId="19" fillId="0" borderId="16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11" xfId="5" applyNumberFormat="1" applyFont="1" applyFill="1" applyBorder="1" applyAlignment="1">
      <alignment vertical="center" wrapText="1"/>
    </xf>
    <xf numFmtId="0" fontId="19" fillId="0" borderId="65" xfId="5" applyNumberFormat="1" applyFont="1" applyFill="1" applyBorder="1" applyAlignment="1">
      <alignment horizontal="center" vertical="center" wrapText="1"/>
    </xf>
    <xf numFmtId="0" fontId="19" fillId="0" borderId="66" xfId="5" applyNumberFormat="1" applyFont="1" applyFill="1" applyBorder="1" applyAlignment="1">
      <alignment horizontal="center" vertical="center" wrapText="1"/>
    </xf>
    <xf numFmtId="0" fontId="19" fillId="0" borderId="67" xfId="5" applyNumberFormat="1" applyFont="1" applyFill="1" applyBorder="1" applyAlignment="1">
      <alignment vertical="center" wrapText="1"/>
    </xf>
    <xf numFmtId="0" fontId="26" fillId="6" borderId="75" xfId="4" applyFont="1" applyFill="1" applyBorder="1">
      <alignment vertical="center"/>
    </xf>
    <xf numFmtId="38" fontId="0" fillId="0" borderId="0" xfId="5" applyFont="1">
      <alignment vertical="center"/>
    </xf>
    <xf numFmtId="0" fontId="17" fillId="0" borderId="0" xfId="8" applyFont="1" applyAlignment="1">
      <alignment vertical="center"/>
    </xf>
    <xf numFmtId="0" fontId="25" fillId="0" borderId="49" xfId="4" applyFont="1" applyBorder="1" applyAlignment="1">
      <alignment horizontal="center" vertical="center"/>
    </xf>
    <xf numFmtId="177" fontId="11" fillId="7" borderId="3" xfId="6" applyNumberFormat="1" applyFont="1" applyFill="1" applyBorder="1">
      <alignment vertical="center"/>
    </xf>
    <xf numFmtId="38" fontId="11" fillId="7" borderId="3" xfId="6" applyFont="1" applyFill="1" applyBorder="1">
      <alignment vertical="center"/>
    </xf>
    <xf numFmtId="38" fontId="5" fillId="8" borderId="9" xfId="1" applyFont="1" applyFill="1" applyBorder="1" applyAlignment="1">
      <alignment horizontal="center" vertical="center"/>
    </xf>
    <xf numFmtId="38" fontId="5" fillId="8" borderId="3" xfId="1" applyFont="1" applyFill="1" applyBorder="1" applyAlignment="1">
      <alignment horizontal="center" vertical="center"/>
    </xf>
    <xf numFmtId="38" fontId="5" fillId="8" borderId="3" xfId="1" applyFont="1" applyFill="1" applyBorder="1" applyAlignment="1">
      <alignment horizontal="center" vertical="center" wrapText="1"/>
    </xf>
    <xf numFmtId="38" fontId="5" fillId="8" borderId="2" xfId="1" applyFont="1" applyFill="1" applyBorder="1" applyAlignment="1">
      <alignment horizontal="center" vertical="center"/>
    </xf>
    <xf numFmtId="38" fontId="5" fillId="8" borderId="9" xfId="1" applyFont="1" applyFill="1" applyBorder="1"/>
    <xf numFmtId="38" fontId="5" fillId="8" borderId="3" xfId="1" applyFont="1" applyFill="1" applyBorder="1"/>
    <xf numFmtId="38" fontId="5" fillId="8" borderId="2" xfId="1" applyFont="1" applyFill="1" applyBorder="1"/>
    <xf numFmtId="38" fontId="5" fillId="8" borderId="10" xfId="1" applyFont="1" applyFill="1" applyBorder="1"/>
    <xf numFmtId="38" fontId="5" fillId="8" borderId="8" xfId="1" applyFont="1" applyFill="1" applyBorder="1"/>
    <xf numFmtId="38" fontId="5" fillId="8" borderId="7" xfId="1" applyFont="1" applyFill="1" applyBorder="1"/>
    <xf numFmtId="0" fontId="0" fillId="8" borderId="0" xfId="0" applyFill="1"/>
    <xf numFmtId="38" fontId="0" fillId="8" borderId="0" xfId="0" applyNumberFormat="1" applyFill="1"/>
    <xf numFmtId="0" fontId="24" fillId="0" borderId="51" xfId="10" applyFont="1" applyBorder="1" applyAlignment="1">
      <alignment horizontal="center" vertical="center" wrapText="1"/>
    </xf>
    <xf numFmtId="0" fontId="24" fillId="3" borderId="48" xfId="10" applyFont="1" applyFill="1" applyBorder="1" applyAlignment="1">
      <alignment horizontal="center" vertical="center" wrapText="1"/>
    </xf>
    <xf numFmtId="0" fontId="24" fillId="3" borderId="91" xfId="10" applyFont="1" applyFill="1" applyBorder="1" applyAlignment="1">
      <alignment horizontal="center" vertical="center" wrapText="1"/>
    </xf>
    <xf numFmtId="0" fontId="24" fillId="3" borderId="53" xfId="10" applyFont="1" applyFill="1" applyBorder="1" applyAlignment="1">
      <alignment horizontal="center" vertical="center" wrapText="1"/>
    </xf>
    <xf numFmtId="0" fontId="24" fillId="3" borderId="47" xfId="10" applyFont="1" applyFill="1" applyBorder="1" applyAlignment="1">
      <alignment horizontal="center" vertical="center" wrapText="1"/>
    </xf>
    <xf numFmtId="0" fontId="24" fillId="3" borderId="49" xfId="10" applyFont="1" applyFill="1" applyBorder="1" applyAlignment="1">
      <alignment horizontal="center" vertical="center" wrapText="1"/>
    </xf>
    <xf numFmtId="0" fontId="24" fillId="3" borderId="51" xfId="10" applyFont="1" applyFill="1" applyBorder="1" applyAlignment="1">
      <alignment horizontal="center" vertical="center" wrapText="1"/>
    </xf>
    <xf numFmtId="0" fontId="24" fillId="3" borderId="52" xfId="10" applyFont="1" applyFill="1" applyBorder="1" applyAlignment="1">
      <alignment horizontal="center" vertical="center" wrapText="1"/>
    </xf>
    <xf numFmtId="0" fontId="24" fillId="3" borderId="48" xfId="10" applyFont="1" applyFill="1" applyBorder="1" applyAlignment="1">
      <alignment horizontal="center" vertical="center"/>
    </xf>
    <xf numFmtId="0" fontId="25" fillId="3" borderId="52" xfId="4" applyFont="1" applyFill="1" applyBorder="1" applyAlignment="1">
      <alignment horizontal="center" vertical="center"/>
    </xf>
    <xf numFmtId="38" fontId="19" fillId="3" borderId="60" xfId="5" applyFont="1" applyFill="1" applyBorder="1" applyAlignment="1">
      <alignment horizontal="right" vertical="center" shrinkToFit="1"/>
    </xf>
    <xf numFmtId="38" fontId="19" fillId="3" borderId="61" xfId="5" applyFont="1" applyFill="1" applyBorder="1" applyAlignment="1">
      <alignment horizontal="right" vertical="center" shrinkToFit="1"/>
    </xf>
    <xf numFmtId="38" fontId="19" fillId="3" borderId="42" xfId="5" applyFont="1" applyFill="1" applyBorder="1" applyAlignment="1">
      <alignment horizontal="right" vertical="center" shrinkToFit="1"/>
    </xf>
    <xf numFmtId="38" fontId="19" fillId="3" borderId="63" xfId="5" applyFont="1" applyFill="1" applyBorder="1" applyAlignment="1">
      <alignment horizontal="right" vertical="center" shrinkToFit="1"/>
    </xf>
    <xf numFmtId="38" fontId="19" fillId="3" borderId="71" xfId="5" applyFont="1" applyFill="1" applyBorder="1" applyAlignment="1">
      <alignment horizontal="right" vertical="center" shrinkToFit="1"/>
    </xf>
    <xf numFmtId="38" fontId="19" fillId="3" borderId="72" xfId="5" applyFont="1" applyFill="1" applyBorder="1" applyAlignment="1">
      <alignment horizontal="right" vertical="center" shrinkToFit="1"/>
    </xf>
    <xf numFmtId="38" fontId="19" fillId="0" borderId="60" xfId="1" applyFont="1" applyFill="1" applyBorder="1" applyAlignment="1">
      <alignment horizontal="right" vertical="center" shrinkToFit="1"/>
    </xf>
    <xf numFmtId="38" fontId="19" fillId="0" borderId="57" xfId="1" applyFont="1" applyFill="1" applyBorder="1" applyAlignment="1">
      <alignment horizontal="right" vertical="center" shrinkToFit="1"/>
    </xf>
    <xf numFmtId="38" fontId="19" fillId="3" borderId="58" xfId="1" applyFont="1" applyFill="1" applyBorder="1" applyAlignment="1">
      <alignment horizontal="right" vertical="center" shrinkToFit="1"/>
    </xf>
    <xf numFmtId="38" fontId="19" fillId="3" borderId="57" xfId="1" applyFont="1" applyFill="1" applyBorder="1" applyAlignment="1">
      <alignment horizontal="right" vertical="center" shrinkToFit="1"/>
    </xf>
    <xf numFmtId="38" fontId="19" fillId="3" borderId="92" xfId="1" applyFont="1" applyFill="1" applyBorder="1" applyAlignment="1">
      <alignment horizontal="right" vertical="center" shrinkToFit="1"/>
    </xf>
    <xf numFmtId="38" fontId="19" fillId="3" borderId="62" xfId="1" applyFont="1" applyFill="1" applyBorder="1" applyAlignment="1">
      <alignment horizontal="right" vertical="center" shrinkToFit="1"/>
    </xf>
    <xf numFmtId="38" fontId="19" fillId="0" borderId="92" xfId="1" applyFont="1" applyFill="1" applyBorder="1" applyAlignment="1">
      <alignment horizontal="right" vertical="center" shrinkToFit="1"/>
    </xf>
    <xf numFmtId="38" fontId="19" fillId="3" borderId="59" xfId="1" applyFont="1" applyFill="1" applyBorder="1" applyAlignment="1">
      <alignment horizontal="right" vertical="center" shrinkToFit="1"/>
    </xf>
    <xf numFmtId="38" fontId="20" fillId="0" borderId="58" xfId="5" applyFont="1" applyFill="1" applyBorder="1" applyAlignment="1">
      <alignment horizontal="right" vertical="center" shrinkToFit="1"/>
    </xf>
    <xf numFmtId="38" fontId="20" fillId="0" borderId="57" xfId="5" applyFont="1" applyFill="1" applyBorder="1" applyAlignment="1">
      <alignment horizontal="right" vertical="center" shrinkToFit="1"/>
    </xf>
    <xf numFmtId="38" fontId="20" fillId="3" borderId="58" xfId="5" applyFont="1" applyFill="1" applyBorder="1" applyAlignment="1">
      <alignment horizontal="right" vertical="center" shrinkToFit="1"/>
    </xf>
    <xf numFmtId="38" fontId="20" fillId="3" borderId="57" xfId="5" applyFont="1" applyFill="1" applyBorder="1" applyAlignment="1">
      <alignment horizontal="right" vertical="center" shrinkToFit="1"/>
    </xf>
    <xf numFmtId="38" fontId="20" fillId="3" borderId="86" xfId="5" applyFont="1" applyFill="1" applyBorder="1" applyAlignment="1">
      <alignment horizontal="right" vertical="center" shrinkToFit="1"/>
    </xf>
    <xf numFmtId="38" fontId="20" fillId="3" borderId="59" xfId="5" applyFont="1" applyFill="1" applyBorder="1" applyAlignment="1">
      <alignment horizontal="right" vertical="center" shrinkToFit="1"/>
    </xf>
    <xf numFmtId="38" fontId="19" fillId="3" borderId="58" xfId="5" applyFont="1" applyFill="1" applyBorder="1" applyAlignment="1">
      <alignment horizontal="right" vertical="center" shrinkToFit="1"/>
    </xf>
    <xf numFmtId="38" fontId="19" fillId="3" borderId="59" xfId="5" applyFont="1" applyFill="1" applyBorder="1" applyAlignment="1">
      <alignment horizontal="right" vertical="center" shrinkToFit="1"/>
    </xf>
    <xf numFmtId="38" fontId="20" fillId="0" borderId="56" xfId="5" applyFont="1" applyFill="1" applyBorder="1" applyAlignment="1">
      <alignment horizontal="right" vertical="center" shrinkToFit="1"/>
    </xf>
    <xf numFmtId="38" fontId="19" fillId="0" borderId="58" xfId="5" applyFont="1" applyFill="1" applyBorder="1" applyAlignment="1">
      <alignment horizontal="right" vertical="center" shrinkToFit="1"/>
    </xf>
    <xf numFmtId="38" fontId="19" fillId="0" borderId="61" xfId="5" applyFont="1" applyFill="1" applyBorder="1" applyAlignment="1">
      <alignment horizontal="right" vertical="center" shrinkToFit="1"/>
    </xf>
    <xf numFmtId="38" fontId="20" fillId="0" borderId="59" xfId="5" applyFont="1" applyFill="1" applyBorder="1" applyAlignment="1">
      <alignment horizontal="right" vertical="center" shrinkToFit="1"/>
    </xf>
    <xf numFmtId="38" fontId="19" fillId="0" borderId="42" xfId="1" applyFont="1" applyFill="1" applyBorder="1" applyAlignment="1">
      <alignment horizontal="right" vertical="center" shrinkToFit="1"/>
    </xf>
    <xf numFmtId="38" fontId="19" fillId="0" borderId="39" xfId="1" applyFont="1" applyFill="1" applyBorder="1" applyAlignment="1">
      <alignment horizontal="right" vertical="center" shrinkToFit="1"/>
    </xf>
    <xf numFmtId="38" fontId="19" fillId="3" borderId="40" xfId="1" applyFont="1" applyFill="1" applyBorder="1" applyAlignment="1">
      <alignment horizontal="right" vertical="center" shrinkToFit="1"/>
    </xf>
    <xf numFmtId="38" fontId="19" fillId="3" borderId="39" xfId="1" applyFont="1" applyFill="1" applyBorder="1" applyAlignment="1">
      <alignment horizontal="right" vertical="center" shrinkToFit="1"/>
    </xf>
    <xf numFmtId="38" fontId="19" fillId="3" borderId="93" xfId="1" applyFont="1" applyFill="1" applyBorder="1" applyAlignment="1">
      <alignment horizontal="right" vertical="center" shrinkToFit="1"/>
    </xf>
    <xf numFmtId="38" fontId="19" fillId="3" borderId="64" xfId="1" applyFont="1" applyFill="1" applyBorder="1" applyAlignment="1">
      <alignment horizontal="right" vertical="center" shrinkToFit="1"/>
    </xf>
    <xf numFmtId="38" fontId="19" fillId="0" borderId="93" xfId="1" applyFont="1" applyFill="1" applyBorder="1" applyAlignment="1">
      <alignment horizontal="right" vertical="center" shrinkToFit="1"/>
    </xf>
    <xf numFmtId="38" fontId="19" fillId="3" borderId="41" xfId="1" applyFont="1" applyFill="1" applyBorder="1" applyAlignment="1">
      <alignment horizontal="right" vertical="center" shrinkToFit="1"/>
    </xf>
    <xf numFmtId="38" fontId="20" fillId="0" borderId="40" xfId="5" applyFont="1" applyFill="1" applyBorder="1" applyAlignment="1">
      <alignment horizontal="right" vertical="center" shrinkToFit="1"/>
    </xf>
    <xf numFmtId="38" fontId="20" fillId="0" borderId="39" xfId="5" applyFont="1" applyFill="1" applyBorder="1" applyAlignment="1">
      <alignment horizontal="right" vertical="center" shrinkToFit="1"/>
    </xf>
    <xf numFmtId="38" fontId="20" fillId="3" borderId="40" xfId="5" applyFont="1" applyFill="1" applyBorder="1" applyAlignment="1">
      <alignment horizontal="right" vertical="center" shrinkToFit="1"/>
    </xf>
    <xf numFmtId="38" fontId="20" fillId="3" borderId="39" xfId="5" applyFont="1" applyFill="1" applyBorder="1" applyAlignment="1">
      <alignment horizontal="right" vertical="center" shrinkToFit="1"/>
    </xf>
    <xf numFmtId="38" fontId="20" fillId="3" borderId="12" xfId="5" applyFont="1" applyFill="1" applyBorder="1" applyAlignment="1">
      <alignment horizontal="right" vertical="center" shrinkToFit="1"/>
    </xf>
    <xf numFmtId="38" fontId="20" fillId="3" borderId="41" xfId="5" applyFont="1" applyFill="1" applyBorder="1" applyAlignment="1">
      <alignment horizontal="right" vertical="center" shrinkToFit="1"/>
    </xf>
    <xf numFmtId="38" fontId="19" fillId="3" borderId="40" xfId="5" applyFont="1" applyFill="1" applyBorder="1" applyAlignment="1">
      <alignment horizontal="right" vertical="center" shrinkToFit="1"/>
    </xf>
    <xf numFmtId="38" fontId="19" fillId="3" borderId="41" xfId="5" applyFont="1" applyFill="1" applyBorder="1" applyAlignment="1">
      <alignment horizontal="right" vertical="center" shrinkToFit="1"/>
    </xf>
    <xf numFmtId="38" fontId="20" fillId="0" borderId="38" xfId="5" applyFont="1" applyFill="1" applyBorder="1" applyAlignment="1">
      <alignment horizontal="right" vertical="center" shrinkToFit="1"/>
    </xf>
    <xf numFmtId="38" fontId="19" fillId="0" borderId="40" xfId="5" applyFont="1" applyFill="1" applyBorder="1" applyAlignment="1">
      <alignment horizontal="right" vertical="center" shrinkToFit="1"/>
    </xf>
    <xf numFmtId="38" fontId="19" fillId="0" borderId="63" xfId="5" applyFont="1" applyFill="1" applyBorder="1" applyAlignment="1">
      <alignment horizontal="right" vertical="center" shrinkToFit="1"/>
    </xf>
    <xf numFmtId="38" fontId="20" fillId="0" borderId="41" xfId="5" applyFont="1" applyFill="1" applyBorder="1" applyAlignment="1">
      <alignment horizontal="right" vertical="center" shrinkToFit="1"/>
    </xf>
    <xf numFmtId="38" fontId="20" fillId="3" borderId="64" xfId="5" applyFont="1" applyFill="1" applyBorder="1" applyAlignment="1">
      <alignment horizontal="right" vertical="center" shrinkToFit="1"/>
    </xf>
    <xf numFmtId="38" fontId="20" fillId="3" borderId="2" xfId="5" applyFont="1" applyFill="1" applyBorder="1" applyAlignment="1">
      <alignment horizontal="right" vertical="center" shrinkToFit="1"/>
    </xf>
    <xf numFmtId="38" fontId="19" fillId="0" borderId="71" xfId="1" applyFont="1" applyFill="1" applyBorder="1" applyAlignment="1">
      <alignment horizontal="right" vertical="center" shrinkToFit="1"/>
    </xf>
    <xf numFmtId="38" fontId="19" fillId="0" borderId="94" xfId="1" applyFont="1" applyFill="1" applyBorder="1" applyAlignment="1">
      <alignment horizontal="right" vertical="center" shrinkToFit="1"/>
    </xf>
    <xf numFmtId="38" fontId="19" fillId="3" borderId="95" xfId="1" applyFont="1" applyFill="1" applyBorder="1" applyAlignment="1">
      <alignment horizontal="right" vertical="center" shrinkToFit="1"/>
    </xf>
    <xf numFmtId="38" fontId="19" fillId="3" borderId="69" xfId="1" applyFont="1" applyFill="1" applyBorder="1" applyAlignment="1">
      <alignment horizontal="right" vertical="center" shrinkToFit="1"/>
    </xf>
    <xf numFmtId="38" fontId="19" fillId="3" borderId="70" xfId="1" applyFont="1" applyFill="1" applyBorder="1" applyAlignment="1">
      <alignment horizontal="right" vertical="center" shrinkToFit="1"/>
    </xf>
    <xf numFmtId="38" fontId="19" fillId="3" borderId="94" xfId="1" applyFont="1" applyFill="1" applyBorder="1" applyAlignment="1">
      <alignment horizontal="right" vertical="center" shrinkToFit="1"/>
    </xf>
    <xf numFmtId="38" fontId="19" fillId="0" borderId="69" xfId="1" applyFont="1" applyFill="1" applyBorder="1" applyAlignment="1">
      <alignment horizontal="right" vertical="center" shrinkToFit="1"/>
    </xf>
    <xf numFmtId="38" fontId="19" fillId="3" borderId="50" xfId="1" applyFont="1" applyFill="1" applyBorder="1" applyAlignment="1">
      <alignment horizontal="right" vertical="center" shrinkToFit="1"/>
    </xf>
    <xf numFmtId="38" fontId="20" fillId="0" borderId="70" xfId="5" applyFont="1" applyFill="1" applyBorder="1" applyAlignment="1">
      <alignment horizontal="right" vertical="center" shrinkToFit="1"/>
    </xf>
    <xf numFmtId="38" fontId="20" fillId="0" borderId="69" xfId="5" applyFont="1" applyFill="1" applyBorder="1" applyAlignment="1">
      <alignment horizontal="right" vertical="center" shrinkToFit="1"/>
    </xf>
    <xf numFmtId="38" fontId="20" fillId="3" borderId="70" xfId="5" applyFont="1" applyFill="1" applyBorder="1" applyAlignment="1">
      <alignment horizontal="right" vertical="center" shrinkToFit="1"/>
    </xf>
    <xf numFmtId="38" fontId="20" fillId="3" borderId="69" xfId="5" applyFont="1" applyFill="1" applyBorder="1" applyAlignment="1">
      <alignment horizontal="right" vertical="center" shrinkToFit="1"/>
    </xf>
    <xf numFmtId="38" fontId="20" fillId="3" borderId="95" xfId="5" applyFont="1" applyFill="1" applyBorder="1" applyAlignment="1">
      <alignment horizontal="right" vertical="center" shrinkToFit="1"/>
    </xf>
    <xf numFmtId="38" fontId="20" fillId="3" borderId="96" xfId="5" applyFont="1" applyFill="1" applyBorder="1" applyAlignment="1">
      <alignment horizontal="right" vertical="center" shrinkToFit="1"/>
    </xf>
    <xf numFmtId="38" fontId="20" fillId="3" borderId="87" xfId="5" applyFont="1" applyFill="1" applyBorder="1" applyAlignment="1">
      <alignment horizontal="right" vertical="center" shrinkToFit="1"/>
    </xf>
    <xf numFmtId="38" fontId="20" fillId="3" borderId="50" xfId="5" applyFont="1" applyFill="1" applyBorder="1" applyAlignment="1">
      <alignment horizontal="right" vertical="center" shrinkToFit="1"/>
    </xf>
    <xf numFmtId="38" fontId="19" fillId="3" borderId="70" xfId="5" applyFont="1" applyFill="1" applyBorder="1" applyAlignment="1">
      <alignment horizontal="right" vertical="center" shrinkToFit="1"/>
    </xf>
    <xf numFmtId="38" fontId="19" fillId="3" borderId="50" xfId="5" applyFont="1" applyFill="1" applyBorder="1" applyAlignment="1">
      <alignment horizontal="right" vertical="center" shrinkToFit="1"/>
    </xf>
    <xf numFmtId="38" fontId="20" fillId="0" borderId="46" xfId="5" applyFont="1" applyFill="1" applyBorder="1" applyAlignment="1">
      <alignment horizontal="right" vertical="center" shrinkToFit="1"/>
    </xf>
    <xf numFmtId="38" fontId="20" fillId="0" borderId="47" xfId="5" applyFont="1" applyFill="1" applyBorder="1" applyAlignment="1">
      <alignment horizontal="right" vertical="center" shrinkToFit="1"/>
    </xf>
    <xf numFmtId="38" fontId="19" fillId="0" borderId="70" xfId="5" applyFont="1" applyFill="1" applyBorder="1" applyAlignment="1">
      <alignment horizontal="right" vertical="center" shrinkToFit="1"/>
    </xf>
    <xf numFmtId="38" fontId="19" fillId="0" borderId="72" xfId="5" applyFont="1" applyFill="1" applyBorder="1" applyAlignment="1">
      <alignment horizontal="right" vertical="center" shrinkToFit="1"/>
    </xf>
    <xf numFmtId="38" fontId="20" fillId="0" borderId="68" xfId="5" applyFont="1" applyFill="1" applyBorder="1" applyAlignment="1">
      <alignment horizontal="right" vertical="center" shrinkToFit="1"/>
    </xf>
    <xf numFmtId="38" fontId="20" fillId="0" borderId="49" xfId="5" applyFont="1" applyFill="1" applyBorder="1" applyAlignment="1">
      <alignment horizontal="right" vertical="center" shrinkToFit="1"/>
    </xf>
    <xf numFmtId="38" fontId="20" fillId="0" borderId="76" xfId="5" applyFont="1" applyFill="1" applyBorder="1" applyAlignment="1">
      <alignment horizontal="right" vertical="center" shrinkToFit="1"/>
    </xf>
    <xf numFmtId="38" fontId="20" fillId="0" borderId="77" xfId="5" applyFont="1" applyFill="1" applyBorder="1" applyAlignment="1">
      <alignment horizontal="right" vertical="center" shrinkToFit="1"/>
    </xf>
    <xf numFmtId="38" fontId="20" fillId="3" borderId="78" xfId="5" applyFont="1" applyFill="1" applyBorder="1" applyAlignment="1">
      <alignment horizontal="right" vertical="center" shrinkToFit="1"/>
    </xf>
    <xf numFmtId="38" fontId="20" fillId="3" borderId="88" xfId="5" applyFont="1" applyFill="1" applyBorder="1" applyAlignment="1">
      <alignment horizontal="right" vertical="center" shrinkToFit="1"/>
    </xf>
    <xf numFmtId="38" fontId="20" fillId="3" borderId="79" xfId="5" applyFont="1" applyFill="1" applyBorder="1" applyAlignment="1">
      <alignment horizontal="right" vertical="center" shrinkToFit="1"/>
    </xf>
    <xf numFmtId="38" fontId="20" fillId="0" borderId="78" xfId="5" applyFont="1" applyFill="1" applyBorder="1" applyAlignment="1">
      <alignment horizontal="right" vertical="center" shrinkToFit="1"/>
    </xf>
    <xf numFmtId="38" fontId="20" fillId="3" borderId="77" xfId="5" applyFont="1" applyFill="1" applyBorder="1" applyAlignment="1">
      <alignment horizontal="right" vertical="center" shrinkToFit="1"/>
    </xf>
    <xf numFmtId="38" fontId="20" fillId="3" borderId="98" xfId="5" applyFont="1" applyFill="1" applyBorder="1" applyAlignment="1">
      <alignment horizontal="right" vertical="center" shrinkToFit="1"/>
    </xf>
    <xf numFmtId="38" fontId="20" fillId="3" borderId="97" xfId="5" applyFont="1" applyFill="1" applyBorder="1" applyAlignment="1">
      <alignment horizontal="right" vertical="center" shrinkToFit="1"/>
    </xf>
    <xf numFmtId="38" fontId="20" fillId="3" borderId="80" xfId="5" applyFont="1" applyFill="1" applyBorder="1" applyAlignment="1">
      <alignment horizontal="right" vertical="center" shrinkToFit="1"/>
    </xf>
    <xf numFmtId="38" fontId="20" fillId="3" borderId="81" xfId="5" applyFont="1" applyFill="1" applyBorder="1" applyAlignment="1">
      <alignment horizontal="right" vertical="center" shrinkToFit="1"/>
    </xf>
    <xf numFmtId="38" fontId="20" fillId="0" borderId="80" xfId="1" applyFont="1" applyFill="1" applyBorder="1" applyAlignment="1">
      <alignment horizontal="right" vertical="center" shrinkToFit="1"/>
    </xf>
    <xf numFmtId="38" fontId="20" fillId="0" borderId="99" xfId="1" applyFont="1" applyFill="1" applyBorder="1" applyAlignment="1">
      <alignment horizontal="right" vertical="center" shrinkToFit="1"/>
    </xf>
    <xf numFmtId="38" fontId="20" fillId="3" borderId="98" xfId="1" applyFont="1" applyFill="1" applyBorder="1" applyAlignment="1">
      <alignment horizontal="right" vertical="center" shrinkToFit="1"/>
    </xf>
    <xf numFmtId="38" fontId="20" fillId="3" borderId="77" xfId="1" applyFont="1" applyFill="1" applyBorder="1" applyAlignment="1">
      <alignment horizontal="right" vertical="center" shrinkToFit="1"/>
    </xf>
    <xf numFmtId="38" fontId="20" fillId="3" borderId="78" xfId="1" applyFont="1" applyFill="1" applyBorder="1" applyAlignment="1">
      <alignment horizontal="right" vertical="center" shrinkToFit="1"/>
    </xf>
    <xf numFmtId="38" fontId="20" fillId="3" borderId="99" xfId="1" applyFont="1" applyFill="1" applyBorder="1" applyAlignment="1">
      <alignment horizontal="right" vertical="center" shrinkToFit="1"/>
    </xf>
    <xf numFmtId="38" fontId="20" fillId="3" borderId="79" xfId="1" applyFont="1" applyFill="1" applyBorder="1" applyAlignment="1">
      <alignment horizontal="right" vertical="center" shrinkToFit="1"/>
    </xf>
    <xf numFmtId="38" fontId="20" fillId="0" borderId="82" xfId="5" applyFont="1" applyFill="1" applyBorder="1" applyAlignment="1">
      <alignment horizontal="right" vertical="center" shrinkToFit="1"/>
    </xf>
    <xf numFmtId="38" fontId="20" fillId="0" borderId="83" xfId="5" applyFont="1" applyFill="1" applyBorder="1" applyAlignment="1">
      <alignment horizontal="right" vertical="center" shrinkToFit="1"/>
    </xf>
    <xf numFmtId="38" fontId="20" fillId="0" borderId="81" xfId="5" applyFont="1" applyFill="1" applyBorder="1" applyAlignment="1">
      <alignment horizontal="right" vertical="center" shrinkToFit="1"/>
    </xf>
    <xf numFmtId="38" fontId="20" fillId="0" borderId="84" xfId="5" applyFont="1" applyFill="1" applyBorder="1" applyAlignment="1">
      <alignment horizontal="right" vertical="center" shrinkToFit="1"/>
    </xf>
    <xf numFmtId="0" fontId="1" fillId="0" borderId="0" xfId="4" applyFont="1" applyAlignment="1"/>
    <xf numFmtId="38" fontId="5" fillId="0" borderId="2" xfId="1" applyFont="1" applyFill="1" applyBorder="1" applyAlignment="1">
      <alignment shrinkToFit="1"/>
    </xf>
    <xf numFmtId="38" fontId="5" fillId="0" borderId="3" xfId="1" applyFont="1" applyFill="1" applyBorder="1" applyAlignment="1">
      <alignment shrinkToFit="1"/>
    </xf>
    <xf numFmtId="38" fontId="5" fillId="0" borderId="5" xfId="1" applyFont="1" applyFill="1" applyBorder="1" applyAlignment="1">
      <alignment shrinkToFit="1"/>
    </xf>
    <xf numFmtId="38" fontId="5" fillId="0" borderId="6" xfId="1" applyFont="1" applyFill="1" applyBorder="1" applyAlignment="1">
      <alignment shrinkToFit="1"/>
    </xf>
    <xf numFmtId="38" fontId="5" fillId="0" borderId="7" xfId="1" applyFont="1" applyFill="1" applyBorder="1" applyAlignment="1">
      <alignment shrinkToFit="1"/>
    </xf>
    <xf numFmtId="38" fontId="5" fillId="0" borderId="8" xfId="1" applyFont="1" applyFill="1" applyBorder="1" applyAlignment="1">
      <alignment shrinkToFit="1"/>
    </xf>
    <xf numFmtId="38" fontId="11" fillId="0" borderId="21" xfId="6" applyFont="1" applyBorder="1" applyAlignment="1">
      <alignment horizontal="center" vertical="center"/>
    </xf>
    <xf numFmtId="38" fontId="11" fillId="0" borderId="6" xfId="6" applyFont="1" applyFill="1" applyBorder="1" applyAlignment="1">
      <alignment horizontal="center"/>
    </xf>
    <xf numFmtId="38" fontId="11" fillId="0" borderId="24" xfId="6" applyFont="1" applyFill="1" applyBorder="1" applyAlignment="1">
      <alignment horizontal="center"/>
    </xf>
    <xf numFmtId="38" fontId="6" fillId="0" borderId="3" xfId="1" applyFont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8" borderId="3" xfId="1" applyFont="1" applyFill="1" applyBorder="1" applyAlignment="1">
      <alignment horizontal="center" vertical="center"/>
    </xf>
    <xf numFmtId="38" fontId="6" fillId="8" borderId="11" xfId="1" applyFont="1" applyFill="1" applyBorder="1" applyAlignment="1">
      <alignment horizontal="center" vertical="center"/>
    </xf>
    <xf numFmtId="38" fontId="6" fillId="8" borderId="12" xfId="1" applyFont="1" applyFill="1" applyBorder="1" applyAlignment="1">
      <alignment horizontal="center" vertical="center"/>
    </xf>
    <xf numFmtId="38" fontId="6" fillId="8" borderId="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28" xfId="10" applyFont="1" applyBorder="1" applyAlignment="1">
      <alignment horizontal="center" vertical="center"/>
    </xf>
    <xf numFmtId="0" fontId="21" fillId="0" borderId="29" xfId="1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/>
    </xf>
    <xf numFmtId="0" fontId="19" fillId="0" borderId="36" xfId="8" applyFont="1" applyBorder="1" applyAlignment="1">
      <alignment horizontal="center" vertical="center"/>
    </xf>
    <xf numFmtId="0" fontId="19" fillId="0" borderId="14" xfId="8" applyFont="1" applyBorder="1" applyAlignment="1">
      <alignment horizontal="center" vertical="center"/>
    </xf>
    <xf numFmtId="0" fontId="19" fillId="0" borderId="6" xfId="8" applyFont="1" applyBorder="1" applyAlignment="1">
      <alignment horizontal="center" vertical="center"/>
    </xf>
    <xf numFmtId="0" fontId="19" fillId="0" borderId="26" xfId="10" applyFont="1" applyBorder="1" applyAlignment="1">
      <alignment horizontal="center" vertical="center"/>
    </xf>
    <xf numFmtId="0" fontId="19" fillId="0" borderId="37" xfId="10" applyFont="1" applyBorder="1" applyAlignment="1">
      <alignment horizontal="center" vertical="center"/>
    </xf>
    <xf numFmtId="0" fontId="21" fillId="0" borderId="27" xfId="10" applyFont="1" applyBorder="1" applyAlignment="1">
      <alignment horizontal="center" vertical="center"/>
    </xf>
    <xf numFmtId="0" fontId="24" fillId="0" borderId="89" xfId="10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0" fontId="24" fillId="3" borderId="11" xfId="10" applyFont="1" applyFill="1" applyBorder="1" applyAlignment="1">
      <alignment horizontal="center" vertical="center"/>
    </xf>
    <xf numFmtId="0" fontId="24" fillId="3" borderId="90" xfId="10" applyFont="1" applyFill="1" applyBorder="1" applyAlignment="1">
      <alignment horizontal="center" vertical="center"/>
    </xf>
    <xf numFmtId="0" fontId="24" fillId="3" borderId="2" xfId="10" applyFont="1" applyFill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1" fillId="0" borderId="31" xfId="10" applyFont="1" applyBorder="1" applyAlignment="1">
      <alignment horizontal="center" vertical="center" shrinkToFit="1"/>
    </xf>
    <xf numFmtId="0" fontId="21" fillId="0" borderId="32" xfId="10" applyFont="1" applyBorder="1" applyAlignment="1">
      <alignment horizontal="center" vertical="center" shrinkToFit="1"/>
    </xf>
    <xf numFmtId="0" fontId="21" fillId="0" borderId="31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2" fillId="0" borderId="85" xfId="4" applyFont="1" applyBorder="1" applyAlignment="1">
      <alignment horizontal="center" vertical="center"/>
    </xf>
    <xf numFmtId="0" fontId="24" fillId="3" borderId="40" xfId="10" applyFont="1" applyFill="1" applyBorder="1" applyAlignment="1">
      <alignment horizontal="center" vertical="center"/>
    </xf>
    <xf numFmtId="0" fontId="24" fillId="3" borderId="41" xfId="1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 shrinkToFit="1"/>
    </xf>
    <xf numFmtId="0" fontId="22" fillId="0" borderId="32" xfId="4" applyFont="1" applyBorder="1" applyAlignment="1">
      <alignment horizontal="center" vertical="center" shrinkToFit="1"/>
    </xf>
    <xf numFmtId="0" fontId="20" fillId="6" borderId="73" xfId="4" applyFont="1" applyFill="1" applyBorder="1" applyAlignment="1">
      <alignment horizontal="right" vertical="center"/>
    </xf>
    <xf numFmtId="0" fontId="20" fillId="6" borderId="74" xfId="4" applyFont="1" applyFill="1" applyBorder="1" applyAlignment="1">
      <alignment horizontal="right" vertical="center"/>
    </xf>
  </cellXfs>
  <cellStyles count="11">
    <cellStyle name="桁区切り" xfId="1" builtinId="6"/>
    <cellStyle name="桁区切り 2" xfId="5" xr:uid="{B6BC02E0-517E-4C7E-ABCB-B2180E74E5FD}"/>
    <cellStyle name="桁区切り 2 2" xfId="6" xr:uid="{206ABCBD-71B3-4AF6-AE3A-3443E5127BD6}"/>
    <cellStyle name="桁区切り 3" xfId="2" xr:uid="{12B7CD5B-7C2B-42B1-9636-32616D7C102A}"/>
    <cellStyle name="標準" xfId="0" builtinId="0"/>
    <cellStyle name="標準 2" xfId="3" xr:uid="{8A437810-9CD7-456D-A219-BAA4E8B4E10D}"/>
    <cellStyle name="標準 2 2" xfId="7" xr:uid="{A6D41A14-0DF0-48D0-A5E0-61E8D0EB1A9B}"/>
    <cellStyle name="標準 3" xfId="4" xr:uid="{8588AD3B-9076-4B2C-92D9-9E5F8B4BEAAB}"/>
    <cellStyle name="標準 3 2" xfId="9" xr:uid="{5282D5C3-33DC-4D13-A167-08C19C1E9852}"/>
    <cellStyle name="標準_14年度市町村別一人当たり医療費（費用額）" xfId="8" xr:uid="{D9D18343-E22F-47C8-BA92-EFAD8FE1363F}"/>
    <cellStyle name="標準_Sheet1" xfId="10" xr:uid="{5D2AA72E-ACA1-4658-A194-FEC476034A54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ABF8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0550-E6D0-43BB-AAAD-4E38A4264B7B}">
  <sheetPr>
    <tabColor rgb="FFFF0000"/>
    <pageSetUpPr fitToPage="1"/>
  </sheetPr>
  <dimension ref="A2:BO48"/>
  <sheetViews>
    <sheetView tabSelected="1" view="pageBreakPreview" zoomScale="85" zoomScaleNormal="100" zoomScaleSheetLayoutView="85" workbookViewId="0">
      <selection activeCell="A4" sqref="A4"/>
    </sheetView>
  </sheetViews>
  <sheetFormatPr defaultColWidth="9" defaultRowHeight="13.5" x14ac:dyDescent="0.15"/>
  <cols>
    <col min="1" max="1" width="5.375" style="20" bestFit="1" customWidth="1"/>
    <col min="2" max="2" width="9.125" style="20" bestFit="1" customWidth="1"/>
    <col min="3" max="3" width="11.625" style="20" bestFit="1" customWidth="1"/>
    <col min="4" max="5" width="16" style="20" bestFit="1" customWidth="1"/>
    <col min="6" max="6" width="13.875" style="20" bestFit="1" customWidth="1"/>
    <col min="7" max="7" width="15" style="20" bestFit="1" customWidth="1"/>
    <col min="8" max="8" width="9.875" style="20" bestFit="1" customWidth="1"/>
    <col min="9" max="9" width="5" style="20" customWidth="1"/>
    <col min="10" max="10" width="5.375" style="20" bestFit="1" customWidth="1"/>
    <col min="11" max="11" width="9.125" style="20" bestFit="1" customWidth="1"/>
    <col min="12" max="12" width="11.625" style="20" bestFit="1" customWidth="1"/>
    <col min="13" max="13" width="16" style="20" bestFit="1" customWidth="1"/>
    <col min="14" max="14" width="9.875" style="20" bestFit="1" customWidth="1"/>
    <col min="15" max="15" width="5" style="20" customWidth="1"/>
    <col min="16" max="16" width="5.375" style="20" bestFit="1" customWidth="1"/>
    <col min="17" max="17" width="9.125" style="20" bestFit="1" customWidth="1"/>
    <col min="18" max="18" width="11.625" style="20" bestFit="1" customWidth="1"/>
    <col min="19" max="19" width="16" style="20" bestFit="1" customWidth="1"/>
    <col min="20" max="20" width="9.875" style="20" bestFit="1" customWidth="1"/>
    <col min="21" max="16384" width="9" style="20"/>
  </cols>
  <sheetData>
    <row r="2" spans="1:67" ht="14.25" x14ac:dyDescent="0.15">
      <c r="A2" s="19" t="s">
        <v>188</v>
      </c>
      <c r="B2" s="19"/>
      <c r="C2" s="19"/>
      <c r="D2" s="19"/>
      <c r="E2" s="19"/>
      <c r="F2" s="19"/>
      <c r="G2" s="19"/>
      <c r="H2" s="19"/>
      <c r="I2" s="19"/>
      <c r="J2" s="19" t="s">
        <v>189</v>
      </c>
      <c r="K2" s="19"/>
      <c r="L2" s="19"/>
      <c r="M2" s="19"/>
      <c r="N2" s="19"/>
      <c r="O2" s="19"/>
      <c r="P2" s="19" t="s">
        <v>190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4" spans="1:67" ht="54.75" thickBot="1" x14ac:dyDescent="0.2">
      <c r="A4" s="21" t="s">
        <v>80</v>
      </c>
      <c r="B4" s="22" t="s">
        <v>81</v>
      </c>
      <c r="C4" s="23" t="s">
        <v>82</v>
      </c>
      <c r="D4" s="24" t="s">
        <v>83</v>
      </c>
      <c r="E4" s="25" t="s">
        <v>84</v>
      </c>
      <c r="F4" s="25" t="s">
        <v>85</v>
      </c>
      <c r="G4" s="26" t="s">
        <v>86</v>
      </c>
      <c r="H4" s="27" t="s">
        <v>87</v>
      </c>
      <c r="J4" s="21" t="s">
        <v>80</v>
      </c>
      <c r="K4" s="22" t="s">
        <v>81</v>
      </c>
      <c r="L4" s="23" t="s">
        <v>82</v>
      </c>
      <c r="M4" s="24" t="s">
        <v>83</v>
      </c>
      <c r="N4" s="27" t="s">
        <v>87</v>
      </c>
      <c r="P4" s="21" t="s">
        <v>80</v>
      </c>
      <c r="Q4" s="22" t="s">
        <v>81</v>
      </c>
      <c r="R4" s="23" t="s">
        <v>82</v>
      </c>
      <c r="S4" s="25" t="s">
        <v>84</v>
      </c>
      <c r="T4" s="27" t="s">
        <v>87</v>
      </c>
    </row>
    <row r="5" spans="1:67" ht="18" customHeight="1" x14ac:dyDescent="0.15">
      <c r="A5" s="28">
        <v>1</v>
      </c>
      <c r="B5" s="29" t="str">
        <f>INDEX(医療費集約!A:A,MATCH(A5,医療費集約!EO:EO,0),1)</f>
        <v>渡名喜村</v>
      </c>
      <c r="C5" s="30">
        <f>INDEX(被保険者数!$O$4:$O$45,MATCH(B5,被保険者数!$A$4:$A$45,0),1)</f>
        <v>73</v>
      </c>
      <c r="D5" s="31">
        <f>INDEX(医療費集約!EP:EP,MATCH(A5,医療費集約!EO:EO,0),1)</f>
        <v>88973140</v>
      </c>
      <c r="E5" s="31">
        <f>INDEX(医療費集約!EQ:EQ,MATCH(A5,医療費集約!EO:EO,0),1)</f>
        <v>14262040</v>
      </c>
      <c r="F5" s="31">
        <f>INDEX(医療費集約!ER:ER,MATCH(A5,医療費集約!EO:EO,0),1)</f>
        <v>15407731</v>
      </c>
      <c r="G5" s="32">
        <f>SUM(D5:F5)</f>
        <v>118642911</v>
      </c>
      <c r="H5" s="33">
        <f>INDEX(医療費集約!EN:EN,MATCH(A5,医療費集約!EO:EO,0),1)</f>
        <v>1625245</v>
      </c>
      <c r="J5" s="28">
        <v>1</v>
      </c>
      <c r="K5" s="29" t="str">
        <f>INDEX(医療費集約!A:A,MATCH(J5,医療費集約!ET:ET,0),1)</f>
        <v>渡名喜村</v>
      </c>
      <c r="L5" s="30">
        <f>INDEX(C:C,MATCH(K5,B:B,0),1)</f>
        <v>73</v>
      </c>
      <c r="M5" s="31">
        <f>INDEX(D:D,MATCH(K5,B:B,0),1)</f>
        <v>88973140</v>
      </c>
      <c r="N5" s="33">
        <f>IF(ROUND(M5/L5,0)=INDEX(医療費集約!ES:ES,MATCH(J5,医療費集約!ET:ET,0),1),ROUND(M5/L5,0),"計算エラー")</f>
        <v>1218810</v>
      </c>
      <c r="P5" s="28">
        <v>1</v>
      </c>
      <c r="Q5" s="29" t="str">
        <f>INDEX(医療費集約!A:A,MATCH(P5,医療費集約!EV:EV,0),1)</f>
        <v>那覇市</v>
      </c>
      <c r="R5" s="30">
        <f>INDEX(C:C,MATCH(Q5,B:B,0),1)</f>
        <v>34896</v>
      </c>
      <c r="S5" s="31">
        <f>INDEX(E:E,MATCH(Q5,B:B,0),1)</f>
        <v>10748727910</v>
      </c>
      <c r="T5" s="33">
        <f>IF(ROUND(S5/R5,0)=INDEX(医療費集約!EU:EU,MATCH(P5,医療費集約!EV:EV,0),1),ROUND(S5/R5,0),"計算エラー")</f>
        <v>308022</v>
      </c>
    </row>
    <row r="6" spans="1:67" ht="18" customHeight="1" x14ac:dyDescent="0.15">
      <c r="A6" s="34">
        <v>2</v>
      </c>
      <c r="B6" s="35" t="str">
        <f>INDEX(医療費集約!A:A,MATCH(A6,医療費集約!EO:EO,0),1)</f>
        <v>本部町</v>
      </c>
      <c r="C6" s="36">
        <f>INDEX(被保険者数!$O$4:$O$45,MATCH(B6,被保険者数!$A$4:$A$45,0),1)</f>
        <v>1872</v>
      </c>
      <c r="D6" s="37">
        <f>INDEX(医療費集約!EP:EP,MATCH(A6,医療費集約!EO:EO,0),1)</f>
        <v>1403125340</v>
      </c>
      <c r="E6" s="37">
        <f>INDEX(医療費集約!EQ:EQ,MATCH(A6,医療費集約!EO:EO,0),1)</f>
        <v>536984470</v>
      </c>
      <c r="F6" s="37">
        <f>INDEX(医療費集約!ER:ER,MATCH(A6,医療費集約!EO:EO,0),1)</f>
        <v>348741307</v>
      </c>
      <c r="G6" s="38">
        <f t="shared" ref="G6:G46" si="0">SUM(D6:F6)</f>
        <v>2288851117</v>
      </c>
      <c r="H6" s="39">
        <f>INDEX(医療費集約!EN:EN,MATCH(A6,医療費集約!EO:EO,0),1)</f>
        <v>1222677</v>
      </c>
      <c r="J6" s="34">
        <v>2</v>
      </c>
      <c r="K6" s="35" t="str">
        <f>INDEX(医療費集約!A:A,MATCH(J6,医療費集約!ET:ET,0),1)</f>
        <v>伊是名村</v>
      </c>
      <c r="L6" s="36">
        <f t="shared" ref="L6:L46" si="1">INDEX(C:C,MATCH(K6,B:B,0),1)</f>
        <v>198</v>
      </c>
      <c r="M6" s="37">
        <f t="shared" ref="M6:M46" si="2">INDEX(D:D,MATCH(K6,B:B,0),1)</f>
        <v>157355440</v>
      </c>
      <c r="N6" s="39">
        <f>IF(ROUND(M6/L6,0)=INDEX(医療費集約!ES:ES,MATCH(J6,医療費集約!ET:ET,0),1),ROUND(M6/L6,0),"計算エラー")</f>
        <v>794724</v>
      </c>
      <c r="P6" s="34">
        <v>2</v>
      </c>
      <c r="Q6" s="35" t="str">
        <f>INDEX(医療費集約!A:A,MATCH(P6,医療費集約!EV:EV,0),1)</f>
        <v>浦添市</v>
      </c>
      <c r="R6" s="36">
        <f t="shared" ref="R6:R46" si="3">INDEX(C:C,MATCH(Q6,B:B,0),1)</f>
        <v>10846</v>
      </c>
      <c r="S6" s="37">
        <f t="shared" ref="S6:S46" si="4">INDEX(E:E,MATCH(Q6,B:B,0),1)</f>
        <v>3305402340</v>
      </c>
      <c r="T6" s="39">
        <f>IF(ROUND(S6/R6,0)=INDEX(医療費集約!EU:EU,MATCH(P6,医療費集約!EV:EV,0),1),ROUND(S6/R6,0),"計算エラー")</f>
        <v>304758</v>
      </c>
    </row>
    <row r="7" spans="1:67" ht="18" customHeight="1" x14ac:dyDescent="0.15">
      <c r="A7" s="34">
        <v>3</v>
      </c>
      <c r="B7" s="35" t="str">
        <f>INDEX(医療費集約!A:A,MATCH(A7,医療費集約!EO:EO,0),1)</f>
        <v>糸満市</v>
      </c>
      <c r="C7" s="36">
        <f>INDEX(被保険者数!$O$4:$O$45,MATCH(B7,被保険者数!$A$4:$A$45,0),1)</f>
        <v>5951</v>
      </c>
      <c r="D7" s="37">
        <f>INDEX(医療費集約!EP:EP,MATCH(A7,医療費集約!EO:EO,0),1)</f>
        <v>4335931580</v>
      </c>
      <c r="E7" s="37">
        <f>INDEX(医療費集約!EQ:EQ,MATCH(A7,医療費集約!EO:EO,0),1)</f>
        <v>1642755710</v>
      </c>
      <c r="F7" s="37">
        <f>INDEX(医療費集約!ER:ER,MATCH(A7,医療費集約!EO:EO,0),1)</f>
        <v>1128284473</v>
      </c>
      <c r="G7" s="38">
        <f t="shared" si="0"/>
        <v>7106971763</v>
      </c>
      <c r="H7" s="39">
        <f>INDEX(医療費集約!EN:EN,MATCH(A7,医療費集約!EO:EO,0),1)</f>
        <v>1194248</v>
      </c>
      <c r="J7" s="34">
        <v>3</v>
      </c>
      <c r="K7" s="35" t="str">
        <f>INDEX(医療費集約!A:A,MATCH(J7,医療費集約!ET:ET,0),1)</f>
        <v>本部町</v>
      </c>
      <c r="L7" s="36">
        <f t="shared" si="1"/>
        <v>1872</v>
      </c>
      <c r="M7" s="37">
        <f t="shared" si="2"/>
        <v>1403125340</v>
      </c>
      <c r="N7" s="39">
        <f>IF(ROUND(M7/L7,0)=INDEX(医療費集約!ES:ES,MATCH(J7,医療費集約!ET:ET,0),1),ROUND(M7/L7,0),"計算エラー")</f>
        <v>749533</v>
      </c>
      <c r="P7" s="34">
        <v>3</v>
      </c>
      <c r="Q7" s="35" t="str">
        <f>INDEX(医療費集約!A:A,MATCH(P7,医療費集約!EV:EV,0),1)</f>
        <v>東村</v>
      </c>
      <c r="R7" s="36">
        <f t="shared" si="3"/>
        <v>254</v>
      </c>
      <c r="S7" s="37">
        <f t="shared" si="4"/>
        <v>77206900</v>
      </c>
      <c r="T7" s="39">
        <f>IF(ROUND(S7/R7,0)=INDEX(医療費集約!EU:EU,MATCH(P7,医療費集約!EV:EV,0),1),ROUND(S7/R7,0),"計算エラー")</f>
        <v>303964</v>
      </c>
    </row>
    <row r="8" spans="1:67" ht="18" customHeight="1" x14ac:dyDescent="0.15">
      <c r="A8" s="34">
        <v>4</v>
      </c>
      <c r="B8" s="35" t="str">
        <f>INDEX(医療費集約!A:A,MATCH(A8,医療費集約!EO:EO,0),1)</f>
        <v>南風原町</v>
      </c>
      <c r="C8" s="36">
        <f>INDEX(被保険者数!$O$4:$O$45,MATCH(B8,被保険者数!$A$4:$A$45,0),1)</f>
        <v>3534</v>
      </c>
      <c r="D8" s="37">
        <f>INDEX(医療費集約!EP:EP,MATCH(A8,医療費集約!EO:EO,0),1)</f>
        <v>2380882300</v>
      </c>
      <c r="E8" s="37">
        <f>INDEX(医療費集約!EQ:EQ,MATCH(A8,医療費集約!EO:EO,0),1)</f>
        <v>1008673340</v>
      </c>
      <c r="F8" s="37">
        <f>INDEX(医療費集約!ER:ER,MATCH(A8,医療費集約!EO:EO,0),1)</f>
        <v>681267962</v>
      </c>
      <c r="G8" s="38">
        <f t="shared" si="0"/>
        <v>4070823602</v>
      </c>
      <c r="H8" s="39">
        <f>INDEX(医療費集約!EN:EN,MATCH(A8,医療費集約!EO:EO,0),1)</f>
        <v>1151903</v>
      </c>
      <c r="J8" s="34">
        <v>4</v>
      </c>
      <c r="K8" s="35" t="str">
        <f>INDEX(医療費集約!A:A,MATCH(J8,医療費集約!ET:ET,0),1)</f>
        <v>糸満市</v>
      </c>
      <c r="L8" s="36">
        <f t="shared" si="1"/>
        <v>5951</v>
      </c>
      <c r="M8" s="37">
        <f t="shared" si="2"/>
        <v>4335931580</v>
      </c>
      <c r="N8" s="39">
        <f>IF(ROUND(M8/L8,0)=INDEX(医療費集約!ES:ES,MATCH(J8,医療費集約!ET:ET,0),1),ROUND(M8/L8,0),"計算エラー")</f>
        <v>728606</v>
      </c>
      <c r="P8" s="34">
        <v>4</v>
      </c>
      <c r="Q8" s="35" t="str">
        <f>INDEX(医療費集約!A:A,MATCH(P8,医療費集約!EV:EV,0),1)</f>
        <v>豊見城市</v>
      </c>
      <c r="R8" s="36">
        <f t="shared" si="3"/>
        <v>5872</v>
      </c>
      <c r="S8" s="37">
        <f t="shared" si="4"/>
        <v>1719350120</v>
      </c>
      <c r="T8" s="39">
        <f>IF(ROUND(S8/R8,0)=INDEX(医療費集約!EU:EU,MATCH(P8,医療費集約!EV:EV,0),1),ROUND(S8/R8,0),"計算エラー")</f>
        <v>292805</v>
      </c>
    </row>
    <row r="9" spans="1:67" ht="18" customHeight="1" x14ac:dyDescent="0.15">
      <c r="A9" s="34">
        <v>5</v>
      </c>
      <c r="B9" s="35" t="str">
        <f>INDEX(医療費集約!A:A,MATCH(A9,医療費集約!EO:EO,0),1)</f>
        <v>名護市</v>
      </c>
      <c r="C9" s="36">
        <f>INDEX(被保険者数!$O$4:$O$45,MATCH(B9,被保険者数!$A$4:$A$45,0),1)</f>
        <v>6515</v>
      </c>
      <c r="D9" s="37">
        <f>INDEX(医療費集約!EP:EP,MATCH(A9,医療費集約!EO:EO,0),1)</f>
        <v>4179791580</v>
      </c>
      <c r="E9" s="37">
        <f>INDEX(医療費集約!EQ:EQ,MATCH(A9,医療費集約!EO:EO,0),1)</f>
        <v>1864125670</v>
      </c>
      <c r="F9" s="37">
        <f>INDEX(医療費集約!ER:ER,MATCH(A9,医療費集約!EO:EO,0),1)</f>
        <v>1259650311</v>
      </c>
      <c r="G9" s="38">
        <f t="shared" si="0"/>
        <v>7303567561</v>
      </c>
      <c r="H9" s="39">
        <f>INDEX(医療費集約!EN:EN,MATCH(A9,医療費集約!EO:EO,0),1)</f>
        <v>1121039</v>
      </c>
      <c r="J9" s="34">
        <v>5</v>
      </c>
      <c r="K9" s="35" t="str">
        <f>INDEX(医療費集約!A:A,MATCH(J9,医療費集約!ET:ET,0),1)</f>
        <v>渡嘉敷村</v>
      </c>
      <c r="L9" s="36">
        <f t="shared" si="1"/>
        <v>79</v>
      </c>
      <c r="M9" s="37">
        <f t="shared" si="2"/>
        <v>56797070</v>
      </c>
      <c r="N9" s="39">
        <f>IF(ROUND(M9/L9,0)=INDEX(医療費集約!ES:ES,MATCH(J9,医療費集約!ET:ET,0),1),ROUND(M9/L9,0),"計算エラー")</f>
        <v>718950</v>
      </c>
      <c r="P9" s="34">
        <v>5</v>
      </c>
      <c r="Q9" s="35" t="str">
        <f>INDEX(医療費集約!A:A,MATCH(P9,医療費集約!EV:EV,0),1)</f>
        <v>石垣市</v>
      </c>
      <c r="R9" s="36">
        <f t="shared" si="3"/>
        <v>4784</v>
      </c>
      <c r="S9" s="37">
        <f t="shared" si="4"/>
        <v>1376618400</v>
      </c>
      <c r="T9" s="39">
        <f>IF(ROUND(S9/R9,0)=INDEX(医療費集約!EU:EU,MATCH(P9,医療費集約!EV:EV,0),1),ROUND(S9/R9,0),"計算エラー")</f>
        <v>287755</v>
      </c>
    </row>
    <row r="10" spans="1:67" ht="18" customHeight="1" x14ac:dyDescent="0.15">
      <c r="A10" s="34">
        <v>6</v>
      </c>
      <c r="B10" s="35" t="str">
        <f>INDEX(医療費集約!A:A,MATCH(A10,医療費集約!EO:EO,0),1)</f>
        <v>那覇市</v>
      </c>
      <c r="C10" s="36">
        <f>INDEX(被保険者数!$O$4:$O$45,MATCH(B10,被保険者数!$A$4:$A$45,0),1)</f>
        <v>34896</v>
      </c>
      <c r="D10" s="37">
        <f>INDEX(医療費集約!EP:EP,MATCH(A10,医療費集約!EO:EO,0),1)</f>
        <v>20807704910</v>
      </c>
      <c r="E10" s="37">
        <f>INDEX(医療費集約!EQ:EQ,MATCH(A10,医療費集約!EO:EO,0),1)</f>
        <v>10748727910</v>
      </c>
      <c r="F10" s="37">
        <f>INDEX(医療費集約!ER:ER,MATCH(A10,医療費集約!EO:EO,0),1)</f>
        <v>6997497766</v>
      </c>
      <c r="G10" s="38">
        <f t="shared" si="0"/>
        <v>38553930586</v>
      </c>
      <c r="H10" s="39">
        <f>INDEX(医療費集約!EN:EN,MATCH(A10,医療費集約!EO:EO,0),1)</f>
        <v>1104824</v>
      </c>
      <c r="J10" s="34">
        <v>6</v>
      </c>
      <c r="K10" s="35" t="str">
        <f>INDEX(医療費集約!A:A,MATCH(J10,医療費集約!ET:ET,0),1)</f>
        <v>伊江村</v>
      </c>
      <c r="L10" s="36">
        <f t="shared" si="1"/>
        <v>732</v>
      </c>
      <c r="M10" s="37">
        <f t="shared" si="2"/>
        <v>498046620</v>
      </c>
      <c r="N10" s="39">
        <f>IF(ROUND(M10/L10,0)=INDEX(医療費集約!ES:ES,MATCH(J10,医療費集約!ET:ET,0),1),ROUND(M10/L10,0),"計算エラー")</f>
        <v>680392</v>
      </c>
      <c r="P10" s="34">
        <v>6</v>
      </c>
      <c r="Q10" s="35" t="str">
        <f>INDEX(医療費集約!A:A,MATCH(P10,医療費集約!EV:EV,0),1)</f>
        <v>宮古島市</v>
      </c>
      <c r="R10" s="36">
        <f t="shared" si="3"/>
        <v>6564</v>
      </c>
      <c r="S10" s="37">
        <f t="shared" si="4"/>
        <v>1885578550</v>
      </c>
      <c r="T10" s="39">
        <f>IF(ROUND(S10/R10,0)=INDEX(医療費集約!EU:EU,MATCH(P10,医療費集約!EV:EV,0),1),ROUND(S10/R10,0),"計算エラー")</f>
        <v>287261</v>
      </c>
    </row>
    <row r="11" spans="1:67" ht="18" customHeight="1" x14ac:dyDescent="0.15">
      <c r="A11" s="34">
        <v>7</v>
      </c>
      <c r="B11" s="35" t="str">
        <f>INDEX(医療費集約!A:A,MATCH(A11,医療費集約!EO:EO,0),1)</f>
        <v>宜野座村</v>
      </c>
      <c r="C11" s="36">
        <f>INDEX(被保険者数!$O$4:$O$45,MATCH(B11,被保険者数!$A$4:$A$45,0),1)</f>
        <v>723</v>
      </c>
      <c r="D11" s="37">
        <f>INDEX(医療費集約!EP:EP,MATCH(A11,医療費集約!EO:EO,0),1)</f>
        <v>459267380</v>
      </c>
      <c r="E11" s="37">
        <f>INDEX(医療費集約!EQ:EQ,MATCH(A11,医療費集約!EO:EO,0),1)</f>
        <v>184251910</v>
      </c>
      <c r="F11" s="37">
        <f>INDEX(医療費集約!ER:ER,MATCH(A11,医療費集約!EO:EO,0),1)</f>
        <v>151215081</v>
      </c>
      <c r="G11" s="38">
        <f t="shared" si="0"/>
        <v>794734371</v>
      </c>
      <c r="H11" s="39">
        <f>INDEX(医療費集約!EN:EN,MATCH(A11,医療費集約!EO:EO,0),1)</f>
        <v>1099218</v>
      </c>
      <c r="J11" s="34">
        <v>7</v>
      </c>
      <c r="K11" s="35" t="str">
        <f>INDEX(医療費集約!A:A,MATCH(J11,医療費集約!ET:ET,0),1)</f>
        <v>南風原町</v>
      </c>
      <c r="L11" s="36">
        <f t="shared" si="1"/>
        <v>3534</v>
      </c>
      <c r="M11" s="37">
        <f t="shared" si="2"/>
        <v>2380882300</v>
      </c>
      <c r="N11" s="39">
        <f>IF(ROUND(M11/L11,0)=INDEX(医療費集約!ES:ES,MATCH(J11,医療費集約!ET:ET,0),1),ROUND(M11/L11,0),"計算エラー")</f>
        <v>673707</v>
      </c>
      <c r="P11" s="34">
        <v>7</v>
      </c>
      <c r="Q11" s="35" t="str">
        <f>INDEX(医療費集約!A:A,MATCH(P11,医療費集約!EV:EV,0),1)</f>
        <v>宜野湾市</v>
      </c>
      <c r="R11" s="36">
        <f t="shared" si="3"/>
        <v>9323</v>
      </c>
      <c r="S11" s="37">
        <f t="shared" si="4"/>
        <v>2674539350</v>
      </c>
      <c r="T11" s="39">
        <f>IF(ROUND(S11/R11,0)=INDEX(医療費集約!EU:EU,MATCH(P11,医療費集約!EV:EV,0),1),ROUND(S11/R11,0),"計算エラー")</f>
        <v>286875</v>
      </c>
    </row>
    <row r="12" spans="1:67" ht="18" customHeight="1" x14ac:dyDescent="0.15">
      <c r="A12" s="34">
        <v>8</v>
      </c>
      <c r="B12" s="35" t="str">
        <f>INDEX(医療費集約!A:A,MATCH(A12,医療費集約!EO:EO,0),1)</f>
        <v>与那原町</v>
      </c>
      <c r="C12" s="36">
        <f>INDEX(被保険者数!$O$4:$O$45,MATCH(B12,被保険者数!$A$4:$A$45,0),1)</f>
        <v>1850</v>
      </c>
      <c r="D12" s="37">
        <f>INDEX(医療費集約!EP:EP,MATCH(A12,医療費集約!EO:EO,0),1)</f>
        <v>1208947510</v>
      </c>
      <c r="E12" s="37">
        <f>INDEX(医療費集約!EQ:EQ,MATCH(A12,医療費集約!EO:EO,0),1)</f>
        <v>481789380</v>
      </c>
      <c r="F12" s="37">
        <f>INDEX(医療費集約!ER:ER,MATCH(A12,医療費集約!EO:EO,0),1)</f>
        <v>333716068</v>
      </c>
      <c r="G12" s="38">
        <f t="shared" si="0"/>
        <v>2024452958</v>
      </c>
      <c r="H12" s="39">
        <f>INDEX(医療費集約!EN:EN,MATCH(A12,医療費集約!EO:EO,0),1)</f>
        <v>1094299</v>
      </c>
      <c r="J12" s="34">
        <v>8</v>
      </c>
      <c r="K12" s="35" t="str">
        <f>INDEX(医療費集約!A:A,MATCH(J12,医療費集約!ET:ET,0),1)</f>
        <v>国頭村</v>
      </c>
      <c r="L12" s="36">
        <f t="shared" si="1"/>
        <v>794</v>
      </c>
      <c r="M12" s="37">
        <f t="shared" si="2"/>
        <v>525114990</v>
      </c>
      <c r="N12" s="39">
        <f>IF(ROUND(M12/L12,0)=INDEX(医療費集約!ES:ES,MATCH(J12,医療費集約!ET:ET,0),1),ROUND(M12/L12,0),"計算エラー")</f>
        <v>661354</v>
      </c>
      <c r="P12" s="34">
        <v>8</v>
      </c>
      <c r="Q12" s="35" t="str">
        <f>INDEX(医療費集約!A:A,MATCH(P12,医療費集約!EV:EV,0),1)</f>
        <v>本部町</v>
      </c>
      <c r="R12" s="36">
        <f t="shared" si="3"/>
        <v>1872</v>
      </c>
      <c r="S12" s="37">
        <f t="shared" si="4"/>
        <v>536984470</v>
      </c>
      <c r="T12" s="39">
        <f>IF(ROUND(S12/R12,0)=INDEX(医療費集約!EU:EU,MATCH(P12,医療費集約!EV:EV,0),1),ROUND(S12/R12,0),"計算エラー")</f>
        <v>286851</v>
      </c>
    </row>
    <row r="13" spans="1:67" ht="18" customHeight="1" x14ac:dyDescent="0.15">
      <c r="A13" s="34">
        <v>9</v>
      </c>
      <c r="B13" s="35" t="str">
        <f>INDEX(医療費集約!A:A,MATCH(A13,医療費集約!EO:EO,0),1)</f>
        <v>浦添市</v>
      </c>
      <c r="C13" s="36">
        <f>INDEX(被保険者数!$O$4:$O$45,MATCH(B13,被保険者数!$A$4:$A$45,0),1)</f>
        <v>10846</v>
      </c>
      <c r="D13" s="37">
        <f>INDEX(医療費集約!EP:EP,MATCH(A13,医療費集約!EO:EO,0),1)</f>
        <v>6381149920</v>
      </c>
      <c r="E13" s="37">
        <f>INDEX(医療費集約!EQ:EQ,MATCH(A13,医療費集約!EO:EO,0),1)</f>
        <v>3305402340</v>
      </c>
      <c r="F13" s="37">
        <f>INDEX(医療費集約!ER:ER,MATCH(A13,医療費集約!EO:EO,0),1)</f>
        <v>2151810278</v>
      </c>
      <c r="G13" s="38">
        <f t="shared" si="0"/>
        <v>11838362538</v>
      </c>
      <c r="H13" s="39">
        <f>INDEX(医療費集約!EN:EN,MATCH(A13,医療費集約!EO:EO,0),1)</f>
        <v>1091496</v>
      </c>
      <c r="J13" s="34">
        <v>9</v>
      </c>
      <c r="K13" s="35" t="str">
        <f>INDEX(医療費集約!A:A,MATCH(J13,医療費集約!ET:ET,0),1)</f>
        <v>与那原町</v>
      </c>
      <c r="L13" s="36">
        <f t="shared" si="1"/>
        <v>1850</v>
      </c>
      <c r="M13" s="37">
        <f t="shared" si="2"/>
        <v>1208947510</v>
      </c>
      <c r="N13" s="39">
        <f>IF(ROUND(M13/L13,0)=INDEX(医療費集約!ES:ES,MATCH(J13,医療費集約!ET:ET,0),1),ROUND(M13/L13,0),"計算エラー")</f>
        <v>653485</v>
      </c>
      <c r="P13" s="34">
        <v>9</v>
      </c>
      <c r="Q13" s="35" t="str">
        <f>INDEX(医療費集約!A:A,MATCH(P13,医療費集約!EV:EV,0),1)</f>
        <v>名護市</v>
      </c>
      <c r="R13" s="36">
        <f t="shared" si="3"/>
        <v>6515</v>
      </c>
      <c r="S13" s="37">
        <f t="shared" si="4"/>
        <v>1864125670</v>
      </c>
      <c r="T13" s="39">
        <f>IF(ROUND(S13/R13,0)=INDEX(医療費集約!EU:EU,MATCH(P13,医療費集約!EV:EV,0),1),ROUND(S13/R13,0),"計算エラー")</f>
        <v>286128</v>
      </c>
    </row>
    <row r="14" spans="1:67" ht="18" customHeight="1" x14ac:dyDescent="0.15">
      <c r="A14" s="34">
        <v>10</v>
      </c>
      <c r="B14" s="35" t="str">
        <f>INDEX(医療費集約!A:A,MATCH(A14,医療費集約!EO:EO,0),1)</f>
        <v>伊是名村</v>
      </c>
      <c r="C14" s="36">
        <f>INDEX(被保険者数!$O$4:$O$45,MATCH(B14,被保険者数!$A$4:$A$45,0),1)</f>
        <v>198</v>
      </c>
      <c r="D14" s="37">
        <f>INDEX(医療費集約!EP:EP,MATCH(A14,医療費集約!EO:EO,0),1)</f>
        <v>157355440</v>
      </c>
      <c r="E14" s="37">
        <f>INDEX(医療費集約!EQ:EQ,MATCH(A14,医療費集約!EO:EO,0),1)</f>
        <v>41467050</v>
      </c>
      <c r="F14" s="37">
        <f>INDEX(医療費集約!ER:ER,MATCH(A14,医療費集約!EO:EO,0),1)</f>
        <v>17137059</v>
      </c>
      <c r="G14" s="38">
        <f t="shared" si="0"/>
        <v>215959549</v>
      </c>
      <c r="H14" s="39">
        <f>INDEX(医療費集約!EN:EN,MATCH(A14,医療費集約!EO:EO,0),1)</f>
        <v>1090705</v>
      </c>
      <c r="J14" s="34">
        <v>10</v>
      </c>
      <c r="K14" s="35" t="str">
        <f>INDEX(医療費集約!A:A,MATCH(J14,医療費集約!ET:ET,0),1)</f>
        <v>伊平屋村</v>
      </c>
      <c r="L14" s="36">
        <f t="shared" si="1"/>
        <v>174</v>
      </c>
      <c r="M14" s="37">
        <f t="shared" si="2"/>
        <v>112049150</v>
      </c>
      <c r="N14" s="39">
        <f>IF(ROUND(M14/L14,0)=INDEX(医療費集約!ES:ES,MATCH(J14,医療費集約!ET:ET,0),1),ROUND(M14/L14,0),"計算エラー")</f>
        <v>643961</v>
      </c>
      <c r="P14" s="34">
        <v>10</v>
      </c>
      <c r="Q14" s="35" t="str">
        <f>INDEX(医療費集約!A:A,MATCH(P14,医療費集約!EV:EV,0),1)</f>
        <v>南風原町</v>
      </c>
      <c r="R14" s="36">
        <f t="shared" si="3"/>
        <v>3534</v>
      </c>
      <c r="S14" s="37">
        <f t="shared" si="4"/>
        <v>1008673340</v>
      </c>
      <c r="T14" s="39">
        <f>IF(ROUND(S14/R14,0)=INDEX(医療費集約!EU:EU,MATCH(P14,医療費集約!EV:EV,0),1),ROUND(S14/R14,0),"計算エラー")</f>
        <v>285420</v>
      </c>
    </row>
    <row r="15" spans="1:67" ht="18" customHeight="1" x14ac:dyDescent="0.15">
      <c r="A15" s="34">
        <v>11</v>
      </c>
      <c r="B15" s="35" t="str">
        <f>INDEX(医療費集約!A:A,MATCH(A15,医療費集約!EO:EO,0),1)</f>
        <v>伊江村</v>
      </c>
      <c r="C15" s="36">
        <f>INDEX(被保険者数!$O$4:$O$45,MATCH(B15,被保険者数!$A$4:$A$45,0),1)</f>
        <v>732</v>
      </c>
      <c r="D15" s="37">
        <f>INDEX(医療費集約!EP:EP,MATCH(A15,医療費集約!EO:EO,0),1)</f>
        <v>498046620</v>
      </c>
      <c r="E15" s="37">
        <f>INDEX(医療費集約!EQ:EQ,MATCH(A15,医療費集約!EO:EO,0),1)</f>
        <v>152716160</v>
      </c>
      <c r="F15" s="37">
        <f>INDEX(医療費集約!ER:ER,MATCH(A15,医療費集約!EO:EO,0),1)</f>
        <v>146776639</v>
      </c>
      <c r="G15" s="38">
        <f t="shared" si="0"/>
        <v>797539419</v>
      </c>
      <c r="H15" s="39">
        <f>INDEX(医療費集約!EN:EN,MATCH(A15,医療費集約!EO:EO,0),1)</f>
        <v>1089535</v>
      </c>
      <c r="J15" s="34">
        <v>11</v>
      </c>
      <c r="K15" s="35" t="str">
        <f>INDEX(医療費集約!A:A,MATCH(J15,医療費集約!ET:ET,0),1)</f>
        <v>東村</v>
      </c>
      <c r="L15" s="36">
        <f t="shared" si="1"/>
        <v>254</v>
      </c>
      <c r="M15" s="37">
        <f t="shared" si="2"/>
        <v>163565700</v>
      </c>
      <c r="N15" s="39">
        <f>IF(ROUND(M15/L15,0)=INDEX(医療費集約!ES:ES,MATCH(J15,医療費集約!ET:ET,0),1),ROUND(M15/L15,0),"計算エラー")</f>
        <v>643959</v>
      </c>
      <c r="P15" s="34">
        <v>11</v>
      </c>
      <c r="Q15" s="35" t="str">
        <f>INDEX(医療費集約!A:A,MATCH(P15,医療費集約!EV:EV,0),1)</f>
        <v>沖縄県</v>
      </c>
      <c r="R15" s="36">
        <f t="shared" si="3"/>
        <v>153491</v>
      </c>
      <c r="S15" s="37">
        <f t="shared" si="4"/>
        <v>43013443010</v>
      </c>
      <c r="T15" s="39">
        <f>IF(ROUND(S15/R15,0)=INDEX(医療費集約!EU:EU,MATCH(P15,医療費集約!EV:EV,0),1),ROUND(S15/R15,0),"計算エラー")</f>
        <v>280234</v>
      </c>
    </row>
    <row r="16" spans="1:67" ht="18" customHeight="1" x14ac:dyDescent="0.15">
      <c r="A16" s="34">
        <v>12</v>
      </c>
      <c r="B16" s="35" t="str">
        <f>INDEX(医療費集約!A:A,MATCH(A16,医療費集約!EO:EO,0),1)</f>
        <v>東村</v>
      </c>
      <c r="C16" s="36">
        <f>INDEX(被保険者数!$O$4:$O$45,MATCH(B16,被保険者数!$A$4:$A$45,0),1)</f>
        <v>254</v>
      </c>
      <c r="D16" s="37">
        <f>INDEX(医療費集約!EP:EP,MATCH(A16,医療費集約!EO:EO,0),1)</f>
        <v>163565700</v>
      </c>
      <c r="E16" s="37">
        <f>INDEX(医療費集約!EQ:EQ,MATCH(A16,医療費集約!EO:EO,0),1)</f>
        <v>77206900</v>
      </c>
      <c r="F16" s="37">
        <f>INDEX(医療費集約!ER:ER,MATCH(A16,医療費集約!EO:EO,0),1)</f>
        <v>33570013</v>
      </c>
      <c r="G16" s="38">
        <f t="shared" si="0"/>
        <v>274342613</v>
      </c>
      <c r="H16" s="39">
        <f>INDEX(医療費集約!EN:EN,MATCH(A16,医療費集約!EO:EO,0),1)</f>
        <v>1080089</v>
      </c>
      <c r="J16" s="34">
        <v>12</v>
      </c>
      <c r="K16" s="35" t="str">
        <f>INDEX(医療費集約!A:A,MATCH(J16,医療費集約!ET:ET,0),1)</f>
        <v>名護市</v>
      </c>
      <c r="L16" s="36">
        <f t="shared" si="1"/>
        <v>6515</v>
      </c>
      <c r="M16" s="37">
        <f t="shared" si="2"/>
        <v>4179791580</v>
      </c>
      <c r="N16" s="39">
        <f>IF(ROUND(M16/L16,0)=INDEX(医療費集約!ES:ES,MATCH(J16,医療費集約!ET:ET,0),1),ROUND(M16/L16,0),"計算エラー")</f>
        <v>641564</v>
      </c>
      <c r="P16" s="34">
        <v>12</v>
      </c>
      <c r="Q16" s="35" t="str">
        <f>INDEX(医療費集約!A:A,MATCH(P16,医療費集約!EV:EV,0),1)</f>
        <v>金武町</v>
      </c>
      <c r="R16" s="36">
        <f t="shared" si="3"/>
        <v>1497</v>
      </c>
      <c r="S16" s="37">
        <f t="shared" si="4"/>
        <v>417316050</v>
      </c>
      <c r="T16" s="39">
        <f>IF(ROUND(S16/R16,0)=INDEX(医療費集約!EU:EU,MATCH(P16,医療費集約!EV:EV,0),1),ROUND(S16/R16,0),"計算エラー")</f>
        <v>278768</v>
      </c>
    </row>
    <row r="17" spans="1:20" ht="18" customHeight="1" x14ac:dyDescent="0.15">
      <c r="A17" s="34">
        <v>13</v>
      </c>
      <c r="B17" s="35" t="str">
        <f>INDEX(医療費集約!A:A,MATCH(A17,医療費集約!EO:EO,0),1)</f>
        <v>豊見城市</v>
      </c>
      <c r="C17" s="36">
        <f>INDEX(被保険者数!$O$4:$O$45,MATCH(B17,被保険者数!$A$4:$A$45,0),1)</f>
        <v>5872</v>
      </c>
      <c r="D17" s="37">
        <f>INDEX(医療費集約!EP:EP,MATCH(A17,医療費集約!EO:EO,0),1)</f>
        <v>3496669190</v>
      </c>
      <c r="E17" s="37">
        <f>INDEX(医療費集約!EQ:EQ,MATCH(A17,医療費集約!EO:EO,0),1)</f>
        <v>1719350120</v>
      </c>
      <c r="F17" s="37">
        <f>INDEX(医療費集約!ER:ER,MATCH(A17,医療費集約!EO:EO,0),1)</f>
        <v>1089087554</v>
      </c>
      <c r="G17" s="38">
        <f t="shared" si="0"/>
        <v>6305106864</v>
      </c>
      <c r="H17" s="39">
        <f>INDEX(医療費集約!EN:EN,MATCH(A17,医療費集約!EO:EO,0),1)</f>
        <v>1073758</v>
      </c>
      <c r="J17" s="34">
        <v>13</v>
      </c>
      <c r="K17" s="35" t="str">
        <f>INDEX(医療費集約!A:A,MATCH(J17,医療費集約!ET:ET,0),1)</f>
        <v>宜野座村</v>
      </c>
      <c r="L17" s="36">
        <f t="shared" si="1"/>
        <v>723</v>
      </c>
      <c r="M17" s="37">
        <f t="shared" si="2"/>
        <v>459267380</v>
      </c>
      <c r="N17" s="39">
        <f>IF(ROUND(M17/L17,0)=INDEX(医療費集約!ES:ES,MATCH(J17,医療費集約!ET:ET,0),1),ROUND(M17/L17,0),"計算エラー")</f>
        <v>635225</v>
      </c>
      <c r="P17" s="34">
        <v>13</v>
      </c>
      <c r="Q17" s="35" t="str">
        <f>INDEX(医療費集約!A:A,MATCH(P17,医療費集約!EV:EV,0),1)</f>
        <v>北中城村</v>
      </c>
      <c r="R17" s="36">
        <f t="shared" si="3"/>
        <v>2041</v>
      </c>
      <c r="S17" s="37">
        <f t="shared" si="4"/>
        <v>563506010</v>
      </c>
      <c r="T17" s="39">
        <f>IF(ROUND(S17/R17,0)=INDEX(医療費集約!EU:EU,MATCH(P17,医療費集約!EV:EV,0),1),ROUND(S17/R17,0),"計算エラー")</f>
        <v>276093</v>
      </c>
    </row>
    <row r="18" spans="1:20" ht="18" customHeight="1" x14ac:dyDescent="0.15">
      <c r="A18" s="34">
        <v>14</v>
      </c>
      <c r="B18" s="35" t="str">
        <f>INDEX(医療費集約!A:A,MATCH(A18,医療費集約!EO:EO,0),1)</f>
        <v>沖縄県</v>
      </c>
      <c r="C18" s="36">
        <f>INDEX(被保険者数!$O$4:$O$45,MATCH(B18,被保険者数!$A$4:$A$45,0),1)</f>
        <v>153491</v>
      </c>
      <c r="D18" s="37">
        <f>INDEX(医療費集約!EP:EP,MATCH(A18,医療費集約!EO:EO,0),1)</f>
        <v>91683752400</v>
      </c>
      <c r="E18" s="37">
        <f>INDEX(医療費集約!EQ:EQ,MATCH(A18,医療費集約!EO:EO,0),1)</f>
        <v>43013443010</v>
      </c>
      <c r="F18" s="37">
        <f>INDEX(医療費集約!ER:ER,MATCH(A18,医療費集約!EO:EO,0),1)</f>
        <v>27856235388</v>
      </c>
      <c r="G18" s="38">
        <f t="shared" si="0"/>
        <v>162553430798</v>
      </c>
      <c r="H18" s="39">
        <f>INDEX(医療費集約!EN:EN,MATCH(A18,医療費集約!EO:EO,0),1)</f>
        <v>1059042</v>
      </c>
      <c r="J18" s="34">
        <v>14</v>
      </c>
      <c r="K18" s="35" t="str">
        <f>INDEX(医療費集約!A:A,MATCH(J18,医療費集約!ET:ET,0),1)</f>
        <v>粟国村</v>
      </c>
      <c r="L18" s="36">
        <f t="shared" si="1"/>
        <v>118</v>
      </c>
      <c r="M18" s="37">
        <f t="shared" si="2"/>
        <v>74590620</v>
      </c>
      <c r="N18" s="39">
        <f>IF(ROUND(M18/L18,0)=INDEX(医療費集約!ES:ES,MATCH(J18,医療費集約!ET:ET,0),1),ROUND(M18/L18,0),"計算エラー")</f>
        <v>632124</v>
      </c>
      <c r="P18" s="34">
        <v>14</v>
      </c>
      <c r="Q18" s="35" t="str">
        <f>INDEX(医療費集約!A:A,MATCH(P18,医療費集約!EV:EV,0),1)</f>
        <v>糸満市</v>
      </c>
      <c r="R18" s="36">
        <f t="shared" si="3"/>
        <v>5951</v>
      </c>
      <c r="S18" s="37">
        <f t="shared" si="4"/>
        <v>1642755710</v>
      </c>
      <c r="T18" s="39">
        <f>IF(ROUND(S18/R18,0)=INDEX(医療費集約!EU:EU,MATCH(P18,医療費集約!EV:EV,0),1),ROUND(S18/R18,0),"計算エラー")</f>
        <v>276047</v>
      </c>
    </row>
    <row r="19" spans="1:20" ht="18" customHeight="1" x14ac:dyDescent="0.15">
      <c r="A19" s="34">
        <v>15</v>
      </c>
      <c r="B19" s="35" t="str">
        <f>INDEX(医療費集約!A:A,MATCH(A19,医療費集約!EO:EO,0),1)</f>
        <v>渡嘉敷村</v>
      </c>
      <c r="C19" s="36">
        <f>INDEX(被保険者数!$O$4:$O$45,MATCH(B19,被保険者数!$A$4:$A$45,0),1)</f>
        <v>79</v>
      </c>
      <c r="D19" s="37">
        <f>INDEX(医療費集約!EP:EP,MATCH(A19,医療費集約!EO:EO,0),1)</f>
        <v>56797070</v>
      </c>
      <c r="E19" s="37">
        <f>INDEX(医療費集約!EQ:EQ,MATCH(A19,医療費集約!EO:EO,0),1)</f>
        <v>17229880</v>
      </c>
      <c r="F19" s="37">
        <f>INDEX(医療費集約!ER:ER,MATCH(A19,医療費集約!EO:EO,0),1)</f>
        <v>9483742</v>
      </c>
      <c r="G19" s="38">
        <f t="shared" si="0"/>
        <v>83510692</v>
      </c>
      <c r="H19" s="39">
        <f>INDEX(医療費集約!EN:EN,MATCH(A19,医療費集約!EO:EO,0),1)</f>
        <v>1057097</v>
      </c>
      <c r="J19" s="34">
        <v>15</v>
      </c>
      <c r="K19" s="35" t="str">
        <f>INDEX(医療費集約!A:A,MATCH(J19,医療費集約!ET:ET,0),1)</f>
        <v>北谷町</v>
      </c>
      <c r="L19" s="36">
        <f t="shared" si="1"/>
        <v>2829</v>
      </c>
      <c r="M19" s="37">
        <f t="shared" si="2"/>
        <v>1777138510</v>
      </c>
      <c r="N19" s="39">
        <f>IF(ROUND(M19/L19,0)=INDEX(医療費集約!ES:ES,MATCH(J19,医療費集約!ET:ET,0),1),ROUND(M19/L19,0),"計算エラー")</f>
        <v>628186</v>
      </c>
      <c r="P19" s="34">
        <v>15</v>
      </c>
      <c r="Q19" s="35" t="str">
        <f>INDEX(医療費集約!A:A,MATCH(P19,医療費集約!EV:EV,0),1)</f>
        <v>沖縄市</v>
      </c>
      <c r="R19" s="36">
        <f t="shared" si="3"/>
        <v>13324</v>
      </c>
      <c r="S19" s="37">
        <f t="shared" si="4"/>
        <v>3620846420</v>
      </c>
      <c r="T19" s="39">
        <f>IF(ROUND(S19/R19,0)=INDEX(医療費集約!EU:EU,MATCH(P19,医療費集約!EV:EV,0),1),ROUND(S19/R19,0),"計算エラー")</f>
        <v>271754</v>
      </c>
    </row>
    <row r="20" spans="1:20" ht="18" customHeight="1" x14ac:dyDescent="0.15">
      <c r="A20" s="34">
        <v>16</v>
      </c>
      <c r="B20" s="35" t="str">
        <f>INDEX(医療費集約!A:A,MATCH(A20,医療費集約!EO:EO,0),1)</f>
        <v>南城市</v>
      </c>
      <c r="C20" s="36">
        <f>INDEX(被保険者数!$O$4:$O$45,MATCH(B20,被保険者数!$A$4:$A$45,0),1)</f>
        <v>5604</v>
      </c>
      <c r="D20" s="37">
        <f>INDEX(医療費集約!EP:EP,MATCH(A20,医療費集約!EO:EO,0),1)</f>
        <v>3415372750</v>
      </c>
      <c r="E20" s="37">
        <f>INDEX(医療費集約!EQ:EQ,MATCH(A20,医療費集約!EO:EO,0),1)</f>
        <v>1504379700</v>
      </c>
      <c r="F20" s="37">
        <f>INDEX(医療費集約!ER:ER,MATCH(A20,医療費集約!EO:EO,0),1)</f>
        <v>997347776</v>
      </c>
      <c r="G20" s="38">
        <f t="shared" si="0"/>
        <v>5917100226</v>
      </c>
      <c r="H20" s="39">
        <f>INDEX(医療費集約!EN:EN,MATCH(A20,医療費集約!EO:EO,0),1)</f>
        <v>1055871</v>
      </c>
      <c r="J20" s="34">
        <v>16</v>
      </c>
      <c r="K20" s="35" t="str">
        <f>INDEX(医療費集約!A:A,MATCH(J20,医療費集約!ET:ET,0),1)</f>
        <v>八重瀬町</v>
      </c>
      <c r="L20" s="36">
        <f t="shared" si="1"/>
        <v>3235</v>
      </c>
      <c r="M20" s="37">
        <f t="shared" si="2"/>
        <v>1983176890</v>
      </c>
      <c r="N20" s="39">
        <f>IF(ROUND(M20/L20,0)=INDEX(医療費集約!ES:ES,MATCH(J20,医療費集約!ET:ET,0),1),ROUND(M20/L20,0),"計算エラー")</f>
        <v>613038</v>
      </c>
      <c r="P20" s="34">
        <v>16</v>
      </c>
      <c r="Q20" s="35" t="str">
        <f>INDEX(医療費集約!A:A,MATCH(P20,医療費集約!EV:EV,0),1)</f>
        <v>八重瀬町</v>
      </c>
      <c r="R20" s="36">
        <f t="shared" si="3"/>
        <v>3235</v>
      </c>
      <c r="S20" s="37">
        <f t="shared" si="4"/>
        <v>873104710</v>
      </c>
      <c r="T20" s="39">
        <f>IF(ROUND(S20/R20,0)=INDEX(医療費集約!EU:EU,MATCH(P20,医療費集約!EV:EV,0),1),ROUND(S20/R20,0),"計算エラー")</f>
        <v>269893</v>
      </c>
    </row>
    <row r="21" spans="1:20" ht="18" customHeight="1" x14ac:dyDescent="0.15">
      <c r="A21" s="34">
        <v>17</v>
      </c>
      <c r="B21" s="35" t="str">
        <f>INDEX(医療費集約!A:A,MATCH(A21,医療費集約!EO:EO,0),1)</f>
        <v>宜野湾市</v>
      </c>
      <c r="C21" s="36">
        <f>INDEX(被保険者数!$O$4:$O$45,MATCH(B21,被保険者数!$A$4:$A$45,0),1)</f>
        <v>9323</v>
      </c>
      <c r="D21" s="37">
        <f>INDEX(医療費集約!EP:EP,MATCH(A21,医療費集約!EO:EO,0),1)</f>
        <v>5433446780</v>
      </c>
      <c r="E21" s="37">
        <f>INDEX(医療費集約!EQ:EQ,MATCH(A21,医療費集約!EO:EO,0),1)</f>
        <v>2674539350</v>
      </c>
      <c r="F21" s="37">
        <f>INDEX(医療費集約!ER:ER,MATCH(A21,医療費集約!EO:EO,0),1)</f>
        <v>1645399610</v>
      </c>
      <c r="G21" s="38">
        <f t="shared" si="0"/>
        <v>9753385740</v>
      </c>
      <c r="H21" s="39">
        <f>INDEX(医療費集約!EN:EN,MATCH(A21,医療費集約!EO:EO,0),1)</f>
        <v>1046164</v>
      </c>
      <c r="J21" s="34">
        <v>17</v>
      </c>
      <c r="K21" s="35" t="str">
        <f>INDEX(医療費集約!A:A,MATCH(J21,医療費集約!ET:ET,0),1)</f>
        <v>南城市</v>
      </c>
      <c r="L21" s="36">
        <f t="shared" si="1"/>
        <v>5604</v>
      </c>
      <c r="M21" s="37">
        <f t="shared" si="2"/>
        <v>3415372750</v>
      </c>
      <c r="N21" s="39">
        <f>IF(ROUND(M21/L21,0)=INDEX(医療費集約!ES:ES,MATCH(J21,医療費集約!ET:ET,0),1),ROUND(M21/L21,0),"計算エラー")</f>
        <v>609453</v>
      </c>
      <c r="P21" s="34">
        <v>17</v>
      </c>
      <c r="Q21" s="35" t="str">
        <f>INDEX(医療費集約!A:A,MATCH(P21,医療費集約!EV:EV,0),1)</f>
        <v>南城市</v>
      </c>
      <c r="R21" s="36">
        <f t="shared" si="3"/>
        <v>5604</v>
      </c>
      <c r="S21" s="37">
        <f t="shared" si="4"/>
        <v>1504379700</v>
      </c>
      <c r="T21" s="39">
        <f>IF(ROUND(S21/R21,0)=INDEX(医療費集約!EU:EU,MATCH(P21,医療費集約!EV:EV,0),1),ROUND(S21/R21,0),"計算エラー")</f>
        <v>268447</v>
      </c>
    </row>
    <row r="22" spans="1:20" ht="18" customHeight="1" x14ac:dyDescent="0.15">
      <c r="A22" s="34">
        <v>18</v>
      </c>
      <c r="B22" s="35" t="str">
        <f>INDEX(医療費集約!A:A,MATCH(A22,医療費集約!EO:EO,0),1)</f>
        <v>八重瀬町</v>
      </c>
      <c r="C22" s="36">
        <f>INDEX(被保険者数!$O$4:$O$45,MATCH(B22,被保険者数!$A$4:$A$45,0),1)</f>
        <v>3235</v>
      </c>
      <c r="D22" s="37">
        <f>INDEX(医療費集約!EP:EP,MATCH(A22,医療費集約!EO:EO,0),1)</f>
        <v>1983176890</v>
      </c>
      <c r="E22" s="37">
        <f>INDEX(医療費集約!EQ:EQ,MATCH(A22,医療費集約!EO:EO,0),1)</f>
        <v>873104710</v>
      </c>
      <c r="F22" s="37">
        <f>INDEX(医療費集約!ER:ER,MATCH(A22,医療費集約!EO:EO,0),1)</f>
        <v>520154120</v>
      </c>
      <c r="G22" s="38">
        <f t="shared" si="0"/>
        <v>3376435720</v>
      </c>
      <c r="H22" s="39">
        <f>INDEX(医療費集約!EN:EN,MATCH(A22,医療費集約!EO:EO,0),1)</f>
        <v>1043720</v>
      </c>
      <c r="J22" s="34">
        <v>18</v>
      </c>
      <c r="K22" s="35" t="str">
        <f>INDEX(医療費集約!A:A,MATCH(J22,医療費集約!ET:ET,0),1)</f>
        <v>大宜味村</v>
      </c>
      <c r="L22" s="36">
        <f t="shared" si="1"/>
        <v>558</v>
      </c>
      <c r="M22" s="37">
        <f t="shared" si="2"/>
        <v>336817680</v>
      </c>
      <c r="N22" s="39">
        <f>IF(ROUND(M22/L22,0)=INDEX(医療費集約!ES:ES,MATCH(J22,医療費集約!ET:ET,0),1),ROUND(M22/L22,0),"計算エラー")</f>
        <v>603616</v>
      </c>
      <c r="P22" s="34">
        <v>18</v>
      </c>
      <c r="Q22" s="35" t="str">
        <f>INDEX(医療費集約!A:A,MATCH(P22,医療費集約!EV:EV,0),1)</f>
        <v>粟国村</v>
      </c>
      <c r="R22" s="36">
        <f t="shared" si="3"/>
        <v>118</v>
      </c>
      <c r="S22" s="37">
        <f t="shared" si="4"/>
        <v>31621320</v>
      </c>
      <c r="T22" s="39">
        <f>IF(ROUND(S22/R22,0)=INDEX(医療費集約!EU:EU,MATCH(P22,医療費集約!EV:EV,0),1),ROUND(S22/R22,0),"計算エラー")</f>
        <v>267977</v>
      </c>
    </row>
    <row r="23" spans="1:20" ht="18" customHeight="1" x14ac:dyDescent="0.15">
      <c r="A23" s="34">
        <v>19</v>
      </c>
      <c r="B23" s="35" t="str">
        <f>INDEX(医療費集約!A:A,MATCH(A23,医療費集約!EO:EO,0),1)</f>
        <v>沖縄市</v>
      </c>
      <c r="C23" s="36">
        <f>INDEX(被保険者数!$O$4:$O$45,MATCH(B23,被保険者数!$A$4:$A$45,0),1)</f>
        <v>13324</v>
      </c>
      <c r="D23" s="37">
        <f>INDEX(医療費集約!EP:EP,MATCH(A23,医療費集約!EO:EO,0),1)</f>
        <v>7978055710</v>
      </c>
      <c r="E23" s="37">
        <f>INDEX(医療費集約!EQ:EQ,MATCH(A23,医療費集約!EO:EO,0),1)</f>
        <v>3620846420</v>
      </c>
      <c r="F23" s="37">
        <f>INDEX(医療費集約!ER:ER,MATCH(A23,医療費集約!EO:EO,0),1)</f>
        <v>2284611516</v>
      </c>
      <c r="G23" s="38">
        <f t="shared" si="0"/>
        <v>13883513646</v>
      </c>
      <c r="H23" s="39">
        <f>INDEX(医療費集約!EN:EN,MATCH(A23,医療費集約!EO:EO,0),1)</f>
        <v>1041993</v>
      </c>
      <c r="J23" s="34">
        <v>19</v>
      </c>
      <c r="K23" s="35" t="str">
        <f>INDEX(医療費集約!A:A,MATCH(J23,医療費集約!ET:ET,0),1)</f>
        <v>嘉手納町</v>
      </c>
      <c r="L23" s="36">
        <f t="shared" si="1"/>
        <v>1560</v>
      </c>
      <c r="M23" s="37">
        <f t="shared" si="2"/>
        <v>937001150</v>
      </c>
      <c r="N23" s="39">
        <f>IF(ROUND(M23/L23,0)=INDEX(医療費集約!ES:ES,MATCH(J23,医療費集約!ET:ET,0),1),ROUND(M23/L23,0),"計算エラー")</f>
        <v>600642</v>
      </c>
      <c r="P23" s="34">
        <v>19</v>
      </c>
      <c r="Q23" s="35" t="str">
        <f>INDEX(医療費集約!A:A,MATCH(P23,医療費集約!EV:EV,0),1)</f>
        <v>与那原町</v>
      </c>
      <c r="R23" s="36">
        <f t="shared" si="3"/>
        <v>1850</v>
      </c>
      <c r="S23" s="37">
        <f t="shared" si="4"/>
        <v>481789380</v>
      </c>
      <c r="T23" s="39">
        <f>IF(ROUND(S23/R23,0)=INDEX(医療費集約!EU:EU,MATCH(P23,医療費集約!EV:EV,0),1),ROUND(S23/R23,0),"計算エラー")</f>
        <v>260427</v>
      </c>
    </row>
    <row r="24" spans="1:20" ht="18" customHeight="1" x14ac:dyDescent="0.15">
      <c r="A24" s="34">
        <v>20</v>
      </c>
      <c r="B24" s="35" t="str">
        <f>INDEX(医療費集約!A:A,MATCH(A24,医療費集約!EO:EO,0),1)</f>
        <v>国頭村</v>
      </c>
      <c r="C24" s="36">
        <f>INDEX(被保険者数!$O$4:$O$45,MATCH(B24,被保険者数!$A$4:$A$45,0),1)</f>
        <v>794</v>
      </c>
      <c r="D24" s="37">
        <f>INDEX(医療費集約!EP:EP,MATCH(A24,医療費集約!EO:EO,0),1)</f>
        <v>525114990</v>
      </c>
      <c r="E24" s="37">
        <f>INDEX(医療費集約!EQ:EQ,MATCH(A24,医療費集約!EO:EO,0),1)</f>
        <v>151856820</v>
      </c>
      <c r="F24" s="37">
        <f>INDEX(医療費集約!ER:ER,MATCH(A24,医療費集約!EO:EO,0),1)</f>
        <v>148141563</v>
      </c>
      <c r="G24" s="38">
        <f t="shared" si="0"/>
        <v>825113373</v>
      </c>
      <c r="H24" s="39">
        <f>INDEX(医療費集約!EN:EN,MATCH(A24,医療費集約!EO:EO,0),1)</f>
        <v>1039186</v>
      </c>
      <c r="J24" s="34">
        <v>20</v>
      </c>
      <c r="K24" s="35" t="str">
        <f>INDEX(医療費集約!A:A,MATCH(J24,医療費集約!ET:ET,0),1)</f>
        <v>沖縄市</v>
      </c>
      <c r="L24" s="36">
        <f t="shared" si="1"/>
        <v>13324</v>
      </c>
      <c r="M24" s="37">
        <f t="shared" si="2"/>
        <v>7978055710</v>
      </c>
      <c r="N24" s="39">
        <f>IF(ROUND(M24/L24,0)=INDEX(医療費集約!ES:ES,MATCH(J24,医療費集約!ET:ET,0),1),ROUND(M24/L24,0),"計算エラー")</f>
        <v>598773</v>
      </c>
      <c r="P24" s="34">
        <v>20</v>
      </c>
      <c r="Q24" s="35" t="str">
        <f>INDEX(医療費集約!A:A,MATCH(P24,医療費集約!EV:EV,0),1)</f>
        <v>西原町</v>
      </c>
      <c r="R24" s="36">
        <f t="shared" si="3"/>
        <v>3521</v>
      </c>
      <c r="S24" s="37">
        <f t="shared" si="4"/>
        <v>916757960</v>
      </c>
      <c r="T24" s="39">
        <f>IF(ROUND(S24/R24,0)=INDEX(医療費集約!EU:EU,MATCH(P24,医療費集約!EV:EV,0),1),ROUND(S24/R24,0),"計算エラー")</f>
        <v>260369</v>
      </c>
    </row>
    <row r="25" spans="1:20" ht="18" customHeight="1" x14ac:dyDescent="0.15">
      <c r="A25" s="34">
        <v>21</v>
      </c>
      <c r="B25" s="35" t="str">
        <f>INDEX(医療費集約!A:A,MATCH(A25,医療費集約!EO:EO,0),1)</f>
        <v>北谷町</v>
      </c>
      <c r="C25" s="36">
        <f>INDEX(被保険者数!$O$4:$O$45,MATCH(B25,被保険者数!$A$4:$A$45,0),1)</f>
        <v>2829</v>
      </c>
      <c r="D25" s="37">
        <f>INDEX(医療費集約!EP:EP,MATCH(A25,医療費集約!EO:EO,0),1)</f>
        <v>1777138510</v>
      </c>
      <c r="E25" s="37">
        <f>INDEX(医療費集約!EQ:EQ,MATCH(A25,医療費集約!EO:EO,0),1)</f>
        <v>696484070</v>
      </c>
      <c r="F25" s="37">
        <f>INDEX(医療費集約!ER:ER,MATCH(A25,医療費集約!EO:EO,0),1)</f>
        <v>448378171</v>
      </c>
      <c r="G25" s="38">
        <f t="shared" si="0"/>
        <v>2922000751</v>
      </c>
      <c r="H25" s="39">
        <f>INDEX(医療費集約!EN:EN,MATCH(A25,医療費集約!EO:EO,0),1)</f>
        <v>1032874</v>
      </c>
      <c r="J25" s="34">
        <v>21</v>
      </c>
      <c r="K25" s="35" t="str">
        <f>INDEX(医療費集約!A:A,MATCH(J25,医療費集約!ET:ET,0),1)</f>
        <v>うるま市</v>
      </c>
      <c r="L25" s="36">
        <f t="shared" si="1"/>
        <v>12988</v>
      </c>
      <c r="M25" s="37">
        <f t="shared" si="2"/>
        <v>7772386220</v>
      </c>
      <c r="N25" s="39">
        <f>IF(ROUND(M25/L25,0)=INDEX(医療費集約!ES:ES,MATCH(J25,医療費集約!ET:ET,0),1),ROUND(M25/L25,0),"計算エラー")</f>
        <v>598428</v>
      </c>
      <c r="P25" s="34">
        <v>21</v>
      </c>
      <c r="Q25" s="35" t="str">
        <f>INDEX(医療費集約!A:A,MATCH(P25,医療費集約!EV:EV,0),1)</f>
        <v>読谷村</v>
      </c>
      <c r="R25" s="36">
        <f t="shared" si="3"/>
        <v>4318</v>
      </c>
      <c r="S25" s="37">
        <f t="shared" si="4"/>
        <v>1112370650</v>
      </c>
      <c r="T25" s="39">
        <f>IF(ROUND(S25/R25,0)=INDEX(医療費集約!EU:EU,MATCH(P25,医療費集約!EV:EV,0),1),ROUND(S25/R25,0),"計算エラー")</f>
        <v>257612</v>
      </c>
    </row>
    <row r="26" spans="1:20" ht="18" customHeight="1" x14ac:dyDescent="0.15">
      <c r="A26" s="34">
        <v>22</v>
      </c>
      <c r="B26" s="35" t="str">
        <f>INDEX(医療費集約!A:A,MATCH(A26,医療費集約!EO:EO,0),1)</f>
        <v>うるま市</v>
      </c>
      <c r="C26" s="36">
        <f>INDEX(被保険者数!$O$4:$O$45,MATCH(B26,被保険者数!$A$4:$A$45,0),1)</f>
        <v>12988</v>
      </c>
      <c r="D26" s="37">
        <f>INDEX(医療費集約!EP:EP,MATCH(A26,医療費集約!EO:EO,0),1)</f>
        <v>7772386220</v>
      </c>
      <c r="E26" s="37">
        <f>INDEX(医療費集約!EQ:EQ,MATCH(A26,医療費集約!EO:EO,0),1)</f>
        <v>3299372720</v>
      </c>
      <c r="F26" s="37">
        <f>INDEX(医療費集約!ER:ER,MATCH(A26,医療費集約!EO:EO,0),1)</f>
        <v>2269354246</v>
      </c>
      <c r="G26" s="38">
        <f t="shared" si="0"/>
        <v>13341113186</v>
      </c>
      <c r="H26" s="39">
        <f>INDEX(医療費集約!EN:EN,MATCH(A26,医療費集約!EO:EO,0),1)</f>
        <v>1027188</v>
      </c>
      <c r="J26" s="34">
        <v>22</v>
      </c>
      <c r="K26" s="35" t="str">
        <f>INDEX(医療費集約!A:A,MATCH(J26,医療費集約!ET:ET,0),1)</f>
        <v>沖縄県</v>
      </c>
      <c r="L26" s="36">
        <f t="shared" si="1"/>
        <v>153491</v>
      </c>
      <c r="M26" s="37">
        <f t="shared" si="2"/>
        <v>91683752400</v>
      </c>
      <c r="N26" s="39">
        <f>IF(ROUND(M26/L26,0)=INDEX(医療費集約!ES:ES,MATCH(J26,医療費集約!ET:ET,0),1),ROUND(M26/L26,0),"計算エラー")</f>
        <v>597323</v>
      </c>
      <c r="P26" s="34">
        <v>22</v>
      </c>
      <c r="Q26" s="35" t="str">
        <f>INDEX(医療費集約!A:A,MATCH(P26,医療費集約!EV:EV,0),1)</f>
        <v>宜野座村</v>
      </c>
      <c r="R26" s="36">
        <f t="shared" si="3"/>
        <v>723</v>
      </c>
      <c r="S26" s="37">
        <f t="shared" si="4"/>
        <v>184251910</v>
      </c>
      <c r="T26" s="39">
        <f>IF(ROUND(S26/R26,0)=INDEX(医療費集約!EU:EU,MATCH(P26,医療費集約!EV:EV,0),1),ROUND(S26/R26,0),"計算エラー")</f>
        <v>254844</v>
      </c>
    </row>
    <row r="27" spans="1:20" ht="18" customHeight="1" x14ac:dyDescent="0.15">
      <c r="A27" s="34">
        <v>23</v>
      </c>
      <c r="B27" s="35" t="str">
        <f>INDEX(医療費集約!A:A,MATCH(A27,医療費集約!EO:EO,0),1)</f>
        <v>北中城村</v>
      </c>
      <c r="C27" s="36">
        <f>INDEX(被保険者数!$O$4:$O$45,MATCH(B27,被保険者数!$A$4:$A$45,0),1)</f>
        <v>2041</v>
      </c>
      <c r="D27" s="37">
        <f>INDEX(医療費集約!EP:EP,MATCH(A27,医療費集約!EO:EO,0),1)</f>
        <v>1191732000</v>
      </c>
      <c r="E27" s="37">
        <f>INDEX(医療費集約!EQ:EQ,MATCH(A27,医療費集約!EO:EO,0),1)</f>
        <v>563506010</v>
      </c>
      <c r="F27" s="37">
        <f>INDEX(医療費集約!ER:ER,MATCH(A27,医療費集約!EO:EO,0),1)</f>
        <v>335902758</v>
      </c>
      <c r="G27" s="38">
        <f t="shared" si="0"/>
        <v>2091140768</v>
      </c>
      <c r="H27" s="39">
        <f>INDEX(医療費集約!EN:EN,MATCH(A27,医療費集約!EO:EO,0),1)</f>
        <v>1024567</v>
      </c>
      <c r="J27" s="34">
        <v>23</v>
      </c>
      <c r="K27" s="35" t="str">
        <f>INDEX(医療費集約!A:A,MATCH(J27,医療費集約!ET:ET,0),1)</f>
        <v>那覇市</v>
      </c>
      <c r="L27" s="36">
        <f t="shared" si="1"/>
        <v>34896</v>
      </c>
      <c r="M27" s="37">
        <f t="shared" si="2"/>
        <v>20807704910</v>
      </c>
      <c r="N27" s="39">
        <f>IF(ROUND(M27/L27,0)=INDEX(医療費集約!ES:ES,MATCH(J27,医療費集約!ET:ET,0),1),ROUND(M27/L27,0),"計算エラー")</f>
        <v>596278</v>
      </c>
      <c r="P27" s="34">
        <v>23</v>
      </c>
      <c r="Q27" s="35" t="str">
        <f>INDEX(医療費集約!A:A,MATCH(P27,医療費集約!EV:EV,0),1)</f>
        <v>うるま市</v>
      </c>
      <c r="R27" s="36">
        <f t="shared" si="3"/>
        <v>12988</v>
      </c>
      <c r="S27" s="37">
        <f t="shared" si="4"/>
        <v>3299372720</v>
      </c>
      <c r="T27" s="39">
        <f>IF(ROUND(S27/R27,0)=INDEX(医療費集約!EU:EU,MATCH(P27,医療費集約!EV:EV,0),1),ROUND(S27/R27,0),"計算エラー")</f>
        <v>254032</v>
      </c>
    </row>
    <row r="28" spans="1:20" ht="18" customHeight="1" x14ac:dyDescent="0.15">
      <c r="A28" s="34">
        <v>24</v>
      </c>
      <c r="B28" s="35" t="str">
        <f>INDEX(医療費集約!A:A,MATCH(A28,医療費集約!EO:EO,0),1)</f>
        <v>西原町</v>
      </c>
      <c r="C28" s="36">
        <f>INDEX(被保険者数!$O$4:$O$45,MATCH(B28,被保険者数!$A$4:$A$45,0),1)</f>
        <v>3521</v>
      </c>
      <c r="D28" s="37">
        <f>INDEX(医療費集約!EP:EP,MATCH(A28,医療費集約!EO:EO,0),1)</f>
        <v>2013579050</v>
      </c>
      <c r="E28" s="37">
        <f>INDEX(医療費集約!EQ:EQ,MATCH(A28,医療費集約!EO:EO,0),1)</f>
        <v>916757960</v>
      </c>
      <c r="F28" s="37">
        <f>INDEX(医療費集約!ER:ER,MATCH(A28,医療費集約!EO:EO,0),1)</f>
        <v>670328850</v>
      </c>
      <c r="G28" s="38">
        <f t="shared" si="0"/>
        <v>3600665860</v>
      </c>
      <c r="H28" s="39">
        <f>INDEX(医療費集約!EN:EN,MATCH(A28,医療費集約!EO:EO,0),1)</f>
        <v>1022626</v>
      </c>
      <c r="J28" s="34">
        <v>24</v>
      </c>
      <c r="K28" s="35" t="str">
        <f>INDEX(医療費集約!A:A,MATCH(J28,医療費集約!ET:ET,0),1)</f>
        <v>豊見城市</v>
      </c>
      <c r="L28" s="36">
        <f t="shared" si="1"/>
        <v>5872</v>
      </c>
      <c r="M28" s="37">
        <f t="shared" si="2"/>
        <v>3496669190</v>
      </c>
      <c r="N28" s="39">
        <f>IF(ROUND(M28/L28,0)=INDEX(医療費集約!ES:ES,MATCH(J28,医療費集約!ET:ET,0),1),ROUND(M28/L28,0),"計算エラー")</f>
        <v>595482</v>
      </c>
      <c r="P28" s="34">
        <v>24</v>
      </c>
      <c r="Q28" s="35" t="str">
        <f>INDEX(医療費集約!A:A,MATCH(P28,医療費集約!EV:EV,0),1)</f>
        <v>北谷町</v>
      </c>
      <c r="R28" s="36">
        <f t="shared" si="3"/>
        <v>2829</v>
      </c>
      <c r="S28" s="37">
        <f t="shared" si="4"/>
        <v>696484070</v>
      </c>
      <c r="T28" s="39">
        <f>IF(ROUND(S28/R28,0)=INDEX(医療費集約!EU:EU,MATCH(P28,医療費集約!EV:EV,0),1),ROUND(S28/R28,0),"計算エラー")</f>
        <v>246194</v>
      </c>
    </row>
    <row r="29" spans="1:20" ht="18" customHeight="1" x14ac:dyDescent="0.15">
      <c r="A29" s="34">
        <v>25</v>
      </c>
      <c r="B29" s="35" t="str">
        <f>INDEX(医療費集約!A:A,MATCH(A29,医療費集約!EO:EO,0),1)</f>
        <v>石垣市</v>
      </c>
      <c r="C29" s="36">
        <f>INDEX(被保険者数!$O$4:$O$45,MATCH(B29,被保険者数!$A$4:$A$45,0),1)</f>
        <v>4784</v>
      </c>
      <c r="D29" s="37">
        <f>INDEX(医療費集約!EP:EP,MATCH(A29,医療費集約!EO:EO,0),1)</f>
        <v>2641915080</v>
      </c>
      <c r="E29" s="37">
        <f>INDEX(医療費集約!EQ:EQ,MATCH(A29,医療費集約!EO:EO,0),1)</f>
        <v>1376618400</v>
      </c>
      <c r="F29" s="37">
        <f>INDEX(医療費集約!ER:ER,MATCH(A29,医療費集約!EO:EO,0),1)</f>
        <v>835474255</v>
      </c>
      <c r="G29" s="38">
        <f t="shared" si="0"/>
        <v>4854007735</v>
      </c>
      <c r="H29" s="39">
        <f>INDEX(医療費集約!EN:EN,MATCH(A29,医療費集約!EO:EO,0),1)</f>
        <v>1014634</v>
      </c>
      <c r="J29" s="34">
        <v>25</v>
      </c>
      <c r="K29" s="35" t="str">
        <f>INDEX(医療費集約!A:A,MATCH(J29,医療費集約!ET:ET,0),1)</f>
        <v>今帰仁村</v>
      </c>
      <c r="L29" s="36">
        <f t="shared" si="1"/>
        <v>1435</v>
      </c>
      <c r="M29" s="37">
        <f t="shared" si="2"/>
        <v>846654270</v>
      </c>
      <c r="N29" s="39">
        <f>IF(ROUND(M29/L29,0)=INDEX(医療費集約!ES:ES,MATCH(J29,医療費集約!ET:ET,0),1),ROUND(M29/L29,0),"計算エラー")</f>
        <v>590003</v>
      </c>
      <c r="P29" s="34">
        <v>25</v>
      </c>
      <c r="Q29" s="35" t="str">
        <f>INDEX(医療費集約!A:A,MATCH(P29,医療費集約!EV:EV,0),1)</f>
        <v>今帰仁村</v>
      </c>
      <c r="R29" s="36">
        <f t="shared" si="3"/>
        <v>1435</v>
      </c>
      <c r="S29" s="37">
        <f t="shared" si="4"/>
        <v>346489540</v>
      </c>
      <c r="T29" s="39">
        <f>IF(ROUND(S29/R29,0)=INDEX(医療費集約!EU:EU,MATCH(P29,医療費集約!EV:EV,0),1),ROUND(S29/R29,0),"計算エラー")</f>
        <v>241456</v>
      </c>
    </row>
    <row r="30" spans="1:20" ht="18" customHeight="1" x14ac:dyDescent="0.15">
      <c r="A30" s="34">
        <v>26</v>
      </c>
      <c r="B30" s="35" t="str">
        <f>INDEX(医療費集約!A:A,MATCH(A30,医療費集約!EO:EO,0),1)</f>
        <v>粟国村</v>
      </c>
      <c r="C30" s="36">
        <f>INDEX(被保険者数!$O$4:$O$45,MATCH(B30,被保険者数!$A$4:$A$45,0),1)</f>
        <v>118</v>
      </c>
      <c r="D30" s="37">
        <f>INDEX(医療費集約!EP:EP,MATCH(A30,医療費集約!EO:EO,0),1)</f>
        <v>74590620</v>
      </c>
      <c r="E30" s="37">
        <f>INDEX(医療費集約!EQ:EQ,MATCH(A30,医療費集約!EO:EO,0),1)</f>
        <v>31621320</v>
      </c>
      <c r="F30" s="37">
        <f>INDEX(医療費集約!ER:ER,MATCH(A30,医療費集約!EO:EO,0),1)</f>
        <v>12710899</v>
      </c>
      <c r="G30" s="38">
        <f t="shared" si="0"/>
        <v>118922839</v>
      </c>
      <c r="H30" s="39">
        <f>INDEX(医療費集約!EN:EN,MATCH(A30,医療費集約!EO:EO,0),1)</f>
        <v>1007821</v>
      </c>
      <c r="J30" s="34">
        <v>26</v>
      </c>
      <c r="K30" s="35" t="str">
        <f>INDEX(医療費集約!A:A,MATCH(J30,医療費集約!ET:ET,0),1)</f>
        <v>浦添市</v>
      </c>
      <c r="L30" s="36">
        <f t="shared" si="1"/>
        <v>10846</v>
      </c>
      <c r="M30" s="37">
        <f t="shared" si="2"/>
        <v>6381149920</v>
      </c>
      <c r="N30" s="39">
        <f>IF(ROUND(M30/L30,0)=INDEX(医療費集約!ES:ES,MATCH(J30,医療費集約!ET:ET,0),1),ROUND(M30/L30,0),"計算エラー")</f>
        <v>588341</v>
      </c>
      <c r="P30" s="34">
        <v>26</v>
      </c>
      <c r="Q30" s="35" t="str">
        <f>INDEX(医療費集約!A:A,MATCH(P30,医療費集約!EV:EV,0),1)</f>
        <v>恩納村</v>
      </c>
      <c r="R30" s="36">
        <f t="shared" si="3"/>
        <v>1303</v>
      </c>
      <c r="S30" s="37">
        <f t="shared" si="4"/>
        <v>307705590</v>
      </c>
      <c r="T30" s="39">
        <f>IF(ROUND(S30/R30,0)=INDEX(医療費集約!EU:EU,MATCH(P30,医療費集約!EV:EV,0),1),ROUND(S30/R30,0),"計算エラー")</f>
        <v>236152</v>
      </c>
    </row>
    <row r="31" spans="1:20" ht="18" customHeight="1" x14ac:dyDescent="0.15">
      <c r="A31" s="34">
        <v>27</v>
      </c>
      <c r="B31" s="35" t="str">
        <f>INDEX(医療費集約!A:A,MATCH(A31,医療費集約!EO:EO,0),1)</f>
        <v>嘉手納町</v>
      </c>
      <c r="C31" s="36">
        <f>INDEX(被保険者数!$O$4:$O$45,MATCH(B31,被保険者数!$A$4:$A$45,0),1)</f>
        <v>1560</v>
      </c>
      <c r="D31" s="37">
        <f>INDEX(医療費集約!EP:EP,MATCH(A31,医療費集約!EO:EO,0),1)</f>
        <v>937001150</v>
      </c>
      <c r="E31" s="37">
        <f>INDEX(医療費集約!EQ:EQ,MATCH(A31,医療費集約!EO:EO,0),1)</f>
        <v>358241100</v>
      </c>
      <c r="F31" s="37">
        <f>INDEX(医療費集約!ER:ER,MATCH(A31,医療費集約!EO:EO,0),1)</f>
        <v>256354329</v>
      </c>
      <c r="G31" s="38">
        <f t="shared" si="0"/>
        <v>1551596579</v>
      </c>
      <c r="H31" s="39">
        <f>INDEX(医療費集約!EN:EN,MATCH(A31,医療費集約!EO:EO,0),1)</f>
        <v>994613</v>
      </c>
      <c r="J31" s="34">
        <v>27</v>
      </c>
      <c r="K31" s="35" t="str">
        <f>INDEX(医療費集約!A:A,MATCH(J31,医療費集約!ET:ET,0),1)</f>
        <v>北中城村</v>
      </c>
      <c r="L31" s="36">
        <f t="shared" si="1"/>
        <v>2041</v>
      </c>
      <c r="M31" s="37">
        <f t="shared" si="2"/>
        <v>1191732000</v>
      </c>
      <c r="N31" s="39">
        <f>IF(ROUND(M31/L31,0)=INDEX(医療費集約!ES:ES,MATCH(J31,医療費集約!ET:ET,0),1),ROUND(M31/L31,0),"計算エラー")</f>
        <v>583896</v>
      </c>
      <c r="P31" s="34">
        <v>27</v>
      </c>
      <c r="Q31" s="35" t="str">
        <f>INDEX(医療費集約!A:A,MATCH(P31,医療費集約!EV:EV,0),1)</f>
        <v>多良間村</v>
      </c>
      <c r="R31" s="36">
        <f t="shared" si="3"/>
        <v>162</v>
      </c>
      <c r="S31" s="37">
        <f t="shared" si="4"/>
        <v>38252650</v>
      </c>
      <c r="T31" s="39">
        <f>IF(ROUND(S31/R31,0)=INDEX(医療費集約!EU:EU,MATCH(P31,医療費集約!EV:EV,0),1),ROUND(S31/R31,0),"計算エラー")</f>
        <v>236127</v>
      </c>
    </row>
    <row r="32" spans="1:20" ht="18" customHeight="1" x14ac:dyDescent="0.15">
      <c r="A32" s="34">
        <v>28</v>
      </c>
      <c r="B32" s="35" t="str">
        <f>INDEX(医療費集約!A:A,MATCH(A32,医療費集約!EO:EO,0),1)</f>
        <v>大宜味村</v>
      </c>
      <c r="C32" s="36">
        <f>INDEX(被保険者数!$O$4:$O$45,MATCH(B32,被保険者数!$A$4:$A$45,0),1)</f>
        <v>558</v>
      </c>
      <c r="D32" s="37">
        <f>INDEX(医療費集約!EP:EP,MATCH(A32,医療費集約!EO:EO,0),1)</f>
        <v>336817680</v>
      </c>
      <c r="E32" s="37">
        <f>INDEX(医療費集約!EQ:EQ,MATCH(A32,医療費集約!EO:EO,0),1)</f>
        <v>123478120</v>
      </c>
      <c r="F32" s="37">
        <f>INDEX(医療費集約!ER:ER,MATCH(A32,医療費集約!EO:EO,0),1)</f>
        <v>93881663</v>
      </c>
      <c r="G32" s="38">
        <f t="shared" si="0"/>
        <v>554177463</v>
      </c>
      <c r="H32" s="39">
        <f>INDEX(医療費集約!EN:EN,MATCH(A32,医療費集約!EO:EO,0),1)</f>
        <v>993150</v>
      </c>
      <c r="J32" s="34">
        <v>28</v>
      </c>
      <c r="K32" s="35" t="str">
        <f>INDEX(医療費集約!A:A,MATCH(J32,医療費集約!ET:ET,0),1)</f>
        <v>宜野湾市</v>
      </c>
      <c r="L32" s="36">
        <f t="shared" si="1"/>
        <v>9323</v>
      </c>
      <c r="M32" s="37">
        <f t="shared" si="2"/>
        <v>5433446780</v>
      </c>
      <c r="N32" s="39">
        <f>IF(ROUND(M32/L32,0)=INDEX(医療費集約!ES:ES,MATCH(J32,医療費集約!ET:ET,0),1),ROUND(M32/L32,0),"計算エラー")</f>
        <v>582800</v>
      </c>
      <c r="P32" s="34">
        <v>28</v>
      </c>
      <c r="Q32" s="35" t="str">
        <f>INDEX(医療費集約!A:A,MATCH(P32,医療費集約!EV:EV,0),1)</f>
        <v>中城村</v>
      </c>
      <c r="R32" s="36">
        <f t="shared" si="3"/>
        <v>2014</v>
      </c>
      <c r="S32" s="37">
        <f t="shared" si="4"/>
        <v>466288300</v>
      </c>
      <c r="T32" s="39">
        <f>IF(ROUND(S32/R32,0)=INDEX(医療費集約!EU:EU,MATCH(P32,医療費集約!EV:EV,0),1),ROUND(S32/R32,0),"計算エラー")</f>
        <v>231523</v>
      </c>
    </row>
    <row r="33" spans="1:20" ht="18" customHeight="1" x14ac:dyDescent="0.15">
      <c r="A33" s="34">
        <v>29</v>
      </c>
      <c r="B33" s="35" t="str">
        <f>INDEX(医療費集約!A:A,MATCH(A33,医療費集約!EO:EO,0),1)</f>
        <v>今帰仁村</v>
      </c>
      <c r="C33" s="36">
        <f>INDEX(被保険者数!$O$4:$O$45,MATCH(B33,被保険者数!$A$4:$A$45,0),1)</f>
        <v>1435</v>
      </c>
      <c r="D33" s="37">
        <f>INDEX(医療費集約!EP:EP,MATCH(A33,医療費集約!EO:EO,0),1)</f>
        <v>846654270</v>
      </c>
      <c r="E33" s="37">
        <f>INDEX(医療費集約!EQ:EQ,MATCH(A33,医療費集約!EO:EO,0),1)</f>
        <v>346489540</v>
      </c>
      <c r="F33" s="37">
        <f>INDEX(医療費集約!ER:ER,MATCH(A33,医療費集約!EO:EO,0),1)</f>
        <v>219110004</v>
      </c>
      <c r="G33" s="38">
        <f t="shared" si="0"/>
        <v>1412253814</v>
      </c>
      <c r="H33" s="39">
        <f>INDEX(医療費集約!EN:EN,MATCH(A33,医療費集約!EO:EO,0),1)</f>
        <v>984149</v>
      </c>
      <c r="J33" s="34">
        <v>29</v>
      </c>
      <c r="K33" s="35" t="str">
        <f>INDEX(医療費集約!A:A,MATCH(J33,医療費集約!ET:ET,0),1)</f>
        <v>西原町</v>
      </c>
      <c r="L33" s="36">
        <f t="shared" si="1"/>
        <v>3521</v>
      </c>
      <c r="M33" s="37">
        <f t="shared" si="2"/>
        <v>2013579050</v>
      </c>
      <c r="N33" s="39">
        <f>IF(ROUND(M33/L33,0)=INDEX(医療費集約!ES:ES,MATCH(J33,医療費集約!ET:ET,0),1),ROUND(M33/L33,0),"計算エラー")</f>
        <v>571877</v>
      </c>
      <c r="P33" s="34">
        <v>29</v>
      </c>
      <c r="Q33" s="35" t="str">
        <f>INDEX(医療費集約!A:A,MATCH(P33,医療費集約!EV:EV,0),1)</f>
        <v>座間味村</v>
      </c>
      <c r="R33" s="36">
        <f t="shared" si="3"/>
        <v>89</v>
      </c>
      <c r="S33" s="37">
        <f t="shared" si="4"/>
        <v>20559260</v>
      </c>
      <c r="T33" s="39">
        <f>IF(ROUND(S33/R33,0)=INDEX(医療費集約!EU:EU,MATCH(P33,医療費集約!EV:EV,0),1),ROUND(S33/R33,0),"計算エラー")</f>
        <v>231003</v>
      </c>
    </row>
    <row r="34" spans="1:20" ht="18" customHeight="1" x14ac:dyDescent="0.15">
      <c r="A34" s="34">
        <v>30</v>
      </c>
      <c r="B34" s="35" t="str">
        <f>INDEX(医療費集約!A:A,MATCH(A34,医療費集約!EO:EO,0),1)</f>
        <v>伊平屋村</v>
      </c>
      <c r="C34" s="36">
        <f>INDEX(被保険者数!$O$4:$O$45,MATCH(B34,被保険者数!$A$4:$A$45,0),1)</f>
        <v>174</v>
      </c>
      <c r="D34" s="37">
        <f>INDEX(医療費集約!EP:EP,MATCH(A34,医療費集約!EO:EO,0),1)</f>
        <v>112049150</v>
      </c>
      <c r="E34" s="37">
        <f>INDEX(医療費集約!EQ:EQ,MATCH(A34,医療費集約!EO:EO,0),1)</f>
        <v>37596440</v>
      </c>
      <c r="F34" s="37">
        <f>INDEX(医療費集約!ER:ER,MATCH(A34,医療費集約!EO:EO,0),1)</f>
        <v>18599177</v>
      </c>
      <c r="G34" s="38">
        <f t="shared" si="0"/>
        <v>168244767</v>
      </c>
      <c r="H34" s="39">
        <f>INDEX(医療費集約!EN:EN,MATCH(A34,医療費集約!EO:EO,0),1)</f>
        <v>966924</v>
      </c>
      <c r="J34" s="34">
        <v>30</v>
      </c>
      <c r="K34" s="35" t="str">
        <f>INDEX(医療費集約!A:A,MATCH(J34,医療費集約!ET:ET,0),1)</f>
        <v>中城村</v>
      </c>
      <c r="L34" s="36">
        <f t="shared" si="1"/>
        <v>2014</v>
      </c>
      <c r="M34" s="37">
        <f t="shared" si="2"/>
        <v>1125421130</v>
      </c>
      <c r="N34" s="39">
        <f>IF(ROUND(M34/L34,0)=INDEX(医療費集約!ES:ES,MATCH(J34,医療費集約!ET:ET,0),1),ROUND(M34/L34,0),"計算エラー")</f>
        <v>558799</v>
      </c>
      <c r="P34" s="34">
        <v>30</v>
      </c>
      <c r="Q34" s="35" t="str">
        <f>INDEX(医療費集約!A:A,MATCH(P34,医療費集約!EV:EV,0),1)</f>
        <v>嘉手納町</v>
      </c>
      <c r="R34" s="36">
        <f t="shared" si="3"/>
        <v>1560</v>
      </c>
      <c r="S34" s="37">
        <f t="shared" si="4"/>
        <v>358241100</v>
      </c>
      <c r="T34" s="39">
        <f>IF(ROUND(S34/R34,0)=INDEX(医療費集約!EU:EU,MATCH(P34,医療費集約!EV:EV,0),1),ROUND(S34/R34,0),"計算エラー")</f>
        <v>229642</v>
      </c>
    </row>
    <row r="35" spans="1:20" ht="18" customHeight="1" x14ac:dyDescent="0.15">
      <c r="A35" s="34">
        <v>31</v>
      </c>
      <c r="B35" s="35" t="str">
        <f>INDEX(医療費集約!A:A,MATCH(A35,医療費集約!EO:EO,0),1)</f>
        <v>中城村</v>
      </c>
      <c r="C35" s="36">
        <f>INDEX(被保険者数!$O$4:$O$45,MATCH(B35,被保険者数!$A$4:$A$45,0),1)</f>
        <v>2014</v>
      </c>
      <c r="D35" s="37">
        <f>INDEX(医療費集約!EP:EP,MATCH(A35,医療費集約!EO:EO,0),1)</f>
        <v>1125421130</v>
      </c>
      <c r="E35" s="37">
        <f>INDEX(医療費集約!EQ:EQ,MATCH(A35,医療費集約!EO:EO,0),1)</f>
        <v>466288300</v>
      </c>
      <c r="F35" s="37">
        <f>INDEX(医療費集約!ER:ER,MATCH(A35,医療費集約!EO:EO,0),1)</f>
        <v>342582498</v>
      </c>
      <c r="G35" s="38">
        <f t="shared" si="0"/>
        <v>1934291928</v>
      </c>
      <c r="H35" s="39">
        <f>INDEX(医療費集約!EN:EN,MATCH(A35,医療費集約!EO:EO,0),1)</f>
        <v>960423</v>
      </c>
      <c r="J35" s="34">
        <v>31</v>
      </c>
      <c r="K35" s="35" t="str">
        <f>INDEX(医療費集約!A:A,MATCH(J35,医療費集約!ET:ET,0),1)</f>
        <v>石垣市</v>
      </c>
      <c r="L35" s="36">
        <f t="shared" si="1"/>
        <v>4784</v>
      </c>
      <c r="M35" s="37">
        <f t="shared" si="2"/>
        <v>2641915080</v>
      </c>
      <c r="N35" s="39">
        <f>IF(ROUND(M35/L35,0)=INDEX(医療費集約!ES:ES,MATCH(J35,医療費集約!ET:ET,0),1),ROUND(M35/L35,0),"計算エラー")</f>
        <v>552240</v>
      </c>
      <c r="P35" s="34">
        <v>31</v>
      </c>
      <c r="Q35" s="35" t="str">
        <f>INDEX(医療費集約!A:A,MATCH(P35,医療費集約!EV:EV,0),1)</f>
        <v>与那国町</v>
      </c>
      <c r="R35" s="36">
        <f t="shared" si="3"/>
        <v>155</v>
      </c>
      <c r="S35" s="37">
        <f t="shared" si="4"/>
        <v>35106410</v>
      </c>
      <c r="T35" s="39">
        <f>IF(ROUND(S35/R35,0)=INDEX(医療費集約!EU:EU,MATCH(P35,医療費集約!EV:EV,0),1),ROUND(S35/R35,0),"計算エラー")</f>
        <v>226493</v>
      </c>
    </row>
    <row r="36" spans="1:20" ht="18" customHeight="1" x14ac:dyDescent="0.15">
      <c r="A36" s="34">
        <v>32</v>
      </c>
      <c r="B36" s="35" t="str">
        <f>INDEX(医療費集約!A:A,MATCH(A36,医療費集約!EO:EO,0),1)</f>
        <v>恩納村</v>
      </c>
      <c r="C36" s="36">
        <f>INDEX(被保険者数!$O$4:$O$45,MATCH(B36,被保険者数!$A$4:$A$45,0),1)</f>
        <v>1303</v>
      </c>
      <c r="D36" s="37">
        <f>INDEX(医療費集約!EP:EP,MATCH(A36,医療費集約!EO:EO,0),1)</f>
        <v>714192190</v>
      </c>
      <c r="E36" s="37">
        <f>INDEX(医療費集約!EQ:EQ,MATCH(A36,医療費集約!EO:EO,0),1)</f>
        <v>307705590</v>
      </c>
      <c r="F36" s="37">
        <f>INDEX(医療費集約!ER:ER,MATCH(A36,医療費集約!EO:EO,0),1)</f>
        <v>225971547</v>
      </c>
      <c r="G36" s="38">
        <f t="shared" si="0"/>
        <v>1247869327</v>
      </c>
      <c r="H36" s="39">
        <f>INDEX(医療費集約!EN:EN,MATCH(A36,医療費集約!EO:EO,0),1)</f>
        <v>957689</v>
      </c>
      <c r="J36" s="34">
        <v>32</v>
      </c>
      <c r="K36" s="35" t="str">
        <f>INDEX(医療費集約!A:A,MATCH(J36,医療費集約!ET:ET,0),1)</f>
        <v>恩納村</v>
      </c>
      <c r="L36" s="36">
        <f t="shared" si="1"/>
        <v>1303</v>
      </c>
      <c r="M36" s="37">
        <f t="shared" si="2"/>
        <v>714192190</v>
      </c>
      <c r="N36" s="39">
        <f>IF(ROUND(M36/L36,0)=INDEX(医療費集約!ES:ES,MATCH(J36,医療費集約!ET:ET,0),1),ROUND(M36/L36,0),"計算エラー")</f>
        <v>548114</v>
      </c>
      <c r="P36" s="34">
        <v>32</v>
      </c>
      <c r="Q36" s="35" t="str">
        <f>INDEX(医療費集約!A:A,MATCH(P36,医療費集約!EV:EV,0),1)</f>
        <v>大宜味村</v>
      </c>
      <c r="R36" s="36">
        <f t="shared" si="3"/>
        <v>558</v>
      </c>
      <c r="S36" s="37">
        <f t="shared" si="4"/>
        <v>123478120</v>
      </c>
      <c r="T36" s="39">
        <f>IF(ROUND(S36/R36,0)=INDEX(医療費集約!EU:EU,MATCH(P36,医療費集約!EV:EV,0),1),ROUND(S36/R36,0),"計算エラー")</f>
        <v>221287</v>
      </c>
    </row>
    <row r="37" spans="1:20" ht="18" customHeight="1" x14ac:dyDescent="0.15">
      <c r="A37" s="34">
        <v>33</v>
      </c>
      <c r="B37" s="35" t="str">
        <f>INDEX(医療費集約!A:A,MATCH(A37,医療費集約!EO:EO,0),1)</f>
        <v>宮古島市</v>
      </c>
      <c r="C37" s="36">
        <f>INDEX(被保険者数!$O$4:$O$45,MATCH(B37,被保険者数!$A$4:$A$45,0),1)</f>
        <v>6564</v>
      </c>
      <c r="D37" s="37">
        <f>INDEX(医療費集約!EP:EP,MATCH(A37,医療費集約!EO:EO,0),1)</f>
        <v>3424619680</v>
      </c>
      <c r="E37" s="37">
        <f>INDEX(医療費集約!EQ:EQ,MATCH(A37,医療費集約!EO:EO,0),1)</f>
        <v>1885578550</v>
      </c>
      <c r="F37" s="37">
        <f>INDEX(医療費集約!ER:ER,MATCH(A37,医療費集約!EO:EO,0),1)</f>
        <v>911248860</v>
      </c>
      <c r="G37" s="38">
        <f t="shared" si="0"/>
        <v>6221447090</v>
      </c>
      <c r="H37" s="39">
        <f>INDEX(医療費集約!EN:EN,MATCH(A37,医療費集約!EO:EO,0),1)</f>
        <v>947813</v>
      </c>
      <c r="J37" s="34">
        <v>33</v>
      </c>
      <c r="K37" s="35" t="str">
        <f>INDEX(医療費集約!A:A,MATCH(J37,医療費集約!ET:ET,0),1)</f>
        <v>南大東村</v>
      </c>
      <c r="L37" s="36">
        <f t="shared" si="1"/>
        <v>138</v>
      </c>
      <c r="M37" s="37">
        <f t="shared" si="2"/>
        <v>74870730</v>
      </c>
      <c r="N37" s="39">
        <f>IF(ROUND(M37/L37,0)=INDEX(医療費集約!ES:ES,MATCH(J37,医療費集約!ET:ET,0),1),ROUND(M37/L37,0),"計算エラー")</f>
        <v>542542</v>
      </c>
      <c r="P37" s="34">
        <v>33</v>
      </c>
      <c r="Q37" s="35" t="str">
        <f>INDEX(医療費集約!A:A,MATCH(P37,医療費集約!EV:EV,0),1)</f>
        <v>渡嘉敷村</v>
      </c>
      <c r="R37" s="36">
        <f t="shared" si="3"/>
        <v>79</v>
      </c>
      <c r="S37" s="37">
        <f t="shared" si="4"/>
        <v>17229880</v>
      </c>
      <c r="T37" s="39">
        <f>IF(ROUND(S37/R37,0)=INDEX(医療費集約!EU:EU,MATCH(P37,医療費集約!EV:EV,0),1),ROUND(S37/R37,0),"計算エラー")</f>
        <v>218100</v>
      </c>
    </row>
    <row r="38" spans="1:20" ht="18" customHeight="1" x14ac:dyDescent="0.15">
      <c r="A38" s="34">
        <v>34</v>
      </c>
      <c r="B38" s="35" t="str">
        <f>INDEX(医療費集約!A:A,MATCH(A38,医療費集約!EO:EO,0),1)</f>
        <v>金武町</v>
      </c>
      <c r="C38" s="36">
        <f>INDEX(被保険者数!$O$4:$O$45,MATCH(B38,被保険者数!$A$4:$A$45,0),1)</f>
        <v>1497</v>
      </c>
      <c r="D38" s="37">
        <f>INDEX(医療費集約!EP:EP,MATCH(A38,医療費集約!EO:EO,0),1)</f>
        <v>713313760</v>
      </c>
      <c r="E38" s="37">
        <f>INDEX(医療費集約!EQ:EQ,MATCH(A38,医療費集約!EO:EO,0),1)</f>
        <v>417316050</v>
      </c>
      <c r="F38" s="37">
        <f>INDEX(医療費集約!ER:ER,MATCH(A38,医療費集約!EO:EO,0),1)</f>
        <v>282735429</v>
      </c>
      <c r="G38" s="38">
        <f t="shared" si="0"/>
        <v>1413365239</v>
      </c>
      <c r="H38" s="39">
        <f>INDEX(医療費集約!EN:EN,MATCH(A38,医療費集約!EO:EO,0),1)</f>
        <v>944132</v>
      </c>
      <c r="J38" s="34">
        <v>34</v>
      </c>
      <c r="K38" s="35" t="str">
        <f>INDEX(医療費集約!A:A,MATCH(J38,医療費集約!ET:ET,0),1)</f>
        <v>久米島町</v>
      </c>
      <c r="L38" s="36">
        <f t="shared" si="1"/>
        <v>1084</v>
      </c>
      <c r="M38" s="37">
        <f t="shared" si="2"/>
        <v>576557630</v>
      </c>
      <c r="N38" s="39">
        <f>IF(ROUND(M38/L38,0)=INDEX(医療費集約!ES:ES,MATCH(J38,医療費集約!ET:ET,0),1),ROUND(M38/L38,0),"計算エラー")</f>
        <v>531880</v>
      </c>
      <c r="P38" s="34">
        <v>34</v>
      </c>
      <c r="Q38" s="35" t="str">
        <f>INDEX(医療費集約!A:A,MATCH(P38,医療費集約!EV:EV,0),1)</f>
        <v>竹富町</v>
      </c>
      <c r="R38" s="36">
        <f t="shared" si="3"/>
        <v>433</v>
      </c>
      <c r="S38" s="37">
        <f t="shared" si="4"/>
        <v>94363060</v>
      </c>
      <c r="T38" s="39">
        <f>IF(ROUND(S38/R38,0)=INDEX(医療費集約!EU:EU,MATCH(P38,医療費集約!EV:EV,0),1),ROUND(S38/R38,0),"計算エラー")</f>
        <v>217929</v>
      </c>
    </row>
    <row r="39" spans="1:20" ht="18" customHeight="1" x14ac:dyDescent="0.15">
      <c r="A39" s="34">
        <v>35</v>
      </c>
      <c r="B39" s="35" t="str">
        <f>INDEX(医療費集約!A:A,MATCH(A39,医療費集約!EO:EO,0),1)</f>
        <v>与那国町</v>
      </c>
      <c r="C39" s="36">
        <f>INDEX(被保険者数!$O$4:$O$45,MATCH(B39,被保険者数!$A$4:$A$45,0),1)</f>
        <v>155</v>
      </c>
      <c r="D39" s="37">
        <f>INDEX(医療費集約!EP:EP,MATCH(A39,医療費集約!EO:EO,0),1)</f>
        <v>82000580</v>
      </c>
      <c r="E39" s="37">
        <f>INDEX(医療費集約!EQ:EQ,MATCH(A39,医療費集約!EO:EO,0),1)</f>
        <v>35106410</v>
      </c>
      <c r="F39" s="37">
        <f>INDEX(医療費集約!ER:ER,MATCH(A39,医療費集約!EO:EO,0),1)</f>
        <v>27690505</v>
      </c>
      <c r="G39" s="38">
        <f t="shared" si="0"/>
        <v>144797495</v>
      </c>
      <c r="H39" s="39">
        <f>INDEX(医療費集約!EN:EN,MATCH(A39,医療費集約!EO:EO,0),1)</f>
        <v>934177</v>
      </c>
      <c r="J39" s="34">
        <v>35</v>
      </c>
      <c r="K39" s="35" t="str">
        <f>INDEX(医療費集約!A:A,MATCH(J39,医療費集約!ET:ET,0),1)</f>
        <v>与那国町</v>
      </c>
      <c r="L39" s="36">
        <f t="shared" si="1"/>
        <v>155</v>
      </c>
      <c r="M39" s="37">
        <f t="shared" si="2"/>
        <v>82000580</v>
      </c>
      <c r="N39" s="39">
        <f>IF(ROUND(M39/L39,0)=INDEX(医療費集約!ES:ES,MATCH(J39,医療費集約!ET:ET,0),1),ROUND(M39/L39,0),"計算エラー")</f>
        <v>529036</v>
      </c>
      <c r="P39" s="34">
        <v>35</v>
      </c>
      <c r="Q39" s="35" t="str">
        <f>INDEX(医療費集約!A:A,MATCH(P39,医療費集約!EV:EV,0),1)</f>
        <v>伊平屋村</v>
      </c>
      <c r="R39" s="36">
        <f t="shared" si="3"/>
        <v>174</v>
      </c>
      <c r="S39" s="37">
        <f t="shared" si="4"/>
        <v>37596440</v>
      </c>
      <c r="T39" s="39">
        <f>IF(ROUND(S39/R39,0)=INDEX(医療費集約!EU:EU,MATCH(P39,医療費集約!EV:EV,0),1),ROUND(S39/R39,0),"計算エラー")</f>
        <v>216071</v>
      </c>
    </row>
    <row r="40" spans="1:20" ht="18" customHeight="1" x14ac:dyDescent="0.15">
      <c r="A40" s="34">
        <v>36</v>
      </c>
      <c r="B40" s="35" t="str">
        <f>INDEX(医療費集約!A:A,MATCH(A40,医療費集約!EO:EO,0),1)</f>
        <v>南大東村</v>
      </c>
      <c r="C40" s="36">
        <f>INDEX(被保険者数!$O$4:$O$45,MATCH(B40,被保険者数!$A$4:$A$45,0),1)</f>
        <v>138</v>
      </c>
      <c r="D40" s="37">
        <f>INDEX(医療費集約!EP:EP,MATCH(A40,医療費集約!EO:EO,0),1)</f>
        <v>74870730</v>
      </c>
      <c r="E40" s="37">
        <f>INDEX(医療費集約!EQ:EQ,MATCH(A40,医療費集約!EO:EO,0),1)</f>
        <v>25339330</v>
      </c>
      <c r="F40" s="37">
        <f>INDEX(医療費集約!ER:ER,MATCH(A40,医療費集約!EO:EO,0),1)</f>
        <v>28264581</v>
      </c>
      <c r="G40" s="38">
        <f t="shared" si="0"/>
        <v>128474641</v>
      </c>
      <c r="H40" s="39">
        <f>INDEX(医療費集約!EN:EN,MATCH(A40,医療費集約!EO:EO,0),1)</f>
        <v>930976</v>
      </c>
      <c r="J40" s="34">
        <v>36</v>
      </c>
      <c r="K40" s="35" t="str">
        <f>INDEX(医療費集約!A:A,MATCH(J40,医療費集約!ET:ET,0),1)</f>
        <v>宮古島市</v>
      </c>
      <c r="L40" s="36">
        <f t="shared" si="1"/>
        <v>6564</v>
      </c>
      <c r="M40" s="37">
        <f t="shared" si="2"/>
        <v>3424619680</v>
      </c>
      <c r="N40" s="39">
        <f>IF(ROUND(M40/L40,0)=INDEX(医療費集約!ES:ES,MATCH(J40,医療費集約!ET:ET,0),1),ROUND(M40/L40,0),"計算エラー")</f>
        <v>521728</v>
      </c>
      <c r="P40" s="34">
        <v>36</v>
      </c>
      <c r="Q40" s="35" t="str">
        <f>INDEX(医療費集約!A:A,MATCH(P40,医療費集約!EV:EV,0),1)</f>
        <v>久米島町</v>
      </c>
      <c r="R40" s="36">
        <f t="shared" si="3"/>
        <v>1084</v>
      </c>
      <c r="S40" s="37">
        <f t="shared" si="4"/>
        <v>229143290</v>
      </c>
      <c r="T40" s="39">
        <f>IF(ROUND(S40/R40,0)=INDEX(医療費集約!EU:EU,MATCH(P40,医療費集約!EV:EV,0),1),ROUND(S40/R40,0),"計算エラー")</f>
        <v>211387</v>
      </c>
    </row>
    <row r="41" spans="1:20" ht="18" customHeight="1" x14ac:dyDescent="0.15">
      <c r="A41" s="34">
        <v>37</v>
      </c>
      <c r="B41" s="35" t="str">
        <f>INDEX(医療費集約!A:A,MATCH(A41,医療費集約!EO:EO,0),1)</f>
        <v>久米島町</v>
      </c>
      <c r="C41" s="36">
        <f>INDEX(被保険者数!$O$4:$O$45,MATCH(B41,被保険者数!$A$4:$A$45,0),1)</f>
        <v>1084</v>
      </c>
      <c r="D41" s="37">
        <f>INDEX(医療費集約!EP:EP,MATCH(A41,医療費集約!EO:EO,0),1)</f>
        <v>576557630</v>
      </c>
      <c r="E41" s="37">
        <f>INDEX(医療費集約!EQ:EQ,MATCH(A41,医療費集約!EO:EO,0),1)</f>
        <v>229143290</v>
      </c>
      <c r="F41" s="37">
        <f>INDEX(医療費集約!ER:ER,MATCH(A41,医療費集約!EO:EO,0),1)</f>
        <v>186909044</v>
      </c>
      <c r="G41" s="38">
        <f t="shared" si="0"/>
        <v>992609964</v>
      </c>
      <c r="H41" s="39">
        <f>INDEX(医療費集約!EN:EN,MATCH(A41,医療費集約!EO:EO,0),1)</f>
        <v>915692</v>
      </c>
      <c r="J41" s="34">
        <v>37</v>
      </c>
      <c r="K41" s="35" t="str">
        <f>INDEX(医療費集約!A:A,MATCH(J41,医療費集約!ET:ET,0),1)</f>
        <v>竹富町</v>
      </c>
      <c r="L41" s="36">
        <f t="shared" si="1"/>
        <v>433</v>
      </c>
      <c r="M41" s="37">
        <f t="shared" si="2"/>
        <v>220840290</v>
      </c>
      <c r="N41" s="39">
        <f>IF(ROUND(M41/L41,0)=INDEX(医療費集約!ES:ES,MATCH(J41,医療費集約!ET:ET,0),1),ROUND(M41/L41,0),"計算エラー")</f>
        <v>510024</v>
      </c>
      <c r="P41" s="34">
        <v>37</v>
      </c>
      <c r="Q41" s="35" t="str">
        <f>INDEX(医療費集約!A:A,MATCH(P41,医療費集約!EV:EV,0),1)</f>
        <v>伊是名村</v>
      </c>
      <c r="R41" s="36">
        <f t="shared" si="3"/>
        <v>198</v>
      </c>
      <c r="S41" s="37">
        <f t="shared" si="4"/>
        <v>41467050</v>
      </c>
      <c r="T41" s="39">
        <f>IF(ROUND(S41/R41,0)=INDEX(医療費集約!EU:EU,MATCH(P41,医療費集約!EV:EV,0),1),ROUND(S41/R41,0),"計算エラー")</f>
        <v>209430</v>
      </c>
    </row>
    <row r="42" spans="1:20" ht="18" customHeight="1" x14ac:dyDescent="0.15">
      <c r="A42" s="34">
        <v>38</v>
      </c>
      <c r="B42" s="35" t="str">
        <f>INDEX(医療費集約!A:A,MATCH(A42,医療費集約!EO:EO,0),1)</f>
        <v>読谷村</v>
      </c>
      <c r="C42" s="36">
        <f>INDEX(被保険者数!$O$4:$O$45,MATCH(B42,被保険者数!$A$4:$A$45,0),1)</f>
        <v>4318</v>
      </c>
      <c r="D42" s="37">
        <f>INDEX(医療費集約!EP:EP,MATCH(A42,医療費集約!EO:EO,0),1)</f>
        <v>1960256090</v>
      </c>
      <c r="E42" s="37">
        <f>INDEX(医療費集約!EQ:EQ,MATCH(A42,医療費集約!EO:EO,0),1)</f>
        <v>1112370650</v>
      </c>
      <c r="F42" s="37">
        <f>INDEX(医療費集約!ER:ER,MATCH(A42,医療費集約!EO:EO,0),1)</f>
        <v>671541242</v>
      </c>
      <c r="G42" s="38">
        <f t="shared" si="0"/>
        <v>3744167982</v>
      </c>
      <c r="H42" s="39">
        <f>INDEX(医療費集約!EN:EN,MATCH(A42,医療費集約!EO:EO,0),1)</f>
        <v>867107</v>
      </c>
      <c r="J42" s="34">
        <v>38</v>
      </c>
      <c r="K42" s="35" t="str">
        <f>INDEX(医療費集約!A:A,MATCH(J42,医療費集約!ET:ET,0),1)</f>
        <v>座間味村</v>
      </c>
      <c r="L42" s="36">
        <f t="shared" si="1"/>
        <v>89</v>
      </c>
      <c r="M42" s="37">
        <f t="shared" si="2"/>
        <v>43681900</v>
      </c>
      <c r="N42" s="39">
        <f>IF(ROUND(M42/L42,0)=INDEX(医療費集約!ES:ES,MATCH(J42,医療費集約!ET:ET,0),1),ROUND(M42/L42,0),"計算エラー")</f>
        <v>490808</v>
      </c>
      <c r="P42" s="34">
        <v>38</v>
      </c>
      <c r="Q42" s="35" t="str">
        <f>INDEX(医療費集約!A:A,MATCH(P42,医療費集約!EV:EV,0),1)</f>
        <v>伊江村</v>
      </c>
      <c r="R42" s="36">
        <f t="shared" si="3"/>
        <v>732</v>
      </c>
      <c r="S42" s="37">
        <f t="shared" si="4"/>
        <v>152716160</v>
      </c>
      <c r="T42" s="39">
        <f>IF(ROUND(S42/R42,0)=INDEX(医療費集約!EU:EU,MATCH(P42,医療費集約!EV:EV,0),1),ROUND(S42/R42,0),"計算エラー")</f>
        <v>208629</v>
      </c>
    </row>
    <row r="43" spans="1:20" ht="18" customHeight="1" x14ac:dyDescent="0.15">
      <c r="A43" s="34">
        <v>39</v>
      </c>
      <c r="B43" s="35" t="str">
        <f>INDEX(医療費集約!A:A,MATCH(A43,医療費集約!EO:EO,0),1)</f>
        <v>竹富町</v>
      </c>
      <c r="C43" s="36">
        <f>INDEX(被保険者数!$O$4:$O$45,MATCH(B43,被保険者数!$A$4:$A$45,0),1)</f>
        <v>433</v>
      </c>
      <c r="D43" s="37">
        <f>INDEX(医療費集約!EP:EP,MATCH(A43,医療費集約!EO:EO,0),1)</f>
        <v>220840290</v>
      </c>
      <c r="E43" s="37">
        <f>INDEX(医療費集約!EQ:EQ,MATCH(A43,医療費集約!EO:EO,0),1)</f>
        <v>94363060</v>
      </c>
      <c r="F43" s="37">
        <f>INDEX(医療費集約!ER:ER,MATCH(A43,医療費集約!EO:EO,0),1)</f>
        <v>43447425</v>
      </c>
      <c r="G43" s="38">
        <f t="shared" si="0"/>
        <v>358650775</v>
      </c>
      <c r="H43" s="39">
        <f>INDEX(医療費集約!EN:EN,MATCH(A43,医療費集約!EO:EO,0),1)</f>
        <v>828293</v>
      </c>
      <c r="J43" s="34">
        <v>39</v>
      </c>
      <c r="K43" s="35" t="str">
        <f>INDEX(医療費集約!A:A,MATCH(J43,医療費集約!ET:ET,0),1)</f>
        <v>金武町</v>
      </c>
      <c r="L43" s="36">
        <f t="shared" si="1"/>
        <v>1497</v>
      </c>
      <c r="M43" s="37">
        <f t="shared" si="2"/>
        <v>713313760</v>
      </c>
      <c r="N43" s="39">
        <f>IF(ROUND(M43/L43,0)=INDEX(医療費集約!ES:ES,MATCH(J43,医療費集約!ET:ET,0),1),ROUND(M43/L43,0),"計算エラー")</f>
        <v>476495</v>
      </c>
      <c r="P43" s="34">
        <v>39</v>
      </c>
      <c r="Q43" s="35" t="str">
        <f>INDEX(医療費集約!A:A,MATCH(P43,医療費集約!EV:EV,0),1)</f>
        <v>北大東村</v>
      </c>
      <c r="R43" s="36">
        <f t="shared" si="3"/>
        <v>56</v>
      </c>
      <c r="S43" s="37">
        <f t="shared" si="4"/>
        <v>11584310</v>
      </c>
      <c r="T43" s="39">
        <f>IF(ROUND(S43/R43,0)=INDEX(医療費集約!EU:EU,MATCH(P43,医療費集約!EV:EV,0),1),ROUND(S43/R43,0),"計算エラー")</f>
        <v>206863</v>
      </c>
    </row>
    <row r="44" spans="1:20" ht="18" customHeight="1" x14ac:dyDescent="0.15">
      <c r="A44" s="34">
        <v>40</v>
      </c>
      <c r="B44" s="35" t="str">
        <f>INDEX(医療費集約!A:A,MATCH(A44,医療費集約!EO:EO,0),1)</f>
        <v>座間味村</v>
      </c>
      <c r="C44" s="36">
        <f>INDEX(被保険者数!$O$4:$O$45,MATCH(B44,被保険者数!$A$4:$A$45,0),1)</f>
        <v>89</v>
      </c>
      <c r="D44" s="37">
        <f>INDEX(医療費集約!EP:EP,MATCH(A44,医療費集約!EO:EO,0),1)</f>
        <v>43681900</v>
      </c>
      <c r="E44" s="37">
        <f>INDEX(医療費集約!EQ:EQ,MATCH(A44,医療費集約!EO:EO,0),1)</f>
        <v>20559260</v>
      </c>
      <c r="F44" s="37">
        <f>INDEX(医療費集約!ER:ER,MATCH(A44,医療費集約!EO:EO,0),1)</f>
        <v>5732133</v>
      </c>
      <c r="G44" s="38">
        <f t="shared" si="0"/>
        <v>69973293</v>
      </c>
      <c r="H44" s="39">
        <f>INDEX(医療費集約!EN:EN,MATCH(A44,医療費集約!EO:EO,0),1)</f>
        <v>786217</v>
      </c>
      <c r="J44" s="34">
        <v>40</v>
      </c>
      <c r="K44" s="35" t="str">
        <f>INDEX(医療費集約!A:A,MATCH(J44,医療費集約!ET:ET,0),1)</f>
        <v>北大東村</v>
      </c>
      <c r="L44" s="36">
        <f t="shared" si="1"/>
        <v>56</v>
      </c>
      <c r="M44" s="37">
        <f t="shared" si="2"/>
        <v>26477160</v>
      </c>
      <c r="N44" s="39">
        <f>IF(ROUND(M44/L44,0)=INDEX(医療費集約!ES:ES,MATCH(J44,医療費集約!ET:ET,0),1),ROUND(M44/L44,0),"計算エラー")</f>
        <v>472806</v>
      </c>
      <c r="P44" s="34">
        <v>40</v>
      </c>
      <c r="Q44" s="35" t="str">
        <f>INDEX(医療費集約!A:A,MATCH(P44,医療費集約!EV:EV,0),1)</f>
        <v>渡名喜村</v>
      </c>
      <c r="R44" s="36">
        <f t="shared" si="3"/>
        <v>73</v>
      </c>
      <c r="S44" s="37">
        <f t="shared" si="4"/>
        <v>14262040</v>
      </c>
      <c r="T44" s="39">
        <f>IF(ROUND(S44/R44,0)=INDEX(医療費集約!EU:EU,MATCH(P44,医療費集約!EV:EV,0),1),ROUND(S44/R44,0),"計算エラー")</f>
        <v>195370</v>
      </c>
    </row>
    <row r="45" spans="1:20" ht="18" customHeight="1" x14ac:dyDescent="0.15">
      <c r="A45" s="34">
        <v>41</v>
      </c>
      <c r="B45" s="35" t="str">
        <f>INDEX(医療費集約!A:A,MATCH(A45,医療費集約!EO:EO,0),1)</f>
        <v>北大東村</v>
      </c>
      <c r="C45" s="36">
        <f>INDEX(被保険者数!$O$4:$O$45,MATCH(B45,被保険者数!$A$4:$A$45,0),1)</f>
        <v>56</v>
      </c>
      <c r="D45" s="37">
        <f>INDEX(医療費集約!EP:EP,MATCH(A45,医療費集約!EO:EO,0),1)</f>
        <v>26477160</v>
      </c>
      <c r="E45" s="37">
        <f>INDEX(医療費集約!EQ:EQ,MATCH(A45,医療費集約!EO:EO,0),1)</f>
        <v>11584310</v>
      </c>
      <c r="F45" s="37">
        <f>INDEX(医療費集約!ER:ER,MATCH(A45,医療費集約!EO:EO,0),1)</f>
        <v>4021289</v>
      </c>
      <c r="G45" s="38">
        <f t="shared" si="0"/>
        <v>42082759</v>
      </c>
      <c r="H45" s="39">
        <f>INDEX(医療費集約!EN:EN,MATCH(A45,医療費集約!EO:EO,0),1)</f>
        <v>751478</v>
      </c>
      <c r="J45" s="34">
        <v>41</v>
      </c>
      <c r="K45" s="35" t="str">
        <f>INDEX(医療費集約!A:A,MATCH(J45,医療費集約!ET:ET,0),1)</f>
        <v>読谷村</v>
      </c>
      <c r="L45" s="36">
        <f t="shared" si="1"/>
        <v>4318</v>
      </c>
      <c r="M45" s="37">
        <f t="shared" si="2"/>
        <v>1960256090</v>
      </c>
      <c r="N45" s="39">
        <f>IF(ROUND(M45/L45,0)=INDEX(医療費集約!ES:ES,MATCH(J45,医療費集約!ET:ET,0),1),ROUND(M45/L45,0),"計算エラー")</f>
        <v>453973</v>
      </c>
      <c r="P45" s="34">
        <v>41</v>
      </c>
      <c r="Q45" s="35" t="str">
        <f>INDEX(医療費集約!A:A,MATCH(P45,医療費集約!EV:EV,0),1)</f>
        <v>国頭村</v>
      </c>
      <c r="R45" s="36">
        <f t="shared" si="3"/>
        <v>794</v>
      </c>
      <c r="S45" s="37">
        <f t="shared" si="4"/>
        <v>151856820</v>
      </c>
      <c r="T45" s="39">
        <f>IF(ROUND(S45/R45,0)=INDEX(医療費集約!EU:EU,MATCH(P45,医療費集約!EV:EV,0),1),ROUND(S45/R45,0),"計算エラー")</f>
        <v>191255</v>
      </c>
    </row>
    <row r="46" spans="1:20" ht="18" customHeight="1" thickBot="1" x14ac:dyDescent="0.2">
      <c r="A46" s="40">
        <v>42</v>
      </c>
      <c r="B46" s="41" t="str">
        <f>INDEX(医療費集約!A:A,MATCH(A46,医療費集約!EO:EO,0),1)</f>
        <v>多良間村</v>
      </c>
      <c r="C46" s="42">
        <f>INDEX(被保険者数!$O$4:$O$45,MATCH(B46,被保険者数!$A$4:$A$45,0),1)</f>
        <v>162</v>
      </c>
      <c r="D46" s="43">
        <f>INDEX(医療費集約!EP:EP,MATCH(A46,医療費集約!EO:EO,0),1)</f>
        <v>64282730</v>
      </c>
      <c r="E46" s="43">
        <f>INDEX(医療費集約!EQ:EQ,MATCH(A46,医療費集約!EO:EO,0),1)</f>
        <v>38252650</v>
      </c>
      <c r="F46" s="43">
        <f>INDEX(医療費集約!ER:ER,MATCH(A46,医療費集約!EO:EO,0),1)</f>
        <v>6695914</v>
      </c>
      <c r="G46" s="44">
        <f t="shared" si="0"/>
        <v>109231294</v>
      </c>
      <c r="H46" s="45">
        <f>INDEX(医療費集約!EN:EN,MATCH(A46,医療費集約!EO:EO,0),1)</f>
        <v>674267</v>
      </c>
      <c r="J46" s="40">
        <v>42</v>
      </c>
      <c r="K46" s="41" t="str">
        <f>INDEX(医療費集約!A:A,MATCH(J46,医療費集約!ET:ET,0),1)</f>
        <v>多良間村</v>
      </c>
      <c r="L46" s="42">
        <f t="shared" si="1"/>
        <v>162</v>
      </c>
      <c r="M46" s="43">
        <f t="shared" si="2"/>
        <v>64282730</v>
      </c>
      <c r="N46" s="45">
        <f>IF(ROUND(M46/L46,0)=INDEX(医療費集約!ES:ES,MATCH(J46,医療費集約!ET:ET,0),1),ROUND(M46/L46,0),"計算エラー")</f>
        <v>396807</v>
      </c>
      <c r="P46" s="40">
        <v>42</v>
      </c>
      <c r="Q46" s="41" t="str">
        <f>INDEX(医療費集約!A:A,MATCH(P46,医療費集約!EV:EV,0),1)</f>
        <v>南大東村</v>
      </c>
      <c r="R46" s="42">
        <f t="shared" si="3"/>
        <v>138</v>
      </c>
      <c r="S46" s="43">
        <f t="shared" si="4"/>
        <v>25339330</v>
      </c>
      <c r="T46" s="45">
        <f>IF(ROUND(S46/R46,0)=INDEX(医療費集約!EU:EU,MATCH(P46,医療費集約!EV:EV,0),1),ROUND(S46/R46,0),"計算エラー")</f>
        <v>183618</v>
      </c>
    </row>
    <row r="48" spans="1:20" x14ac:dyDescent="0.15">
      <c r="A48" s="212" t="s">
        <v>193</v>
      </c>
    </row>
  </sheetData>
  <sheetProtection sheet="1" insertColumns="0" insertRows="0" insertHyperlinks="0" deleteColumns="0" deleteRows="0" sort="0" autoFilter="0" pivotTables="0"/>
  <autoFilter ref="A4:BO4" xr:uid="{00000000-0009-0000-0000-000000000000}"/>
  <phoneticPr fontId="4"/>
  <conditionalFormatting sqref="A5:H46">
    <cfRule type="expression" dxfId="6" priority="3">
      <formula>$B5="沖縄県"</formula>
    </cfRule>
  </conditionalFormatting>
  <conditionalFormatting sqref="J5:N46">
    <cfRule type="expression" dxfId="5" priority="2">
      <formula>$K5="沖縄県"</formula>
    </cfRule>
  </conditionalFormatting>
  <conditionalFormatting sqref="P5:T46">
    <cfRule type="expression" dxfId="4" priority="1">
      <formula>$Q5="沖縄県"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4EDD-BF75-4280-979C-43FA7C23778C}">
  <dimension ref="A1:R47"/>
  <sheetViews>
    <sheetView view="pageBreakPreview" zoomScale="70" zoomScaleNormal="85" zoomScaleSheetLayoutView="70" workbookViewId="0">
      <pane ySplit="3" topLeftCell="A4" activePane="bottomLeft" state="frozen"/>
      <selection pane="bottomLeft" activeCell="A2" sqref="A2:A3"/>
    </sheetView>
  </sheetViews>
  <sheetFormatPr defaultColWidth="8.125" defaultRowHeight="13.5" x14ac:dyDescent="0.15"/>
  <cols>
    <col min="1" max="1" width="16.5" style="46" bestFit="1" customWidth="1"/>
    <col min="2" max="3" width="13.75" style="46" customWidth="1"/>
    <col min="4" max="5" width="13.75" style="47" customWidth="1"/>
    <col min="6" max="15" width="13.75" style="46" customWidth="1"/>
    <col min="16" max="16" width="2.75" style="48" customWidth="1"/>
    <col min="17" max="17" width="3.5" style="46" bestFit="1" customWidth="1"/>
    <col min="18" max="18" width="13.875" style="46" bestFit="1" customWidth="1"/>
    <col min="19" max="240" width="8.125" style="46"/>
    <col min="241" max="241" width="13.75" style="46" customWidth="1"/>
    <col min="242" max="242" width="8.875" style="46" bestFit="1" customWidth="1"/>
    <col min="243" max="247" width="8.75" style="46" bestFit="1" customWidth="1"/>
    <col min="248" max="248" width="8.5" style="46" bestFit="1" customWidth="1"/>
    <col min="249" max="250" width="8.75" style="46" bestFit="1" customWidth="1"/>
    <col min="251" max="253" width="8.25" style="46" bestFit="1" customWidth="1"/>
    <col min="254" max="254" width="11.125" style="46" customWidth="1"/>
    <col min="255" max="255" width="8.75" style="46" bestFit="1" customWidth="1"/>
    <col min="256" max="256" width="8.125" style="46"/>
    <col min="257" max="257" width="8.25" style="46" bestFit="1" customWidth="1"/>
    <col min="258" max="258" width="3.625" style="46" bestFit="1" customWidth="1"/>
    <col min="259" max="496" width="8.125" style="46"/>
    <col min="497" max="497" width="13.75" style="46" customWidth="1"/>
    <col min="498" max="498" width="8.875" style="46" bestFit="1" customWidth="1"/>
    <col min="499" max="503" width="8.75" style="46" bestFit="1" customWidth="1"/>
    <col min="504" max="504" width="8.5" style="46" bestFit="1" customWidth="1"/>
    <col min="505" max="506" width="8.75" style="46" bestFit="1" customWidth="1"/>
    <col min="507" max="509" width="8.25" style="46" bestFit="1" customWidth="1"/>
    <col min="510" max="510" width="11.125" style="46" customWidth="1"/>
    <col min="511" max="511" width="8.75" style="46" bestFit="1" customWidth="1"/>
    <col min="512" max="512" width="8.125" style="46"/>
    <col min="513" max="513" width="8.25" style="46" bestFit="1" customWidth="1"/>
    <col min="514" max="514" width="3.625" style="46" bestFit="1" customWidth="1"/>
    <col min="515" max="752" width="8.125" style="46"/>
    <col min="753" max="753" width="13.75" style="46" customWidth="1"/>
    <col min="754" max="754" width="8.875" style="46" bestFit="1" customWidth="1"/>
    <col min="755" max="759" width="8.75" style="46" bestFit="1" customWidth="1"/>
    <col min="760" max="760" width="8.5" style="46" bestFit="1" customWidth="1"/>
    <col min="761" max="762" width="8.75" style="46" bestFit="1" customWidth="1"/>
    <col min="763" max="765" width="8.25" style="46" bestFit="1" customWidth="1"/>
    <col min="766" max="766" width="11.125" style="46" customWidth="1"/>
    <col min="767" max="767" width="8.75" style="46" bestFit="1" customWidth="1"/>
    <col min="768" max="768" width="8.125" style="46"/>
    <col min="769" max="769" width="8.25" style="46" bestFit="1" customWidth="1"/>
    <col min="770" max="770" width="3.625" style="46" bestFit="1" customWidth="1"/>
    <col min="771" max="1008" width="8.125" style="46"/>
    <col min="1009" max="1009" width="13.75" style="46" customWidth="1"/>
    <col min="1010" max="1010" width="8.875" style="46" bestFit="1" customWidth="1"/>
    <col min="1011" max="1015" width="8.75" style="46" bestFit="1" customWidth="1"/>
    <col min="1016" max="1016" width="8.5" style="46" bestFit="1" customWidth="1"/>
    <col min="1017" max="1018" width="8.75" style="46" bestFit="1" customWidth="1"/>
    <col min="1019" max="1021" width="8.25" style="46" bestFit="1" customWidth="1"/>
    <col min="1022" max="1022" width="11.125" style="46" customWidth="1"/>
    <col min="1023" max="1023" width="8.75" style="46" bestFit="1" customWidth="1"/>
    <col min="1024" max="1024" width="8.125" style="46"/>
    <col min="1025" max="1025" width="8.25" style="46" bestFit="1" customWidth="1"/>
    <col min="1026" max="1026" width="3.625" style="46" bestFit="1" customWidth="1"/>
    <col min="1027" max="1264" width="8.125" style="46"/>
    <col min="1265" max="1265" width="13.75" style="46" customWidth="1"/>
    <col min="1266" max="1266" width="8.875" style="46" bestFit="1" customWidth="1"/>
    <col min="1267" max="1271" width="8.75" style="46" bestFit="1" customWidth="1"/>
    <col min="1272" max="1272" width="8.5" style="46" bestFit="1" customWidth="1"/>
    <col min="1273" max="1274" width="8.75" style="46" bestFit="1" customWidth="1"/>
    <col min="1275" max="1277" width="8.25" style="46" bestFit="1" customWidth="1"/>
    <col min="1278" max="1278" width="11.125" style="46" customWidth="1"/>
    <col min="1279" max="1279" width="8.75" style="46" bestFit="1" customWidth="1"/>
    <col min="1280" max="1280" width="8.125" style="46"/>
    <col min="1281" max="1281" width="8.25" style="46" bestFit="1" customWidth="1"/>
    <col min="1282" max="1282" width="3.625" style="46" bestFit="1" customWidth="1"/>
    <col min="1283" max="1520" width="8.125" style="46"/>
    <col min="1521" max="1521" width="13.75" style="46" customWidth="1"/>
    <col min="1522" max="1522" width="8.875" style="46" bestFit="1" customWidth="1"/>
    <col min="1523" max="1527" width="8.75" style="46" bestFit="1" customWidth="1"/>
    <col min="1528" max="1528" width="8.5" style="46" bestFit="1" customWidth="1"/>
    <col min="1529" max="1530" width="8.75" style="46" bestFit="1" customWidth="1"/>
    <col min="1531" max="1533" width="8.25" style="46" bestFit="1" customWidth="1"/>
    <col min="1534" max="1534" width="11.125" style="46" customWidth="1"/>
    <col min="1535" max="1535" width="8.75" style="46" bestFit="1" customWidth="1"/>
    <col min="1536" max="1536" width="8.125" style="46"/>
    <col min="1537" max="1537" width="8.25" style="46" bestFit="1" customWidth="1"/>
    <col min="1538" max="1538" width="3.625" style="46" bestFit="1" customWidth="1"/>
    <col min="1539" max="1776" width="8.125" style="46"/>
    <col min="1777" max="1777" width="13.75" style="46" customWidth="1"/>
    <col min="1778" max="1778" width="8.875" style="46" bestFit="1" customWidth="1"/>
    <col min="1779" max="1783" width="8.75" style="46" bestFit="1" customWidth="1"/>
    <col min="1784" max="1784" width="8.5" style="46" bestFit="1" customWidth="1"/>
    <col min="1785" max="1786" width="8.75" style="46" bestFit="1" customWidth="1"/>
    <col min="1787" max="1789" width="8.25" style="46" bestFit="1" customWidth="1"/>
    <col min="1790" max="1790" width="11.125" style="46" customWidth="1"/>
    <col min="1791" max="1791" width="8.75" style="46" bestFit="1" customWidth="1"/>
    <col min="1792" max="1792" width="8.125" style="46"/>
    <col min="1793" max="1793" width="8.25" style="46" bestFit="1" customWidth="1"/>
    <col min="1794" max="1794" width="3.625" style="46" bestFit="1" customWidth="1"/>
    <col min="1795" max="2032" width="8.125" style="46"/>
    <col min="2033" max="2033" width="13.75" style="46" customWidth="1"/>
    <col min="2034" max="2034" width="8.875" style="46" bestFit="1" customWidth="1"/>
    <col min="2035" max="2039" width="8.75" style="46" bestFit="1" customWidth="1"/>
    <col min="2040" max="2040" width="8.5" style="46" bestFit="1" customWidth="1"/>
    <col min="2041" max="2042" width="8.75" style="46" bestFit="1" customWidth="1"/>
    <col min="2043" max="2045" width="8.25" style="46" bestFit="1" customWidth="1"/>
    <col min="2046" max="2046" width="11.125" style="46" customWidth="1"/>
    <col min="2047" max="2047" width="8.75" style="46" bestFit="1" customWidth="1"/>
    <col min="2048" max="2048" width="8.125" style="46"/>
    <col min="2049" max="2049" width="8.25" style="46" bestFit="1" customWidth="1"/>
    <col min="2050" max="2050" width="3.625" style="46" bestFit="1" customWidth="1"/>
    <col min="2051" max="2288" width="8.125" style="46"/>
    <col min="2289" max="2289" width="13.75" style="46" customWidth="1"/>
    <col min="2290" max="2290" width="8.875" style="46" bestFit="1" customWidth="1"/>
    <col min="2291" max="2295" width="8.75" style="46" bestFit="1" customWidth="1"/>
    <col min="2296" max="2296" width="8.5" style="46" bestFit="1" customWidth="1"/>
    <col min="2297" max="2298" width="8.75" style="46" bestFit="1" customWidth="1"/>
    <col min="2299" max="2301" width="8.25" style="46" bestFit="1" customWidth="1"/>
    <col min="2302" max="2302" width="11.125" style="46" customWidth="1"/>
    <col min="2303" max="2303" width="8.75" style="46" bestFit="1" customWidth="1"/>
    <col min="2304" max="2304" width="8.125" style="46"/>
    <col min="2305" max="2305" width="8.25" style="46" bestFit="1" customWidth="1"/>
    <col min="2306" max="2306" width="3.625" style="46" bestFit="1" customWidth="1"/>
    <col min="2307" max="2544" width="8.125" style="46"/>
    <col min="2545" max="2545" width="13.75" style="46" customWidth="1"/>
    <col min="2546" max="2546" width="8.875" style="46" bestFit="1" customWidth="1"/>
    <col min="2547" max="2551" width="8.75" style="46" bestFit="1" customWidth="1"/>
    <col min="2552" max="2552" width="8.5" style="46" bestFit="1" customWidth="1"/>
    <col min="2553" max="2554" width="8.75" style="46" bestFit="1" customWidth="1"/>
    <col min="2555" max="2557" width="8.25" style="46" bestFit="1" customWidth="1"/>
    <col min="2558" max="2558" width="11.125" style="46" customWidth="1"/>
    <col min="2559" max="2559" width="8.75" style="46" bestFit="1" customWidth="1"/>
    <col min="2560" max="2560" width="8.125" style="46"/>
    <col min="2561" max="2561" width="8.25" style="46" bestFit="1" customWidth="1"/>
    <col min="2562" max="2562" width="3.625" style="46" bestFit="1" customWidth="1"/>
    <col min="2563" max="2800" width="8.125" style="46"/>
    <col min="2801" max="2801" width="13.75" style="46" customWidth="1"/>
    <col min="2802" max="2802" width="8.875" style="46" bestFit="1" customWidth="1"/>
    <col min="2803" max="2807" width="8.75" style="46" bestFit="1" customWidth="1"/>
    <col min="2808" max="2808" width="8.5" style="46" bestFit="1" customWidth="1"/>
    <col min="2809" max="2810" width="8.75" style="46" bestFit="1" customWidth="1"/>
    <col min="2811" max="2813" width="8.25" style="46" bestFit="1" customWidth="1"/>
    <col min="2814" max="2814" width="11.125" style="46" customWidth="1"/>
    <col min="2815" max="2815" width="8.75" style="46" bestFit="1" customWidth="1"/>
    <col min="2816" max="2816" width="8.125" style="46"/>
    <col min="2817" max="2817" width="8.25" style="46" bestFit="1" customWidth="1"/>
    <col min="2818" max="2818" width="3.625" style="46" bestFit="1" customWidth="1"/>
    <col min="2819" max="3056" width="8.125" style="46"/>
    <col min="3057" max="3057" width="13.75" style="46" customWidth="1"/>
    <col min="3058" max="3058" width="8.875" style="46" bestFit="1" customWidth="1"/>
    <col min="3059" max="3063" width="8.75" style="46" bestFit="1" customWidth="1"/>
    <col min="3064" max="3064" width="8.5" style="46" bestFit="1" customWidth="1"/>
    <col min="3065" max="3066" width="8.75" style="46" bestFit="1" customWidth="1"/>
    <col min="3067" max="3069" width="8.25" style="46" bestFit="1" customWidth="1"/>
    <col min="3070" max="3070" width="11.125" style="46" customWidth="1"/>
    <col min="3071" max="3071" width="8.75" style="46" bestFit="1" customWidth="1"/>
    <col min="3072" max="3072" width="8.125" style="46"/>
    <col min="3073" max="3073" width="8.25" style="46" bestFit="1" customWidth="1"/>
    <col min="3074" max="3074" width="3.625" style="46" bestFit="1" customWidth="1"/>
    <col min="3075" max="3312" width="8.125" style="46"/>
    <col min="3313" max="3313" width="13.75" style="46" customWidth="1"/>
    <col min="3314" max="3314" width="8.875" style="46" bestFit="1" customWidth="1"/>
    <col min="3315" max="3319" width="8.75" style="46" bestFit="1" customWidth="1"/>
    <col min="3320" max="3320" width="8.5" style="46" bestFit="1" customWidth="1"/>
    <col min="3321" max="3322" width="8.75" style="46" bestFit="1" customWidth="1"/>
    <col min="3323" max="3325" width="8.25" style="46" bestFit="1" customWidth="1"/>
    <col min="3326" max="3326" width="11.125" style="46" customWidth="1"/>
    <col min="3327" max="3327" width="8.75" style="46" bestFit="1" customWidth="1"/>
    <col min="3328" max="3328" width="8.125" style="46"/>
    <col min="3329" max="3329" width="8.25" style="46" bestFit="1" customWidth="1"/>
    <col min="3330" max="3330" width="3.625" style="46" bestFit="1" customWidth="1"/>
    <col min="3331" max="3568" width="8.125" style="46"/>
    <col min="3569" max="3569" width="13.75" style="46" customWidth="1"/>
    <col min="3570" max="3570" width="8.875" style="46" bestFit="1" customWidth="1"/>
    <col min="3571" max="3575" width="8.75" style="46" bestFit="1" customWidth="1"/>
    <col min="3576" max="3576" width="8.5" style="46" bestFit="1" customWidth="1"/>
    <col min="3577" max="3578" width="8.75" style="46" bestFit="1" customWidth="1"/>
    <col min="3579" max="3581" width="8.25" style="46" bestFit="1" customWidth="1"/>
    <col min="3582" max="3582" width="11.125" style="46" customWidth="1"/>
    <col min="3583" max="3583" width="8.75" style="46" bestFit="1" customWidth="1"/>
    <col min="3584" max="3584" width="8.125" style="46"/>
    <col min="3585" max="3585" width="8.25" style="46" bestFit="1" customWidth="1"/>
    <col min="3586" max="3586" width="3.625" style="46" bestFit="1" customWidth="1"/>
    <col min="3587" max="3824" width="8.125" style="46"/>
    <col min="3825" max="3825" width="13.75" style="46" customWidth="1"/>
    <col min="3826" max="3826" width="8.875" style="46" bestFit="1" customWidth="1"/>
    <col min="3827" max="3831" width="8.75" style="46" bestFit="1" customWidth="1"/>
    <col min="3832" max="3832" width="8.5" style="46" bestFit="1" customWidth="1"/>
    <col min="3833" max="3834" width="8.75" style="46" bestFit="1" customWidth="1"/>
    <col min="3835" max="3837" width="8.25" style="46" bestFit="1" customWidth="1"/>
    <col min="3838" max="3838" width="11.125" style="46" customWidth="1"/>
    <col min="3839" max="3839" width="8.75" style="46" bestFit="1" customWidth="1"/>
    <col min="3840" max="3840" width="8.125" style="46"/>
    <col min="3841" max="3841" width="8.25" style="46" bestFit="1" customWidth="1"/>
    <col min="3842" max="3842" width="3.625" style="46" bestFit="1" customWidth="1"/>
    <col min="3843" max="4080" width="8.125" style="46"/>
    <col min="4081" max="4081" width="13.75" style="46" customWidth="1"/>
    <col min="4082" max="4082" width="8.875" style="46" bestFit="1" customWidth="1"/>
    <col min="4083" max="4087" width="8.75" style="46" bestFit="1" customWidth="1"/>
    <col min="4088" max="4088" width="8.5" style="46" bestFit="1" customWidth="1"/>
    <col min="4089" max="4090" width="8.75" style="46" bestFit="1" customWidth="1"/>
    <col min="4091" max="4093" width="8.25" style="46" bestFit="1" customWidth="1"/>
    <col min="4094" max="4094" width="11.125" style="46" customWidth="1"/>
    <col min="4095" max="4095" width="8.75" style="46" bestFit="1" customWidth="1"/>
    <col min="4096" max="4096" width="8.125" style="46"/>
    <col min="4097" max="4097" width="8.25" style="46" bestFit="1" customWidth="1"/>
    <col min="4098" max="4098" width="3.625" style="46" bestFit="1" customWidth="1"/>
    <col min="4099" max="4336" width="8.125" style="46"/>
    <col min="4337" max="4337" width="13.75" style="46" customWidth="1"/>
    <col min="4338" max="4338" width="8.875" style="46" bestFit="1" customWidth="1"/>
    <col min="4339" max="4343" width="8.75" style="46" bestFit="1" customWidth="1"/>
    <col min="4344" max="4344" width="8.5" style="46" bestFit="1" customWidth="1"/>
    <col min="4345" max="4346" width="8.75" style="46" bestFit="1" customWidth="1"/>
    <col min="4347" max="4349" width="8.25" style="46" bestFit="1" customWidth="1"/>
    <col min="4350" max="4350" width="11.125" style="46" customWidth="1"/>
    <col min="4351" max="4351" width="8.75" style="46" bestFit="1" customWidth="1"/>
    <col min="4352" max="4352" width="8.125" style="46"/>
    <col min="4353" max="4353" width="8.25" style="46" bestFit="1" customWidth="1"/>
    <col min="4354" max="4354" width="3.625" style="46" bestFit="1" customWidth="1"/>
    <col min="4355" max="4592" width="8.125" style="46"/>
    <col min="4593" max="4593" width="13.75" style="46" customWidth="1"/>
    <col min="4594" max="4594" width="8.875" style="46" bestFit="1" customWidth="1"/>
    <col min="4595" max="4599" width="8.75" style="46" bestFit="1" customWidth="1"/>
    <col min="4600" max="4600" width="8.5" style="46" bestFit="1" customWidth="1"/>
    <col min="4601" max="4602" width="8.75" style="46" bestFit="1" customWidth="1"/>
    <col min="4603" max="4605" width="8.25" style="46" bestFit="1" customWidth="1"/>
    <col min="4606" max="4606" width="11.125" style="46" customWidth="1"/>
    <col min="4607" max="4607" width="8.75" style="46" bestFit="1" customWidth="1"/>
    <col min="4608" max="4608" width="8.125" style="46"/>
    <col min="4609" max="4609" width="8.25" style="46" bestFit="1" customWidth="1"/>
    <col min="4610" max="4610" width="3.625" style="46" bestFit="1" customWidth="1"/>
    <col min="4611" max="4848" width="8.125" style="46"/>
    <col min="4849" max="4849" width="13.75" style="46" customWidth="1"/>
    <col min="4850" max="4850" width="8.875" style="46" bestFit="1" customWidth="1"/>
    <col min="4851" max="4855" width="8.75" style="46" bestFit="1" customWidth="1"/>
    <col min="4856" max="4856" width="8.5" style="46" bestFit="1" customWidth="1"/>
    <col min="4857" max="4858" width="8.75" style="46" bestFit="1" customWidth="1"/>
    <col min="4859" max="4861" width="8.25" style="46" bestFit="1" customWidth="1"/>
    <col min="4862" max="4862" width="11.125" style="46" customWidth="1"/>
    <col min="4863" max="4863" width="8.75" style="46" bestFit="1" customWidth="1"/>
    <col min="4864" max="4864" width="8.125" style="46"/>
    <col min="4865" max="4865" width="8.25" style="46" bestFit="1" customWidth="1"/>
    <col min="4866" max="4866" width="3.625" style="46" bestFit="1" customWidth="1"/>
    <col min="4867" max="5104" width="8.125" style="46"/>
    <col min="5105" max="5105" width="13.75" style="46" customWidth="1"/>
    <col min="5106" max="5106" width="8.875" style="46" bestFit="1" customWidth="1"/>
    <col min="5107" max="5111" width="8.75" style="46" bestFit="1" customWidth="1"/>
    <col min="5112" max="5112" width="8.5" style="46" bestFit="1" customWidth="1"/>
    <col min="5113" max="5114" width="8.75" style="46" bestFit="1" customWidth="1"/>
    <col min="5115" max="5117" width="8.25" style="46" bestFit="1" customWidth="1"/>
    <col min="5118" max="5118" width="11.125" style="46" customWidth="1"/>
    <col min="5119" max="5119" width="8.75" style="46" bestFit="1" customWidth="1"/>
    <col min="5120" max="5120" width="8.125" style="46"/>
    <col min="5121" max="5121" width="8.25" style="46" bestFit="1" customWidth="1"/>
    <col min="5122" max="5122" width="3.625" style="46" bestFit="1" customWidth="1"/>
    <col min="5123" max="5360" width="8.125" style="46"/>
    <col min="5361" max="5361" width="13.75" style="46" customWidth="1"/>
    <col min="5362" max="5362" width="8.875" style="46" bestFit="1" customWidth="1"/>
    <col min="5363" max="5367" width="8.75" style="46" bestFit="1" customWidth="1"/>
    <col min="5368" max="5368" width="8.5" style="46" bestFit="1" customWidth="1"/>
    <col min="5369" max="5370" width="8.75" style="46" bestFit="1" customWidth="1"/>
    <col min="5371" max="5373" width="8.25" style="46" bestFit="1" customWidth="1"/>
    <col min="5374" max="5374" width="11.125" style="46" customWidth="1"/>
    <col min="5375" max="5375" width="8.75" style="46" bestFit="1" customWidth="1"/>
    <col min="5376" max="5376" width="8.125" style="46"/>
    <col min="5377" max="5377" width="8.25" style="46" bestFit="1" customWidth="1"/>
    <col min="5378" max="5378" width="3.625" style="46" bestFit="1" customWidth="1"/>
    <col min="5379" max="5616" width="8.125" style="46"/>
    <col min="5617" max="5617" width="13.75" style="46" customWidth="1"/>
    <col min="5618" max="5618" width="8.875" style="46" bestFit="1" customWidth="1"/>
    <col min="5619" max="5623" width="8.75" style="46" bestFit="1" customWidth="1"/>
    <col min="5624" max="5624" width="8.5" style="46" bestFit="1" customWidth="1"/>
    <col min="5625" max="5626" width="8.75" style="46" bestFit="1" customWidth="1"/>
    <col min="5627" max="5629" width="8.25" style="46" bestFit="1" customWidth="1"/>
    <col min="5630" max="5630" width="11.125" style="46" customWidth="1"/>
    <col min="5631" max="5631" width="8.75" style="46" bestFit="1" customWidth="1"/>
    <col min="5632" max="5632" width="8.125" style="46"/>
    <col min="5633" max="5633" width="8.25" style="46" bestFit="1" customWidth="1"/>
    <col min="5634" max="5634" width="3.625" style="46" bestFit="1" customWidth="1"/>
    <col min="5635" max="5872" width="8.125" style="46"/>
    <col min="5873" max="5873" width="13.75" style="46" customWidth="1"/>
    <col min="5874" max="5874" width="8.875" style="46" bestFit="1" customWidth="1"/>
    <col min="5875" max="5879" width="8.75" style="46" bestFit="1" customWidth="1"/>
    <col min="5880" max="5880" width="8.5" style="46" bestFit="1" customWidth="1"/>
    <col min="5881" max="5882" width="8.75" style="46" bestFit="1" customWidth="1"/>
    <col min="5883" max="5885" width="8.25" style="46" bestFit="1" customWidth="1"/>
    <col min="5886" max="5886" width="11.125" style="46" customWidth="1"/>
    <col min="5887" max="5887" width="8.75" style="46" bestFit="1" customWidth="1"/>
    <col min="5888" max="5888" width="8.125" style="46"/>
    <col min="5889" max="5889" width="8.25" style="46" bestFit="1" customWidth="1"/>
    <col min="5890" max="5890" width="3.625" style="46" bestFit="1" customWidth="1"/>
    <col min="5891" max="6128" width="8.125" style="46"/>
    <col min="6129" max="6129" width="13.75" style="46" customWidth="1"/>
    <col min="6130" max="6130" width="8.875" style="46" bestFit="1" customWidth="1"/>
    <col min="6131" max="6135" width="8.75" style="46" bestFit="1" customWidth="1"/>
    <col min="6136" max="6136" width="8.5" style="46" bestFit="1" customWidth="1"/>
    <col min="6137" max="6138" width="8.75" style="46" bestFit="1" customWidth="1"/>
    <col min="6139" max="6141" width="8.25" style="46" bestFit="1" customWidth="1"/>
    <col min="6142" max="6142" width="11.125" style="46" customWidth="1"/>
    <col min="6143" max="6143" width="8.75" style="46" bestFit="1" customWidth="1"/>
    <col min="6144" max="6144" width="8.125" style="46"/>
    <col min="6145" max="6145" width="8.25" style="46" bestFit="1" customWidth="1"/>
    <col min="6146" max="6146" width="3.625" style="46" bestFit="1" customWidth="1"/>
    <col min="6147" max="6384" width="8.125" style="46"/>
    <col min="6385" max="6385" width="13.75" style="46" customWidth="1"/>
    <col min="6386" max="6386" width="8.875" style="46" bestFit="1" customWidth="1"/>
    <col min="6387" max="6391" width="8.75" style="46" bestFit="1" customWidth="1"/>
    <col min="6392" max="6392" width="8.5" style="46" bestFit="1" customWidth="1"/>
    <col min="6393" max="6394" width="8.75" style="46" bestFit="1" customWidth="1"/>
    <col min="6395" max="6397" width="8.25" style="46" bestFit="1" customWidth="1"/>
    <col min="6398" max="6398" width="11.125" style="46" customWidth="1"/>
    <col min="6399" max="6399" width="8.75" style="46" bestFit="1" customWidth="1"/>
    <col min="6400" max="6400" width="8.125" style="46"/>
    <col min="6401" max="6401" width="8.25" style="46" bestFit="1" customWidth="1"/>
    <col min="6402" max="6402" width="3.625" style="46" bestFit="1" customWidth="1"/>
    <col min="6403" max="6640" width="8.125" style="46"/>
    <col min="6641" max="6641" width="13.75" style="46" customWidth="1"/>
    <col min="6642" max="6642" width="8.875" style="46" bestFit="1" customWidth="1"/>
    <col min="6643" max="6647" width="8.75" style="46" bestFit="1" customWidth="1"/>
    <col min="6648" max="6648" width="8.5" style="46" bestFit="1" customWidth="1"/>
    <col min="6649" max="6650" width="8.75" style="46" bestFit="1" customWidth="1"/>
    <col min="6651" max="6653" width="8.25" style="46" bestFit="1" customWidth="1"/>
    <col min="6654" max="6654" width="11.125" style="46" customWidth="1"/>
    <col min="6655" max="6655" width="8.75" style="46" bestFit="1" customWidth="1"/>
    <col min="6656" max="6656" width="8.125" style="46"/>
    <col min="6657" max="6657" width="8.25" style="46" bestFit="1" customWidth="1"/>
    <col min="6658" max="6658" width="3.625" style="46" bestFit="1" customWidth="1"/>
    <col min="6659" max="6896" width="8.125" style="46"/>
    <col min="6897" max="6897" width="13.75" style="46" customWidth="1"/>
    <col min="6898" max="6898" width="8.875" style="46" bestFit="1" customWidth="1"/>
    <col min="6899" max="6903" width="8.75" style="46" bestFit="1" customWidth="1"/>
    <col min="6904" max="6904" width="8.5" style="46" bestFit="1" customWidth="1"/>
    <col min="6905" max="6906" width="8.75" style="46" bestFit="1" customWidth="1"/>
    <col min="6907" max="6909" width="8.25" style="46" bestFit="1" customWidth="1"/>
    <col min="6910" max="6910" width="11.125" style="46" customWidth="1"/>
    <col min="6911" max="6911" width="8.75" style="46" bestFit="1" customWidth="1"/>
    <col min="6912" max="6912" width="8.125" style="46"/>
    <col min="6913" max="6913" width="8.25" style="46" bestFit="1" customWidth="1"/>
    <col min="6914" max="6914" width="3.625" style="46" bestFit="1" customWidth="1"/>
    <col min="6915" max="7152" width="8.125" style="46"/>
    <col min="7153" max="7153" width="13.75" style="46" customWidth="1"/>
    <col min="7154" max="7154" width="8.875" style="46" bestFit="1" customWidth="1"/>
    <col min="7155" max="7159" width="8.75" style="46" bestFit="1" customWidth="1"/>
    <col min="7160" max="7160" width="8.5" style="46" bestFit="1" customWidth="1"/>
    <col min="7161" max="7162" width="8.75" style="46" bestFit="1" customWidth="1"/>
    <col min="7163" max="7165" width="8.25" style="46" bestFit="1" customWidth="1"/>
    <col min="7166" max="7166" width="11.125" style="46" customWidth="1"/>
    <col min="7167" max="7167" width="8.75" style="46" bestFit="1" customWidth="1"/>
    <col min="7168" max="7168" width="8.125" style="46"/>
    <col min="7169" max="7169" width="8.25" style="46" bestFit="1" customWidth="1"/>
    <col min="7170" max="7170" width="3.625" style="46" bestFit="1" customWidth="1"/>
    <col min="7171" max="7408" width="8.125" style="46"/>
    <col min="7409" max="7409" width="13.75" style="46" customWidth="1"/>
    <col min="7410" max="7410" width="8.875" style="46" bestFit="1" customWidth="1"/>
    <col min="7411" max="7415" width="8.75" style="46" bestFit="1" customWidth="1"/>
    <col min="7416" max="7416" width="8.5" style="46" bestFit="1" customWidth="1"/>
    <col min="7417" max="7418" width="8.75" style="46" bestFit="1" customWidth="1"/>
    <col min="7419" max="7421" width="8.25" style="46" bestFit="1" customWidth="1"/>
    <col min="7422" max="7422" width="11.125" style="46" customWidth="1"/>
    <col min="7423" max="7423" width="8.75" style="46" bestFit="1" customWidth="1"/>
    <col min="7424" max="7424" width="8.125" style="46"/>
    <col min="7425" max="7425" width="8.25" style="46" bestFit="1" customWidth="1"/>
    <col min="7426" max="7426" width="3.625" style="46" bestFit="1" customWidth="1"/>
    <col min="7427" max="7664" width="8.125" style="46"/>
    <col min="7665" max="7665" width="13.75" style="46" customWidth="1"/>
    <col min="7666" max="7666" width="8.875" style="46" bestFit="1" customWidth="1"/>
    <col min="7667" max="7671" width="8.75" style="46" bestFit="1" customWidth="1"/>
    <col min="7672" max="7672" width="8.5" style="46" bestFit="1" customWidth="1"/>
    <col min="7673" max="7674" width="8.75" style="46" bestFit="1" customWidth="1"/>
    <col min="7675" max="7677" width="8.25" style="46" bestFit="1" customWidth="1"/>
    <col min="7678" max="7678" width="11.125" style="46" customWidth="1"/>
    <col min="7679" max="7679" width="8.75" style="46" bestFit="1" customWidth="1"/>
    <col min="7680" max="7680" width="8.125" style="46"/>
    <col min="7681" max="7681" width="8.25" style="46" bestFit="1" customWidth="1"/>
    <col min="7682" max="7682" width="3.625" style="46" bestFit="1" customWidth="1"/>
    <col min="7683" max="7920" width="8.125" style="46"/>
    <col min="7921" max="7921" width="13.75" style="46" customWidth="1"/>
    <col min="7922" max="7922" width="8.875" style="46" bestFit="1" customWidth="1"/>
    <col min="7923" max="7927" width="8.75" style="46" bestFit="1" customWidth="1"/>
    <col min="7928" max="7928" width="8.5" style="46" bestFit="1" customWidth="1"/>
    <col min="7929" max="7930" width="8.75" style="46" bestFit="1" customWidth="1"/>
    <col min="7931" max="7933" width="8.25" style="46" bestFit="1" customWidth="1"/>
    <col min="7934" max="7934" width="11.125" style="46" customWidth="1"/>
    <col min="7935" max="7935" width="8.75" style="46" bestFit="1" customWidth="1"/>
    <col min="7936" max="7936" width="8.125" style="46"/>
    <col min="7937" max="7937" width="8.25" style="46" bestFit="1" customWidth="1"/>
    <col min="7938" max="7938" width="3.625" style="46" bestFit="1" customWidth="1"/>
    <col min="7939" max="8176" width="8.125" style="46"/>
    <col min="8177" max="8177" width="13.75" style="46" customWidth="1"/>
    <col min="8178" max="8178" width="8.875" style="46" bestFit="1" customWidth="1"/>
    <col min="8179" max="8183" width="8.75" style="46" bestFit="1" customWidth="1"/>
    <col min="8184" max="8184" width="8.5" style="46" bestFit="1" customWidth="1"/>
    <col min="8185" max="8186" width="8.75" style="46" bestFit="1" customWidth="1"/>
    <col min="8187" max="8189" width="8.25" style="46" bestFit="1" customWidth="1"/>
    <col min="8190" max="8190" width="11.125" style="46" customWidth="1"/>
    <col min="8191" max="8191" width="8.75" style="46" bestFit="1" customWidth="1"/>
    <col min="8192" max="8192" width="8.125" style="46"/>
    <col min="8193" max="8193" width="8.25" style="46" bestFit="1" customWidth="1"/>
    <col min="8194" max="8194" width="3.625" style="46" bestFit="1" customWidth="1"/>
    <col min="8195" max="8432" width="8.125" style="46"/>
    <col min="8433" max="8433" width="13.75" style="46" customWidth="1"/>
    <col min="8434" max="8434" width="8.875" style="46" bestFit="1" customWidth="1"/>
    <col min="8435" max="8439" width="8.75" style="46" bestFit="1" customWidth="1"/>
    <col min="8440" max="8440" width="8.5" style="46" bestFit="1" customWidth="1"/>
    <col min="8441" max="8442" width="8.75" style="46" bestFit="1" customWidth="1"/>
    <col min="8443" max="8445" width="8.25" style="46" bestFit="1" customWidth="1"/>
    <col min="8446" max="8446" width="11.125" style="46" customWidth="1"/>
    <col min="8447" max="8447" width="8.75" style="46" bestFit="1" customWidth="1"/>
    <col min="8448" max="8448" width="8.125" style="46"/>
    <col min="8449" max="8449" width="8.25" style="46" bestFit="1" customWidth="1"/>
    <col min="8450" max="8450" width="3.625" style="46" bestFit="1" customWidth="1"/>
    <col min="8451" max="8688" width="8.125" style="46"/>
    <col min="8689" max="8689" width="13.75" style="46" customWidth="1"/>
    <col min="8690" max="8690" width="8.875" style="46" bestFit="1" customWidth="1"/>
    <col min="8691" max="8695" width="8.75" style="46" bestFit="1" customWidth="1"/>
    <col min="8696" max="8696" width="8.5" style="46" bestFit="1" customWidth="1"/>
    <col min="8697" max="8698" width="8.75" style="46" bestFit="1" customWidth="1"/>
    <col min="8699" max="8701" width="8.25" style="46" bestFit="1" customWidth="1"/>
    <col min="8702" max="8702" width="11.125" style="46" customWidth="1"/>
    <col min="8703" max="8703" width="8.75" style="46" bestFit="1" customWidth="1"/>
    <col min="8704" max="8704" width="8.125" style="46"/>
    <col min="8705" max="8705" width="8.25" style="46" bestFit="1" customWidth="1"/>
    <col min="8706" max="8706" width="3.625" style="46" bestFit="1" customWidth="1"/>
    <col min="8707" max="8944" width="8.125" style="46"/>
    <col min="8945" max="8945" width="13.75" style="46" customWidth="1"/>
    <col min="8946" max="8946" width="8.875" style="46" bestFit="1" customWidth="1"/>
    <col min="8947" max="8951" width="8.75" style="46" bestFit="1" customWidth="1"/>
    <col min="8952" max="8952" width="8.5" style="46" bestFit="1" customWidth="1"/>
    <col min="8953" max="8954" width="8.75" style="46" bestFit="1" customWidth="1"/>
    <col min="8955" max="8957" width="8.25" style="46" bestFit="1" customWidth="1"/>
    <col min="8958" max="8958" width="11.125" style="46" customWidth="1"/>
    <col min="8959" max="8959" width="8.75" style="46" bestFit="1" customWidth="1"/>
    <col min="8960" max="8960" width="8.125" style="46"/>
    <col min="8961" max="8961" width="8.25" style="46" bestFit="1" customWidth="1"/>
    <col min="8962" max="8962" width="3.625" style="46" bestFit="1" customWidth="1"/>
    <col min="8963" max="9200" width="8.125" style="46"/>
    <col min="9201" max="9201" width="13.75" style="46" customWidth="1"/>
    <col min="9202" max="9202" width="8.875" style="46" bestFit="1" customWidth="1"/>
    <col min="9203" max="9207" width="8.75" style="46" bestFit="1" customWidth="1"/>
    <col min="9208" max="9208" width="8.5" style="46" bestFit="1" customWidth="1"/>
    <col min="9209" max="9210" width="8.75" style="46" bestFit="1" customWidth="1"/>
    <col min="9211" max="9213" width="8.25" style="46" bestFit="1" customWidth="1"/>
    <col min="9214" max="9214" width="11.125" style="46" customWidth="1"/>
    <col min="9215" max="9215" width="8.75" style="46" bestFit="1" customWidth="1"/>
    <col min="9216" max="9216" width="8.125" style="46"/>
    <col min="9217" max="9217" width="8.25" style="46" bestFit="1" customWidth="1"/>
    <col min="9218" max="9218" width="3.625" style="46" bestFit="1" customWidth="1"/>
    <col min="9219" max="9456" width="8.125" style="46"/>
    <col min="9457" max="9457" width="13.75" style="46" customWidth="1"/>
    <col min="9458" max="9458" width="8.875" style="46" bestFit="1" customWidth="1"/>
    <col min="9459" max="9463" width="8.75" style="46" bestFit="1" customWidth="1"/>
    <col min="9464" max="9464" width="8.5" style="46" bestFit="1" customWidth="1"/>
    <col min="9465" max="9466" width="8.75" style="46" bestFit="1" customWidth="1"/>
    <col min="9467" max="9469" width="8.25" style="46" bestFit="1" customWidth="1"/>
    <col min="9470" max="9470" width="11.125" style="46" customWidth="1"/>
    <col min="9471" max="9471" width="8.75" style="46" bestFit="1" customWidth="1"/>
    <col min="9472" max="9472" width="8.125" style="46"/>
    <col min="9473" max="9473" width="8.25" style="46" bestFit="1" customWidth="1"/>
    <col min="9474" max="9474" width="3.625" style="46" bestFit="1" customWidth="1"/>
    <col min="9475" max="9712" width="8.125" style="46"/>
    <col min="9713" max="9713" width="13.75" style="46" customWidth="1"/>
    <col min="9714" max="9714" width="8.875" style="46" bestFit="1" customWidth="1"/>
    <col min="9715" max="9719" width="8.75" style="46" bestFit="1" customWidth="1"/>
    <col min="9720" max="9720" width="8.5" style="46" bestFit="1" customWidth="1"/>
    <col min="9721" max="9722" width="8.75" style="46" bestFit="1" customWidth="1"/>
    <col min="9723" max="9725" width="8.25" style="46" bestFit="1" customWidth="1"/>
    <col min="9726" max="9726" width="11.125" style="46" customWidth="1"/>
    <col min="9727" max="9727" width="8.75" style="46" bestFit="1" customWidth="1"/>
    <col min="9728" max="9728" width="8.125" style="46"/>
    <col min="9729" max="9729" width="8.25" style="46" bestFit="1" customWidth="1"/>
    <col min="9730" max="9730" width="3.625" style="46" bestFit="1" customWidth="1"/>
    <col min="9731" max="9968" width="8.125" style="46"/>
    <col min="9969" max="9969" width="13.75" style="46" customWidth="1"/>
    <col min="9970" max="9970" width="8.875" style="46" bestFit="1" customWidth="1"/>
    <col min="9971" max="9975" width="8.75" style="46" bestFit="1" customWidth="1"/>
    <col min="9976" max="9976" width="8.5" style="46" bestFit="1" customWidth="1"/>
    <col min="9977" max="9978" width="8.75" style="46" bestFit="1" customWidth="1"/>
    <col min="9979" max="9981" width="8.25" style="46" bestFit="1" customWidth="1"/>
    <col min="9982" max="9982" width="11.125" style="46" customWidth="1"/>
    <col min="9983" max="9983" width="8.75" style="46" bestFit="1" customWidth="1"/>
    <col min="9984" max="9984" width="8.125" style="46"/>
    <col min="9985" max="9985" width="8.25" style="46" bestFit="1" customWidth="1"/>
    <col min="9986" max="9986" width="3.625" style="46" bestFit="1" customWidth="1"/>
    <col min="9987" max="10224" width="8.125" style="46"/>
    <col min="10225" max="10225" width="13.75" style="46" customWidth="1"/>
    <col min="10226" max="10226" width="8.875" style="46" bestFit="1" customWidth="1"/>
    <col min="10227" max="10231" width="8.75" style="46" bestFit="1" customWidth="1"/>
    <col min="10232" max="10232" width="8.5" style="46" bestFit="1" customWidth="1"/>
    <col min="10233" max="10234" width="8.75" style="46" bestFit="1" customWidth="1"/>
    <col min="10235" max="10237" width="8.25" style="46" bestFit="1" customWidth="1"/>
    <col min="10238" max="10238" width="11.125" style="46" customWidth="1"/>
    <col min="10239" max="10239" width="8.75" style="46" bestFit="1" customWidth="1"/>
    <col min="10240" max="10240" width="8.125" style="46"/>
    <col min="10241" max="10241" width="8.25" style="46" bestFit="1" customWidth="1"/>
    <col min="10242" max="10242" width="3.625" style="46" bestFit="1" customWidth="1"/>
    <col min="10243" max="10480" width="8.125" style="46"/>
    <col min="10481" max="10481" width="13.75" style="46" customWidth="1"/>
    <col min="10482" max="10482" width="8.875" style="46" bestFit="1" customWidth="1"/>
    <col min="10483" max="10487" width="8.75" style="46" bestFit="1" customWidth="1"/>
    <col min="10488" max="10488" width="8.5" style="46" bestFit="1" customWidth="1"/>
    <col min="10489" max="10490" width="8.75" style="46" bestFit="1" customWidth="1"/>
    <col min="10491" max="10493" width="8.25" style="46" bestFit="1" customWidth="1"/>
    <col min="10494" max="10494" width="11.125" style="46" customWidth="1"/>
    <col min="10495" max="10495" width="8.75" style="46" bestFit="1" customWidth="1"/>
    <col min="10496" max="10496" width="8.125" style="46"/>
    <col min="10497" max="10497" width="8.25" style="46" bestFit="1" customWidth="1"/>
    <col min="10498" max="10498" width="3.625" style="46" bestFit="1" customWidth="1"/>
    <col min="10499" max="10736" width="8.125" style="46"/>
    <col min="10737" max="10737" width="13.75" style="46" customWidth="1"/>
    <col min="10738" max="10738" width="8.875" style="46" bestFit="1" customWidth="1"/>
    <col min="10739" max="10743" width="8.75" style="46" bestFit="1" customWidth="1"/>
    <col min="10744" max="10744" width="8.5" style="46" bestFit="1" customWidth="1"/>
    <col min="10745" max="10746" width="8.75" style="46" bestFit="1" customWidth="1"/>
    <col min="10747" max="10749" width="8.25" style="46" bestFit="1" customWidth="1"/>
    <col min="10750" max="10750" width="11.125" style="46" customWidth="1"/>
    <col min="10751" max="10751" width="8.75" style="46" bestFit="1" customWidth="1"/>
    <col min="10752" max="10752" width="8.125" style="46"/>
    <col min="10753" max="10753" width="8.25" style="46" bestFit="1" customWidth="1"/>
    <col min="10754" max="10754" width="3.625" style="46" bestFit="1" customWidth="1"/>
    <col min="10755" max="10992" width="8.125" style="46"/>
    <col min="10993" max="10993" width="13.75" style="46" customWidth="1"/>
    <col min="10994" max="10994" width="8.875" style="46" bestFit="1" customWidth="1"/>
    <col min="10995" max="10999" width="8.75" style="46" bestFit="1" customWidth="1"/>
    <col min="11000" max="11000" width="8.5" style="46" bestFit="1" customWidth="1"/>
    <col min="11001" max="11002" width="8.75" style="46" bestFit="1" customWidth="1"/>
    <col min="11003" max="11005" width="8.25" style="46" bestFit="1" customWidth="1"/>
    <col min="11006" max="11006" width="11.125" style="46" customWidth="1"/>
    <col min="11007" max="11007" width="8.75" style="46" bestFit="1" customWidth="1"/>
    <col min="11008" max="11008" width="8.125" style="46"/>
    <col min="11009" max="11009" width="8.25" style="46" bestFit="1" customWidth="1"/>
    <col min="11010" max="11010" width="3.625" style="46" bestFit="1" customWidth="1"/>
    <col min="11011" max="11248" width="8.125" style="46"/>
    <col min="11249" max="11249" width="13.75" style="46" customWidth="1"/>
    <col min="11250" max="11250" width="8.875" style="46" bestFit="1" customWidth="1"/>
    <col min="11251" max="11255" width="8.75" style="46" bestFit="1" customWidth="1"/>
    <col min="11256" max="11256" width="8.5" style="46" bestFit="1" customWidth="1"/>
    <col min="11257" max="11258" width="8.75" style="46" bestFit="1" customWidth="1"/>
    <col min="11259" max="11261" width="8.25" style="46" bestFit="1" customWidth="1"/>
    <col min="11262" max="11262" width="11.125" style="46" customWidth="1"/>
    <col min="11263" max="11263" width="8.75" style="46" bestFit="1" customWidth="1"/>
    <col min="11264" max="11264" width="8.125" style="46"/>
    <col min="11265" max="11265" width="8.25" style="46" bestFit="1" customWidth="1"/>
    <col min="11266" max="11266" width="3.625" style="46" bestFit="1" customWidth="1"/>
    <col min="11267" max="11504" width="8.125" style="46"/>
    <col min="11505" max="11505" width="13.75" style="46" customWidth="1"/>
    <col min="11506" max="11506" width="8.875" style="46" bestFit="1" customWidth="1"/>
    <col min="11507" max="11511" width="8.75" style="46" bestFit="1" customWidth="1"/>
    <col min="11512" max="11512" width="8.5" style="46" bestFit="1" customWidth="1"/>
    <col min="11513" max="11514" width="8.75" style="46" bestFit="1" customWidth="1"/>
    <col min="11515" max="11517" width="8.25" style="46" bestFit="1" customWidth="1"/>
    <col min="11518" max="11518" width="11.125" style="46" customWidth="1"/>
    <col min="11519" max="11519" width="8.75" style="46" bestFit="1" customWidth="1"/>
    <col min="11520" max="11520" width="8.125" style="46"/>
    <col min="11521" max="11521" width="8.25" style="46" bestFit="1" customWidth="1"/>
    <col min="11522" max="11522" width="3.625" style="46" bestFit="1" customWidth="1"/>
    <col min="11523" max="11760" width="8.125" style="46"/>
    <col min="11761" max="11761" width="13.75" style="46" customWidth="1"/>
    <col min="11762" max="11762" width="8.875" style="46" bestFit="1" customWidth="1"/>
    <col min="11763" max="11767" width="8.75" style="46" bestFit="1" customWidth="1"/>
    <col min="11768" max="11768" width="8.5" style="46" bestFit="1" customWidth="1"/>
    <col min="11769" max="11770" width="8.75" style="46" bestFit="1" customWidth="1"/>
    <col min="11771" max="11773" width="8.25" style="46" bestFit="1" customWidth="1"/>
    <col min="11774" max="11774" width="11.125" style="46" customWidth="1"/>
    <col min="11775" max="11775" width="8.75" style="46" bestFit="1" customWidth="1"/>
    <col min="11776" max="11776" width="8.125" style="46"/>
    <col min="11777" max="11777" width="8.25" style="46" bestFit="1" customWidth="1"/>
    <col min="11778" max="11778" width="3.625" style="46" bestFit="1" customWidth="1"/>
    <col min="11779" max="12016" width="8.125" style="46"/>
    <col min="12017" max="12017" width="13.75" style="46" customWidth="1"/>
    <col min="12018" max="12018" width="8.875" style="46" bestFit="1" customWidth="1"/>
    <col min="12019" max="12023" width="8.75" style="46" bestFit="1" customWidth="1"/>
    <col min="12024" max="12024" width="8.5" style="46" bestFit="1" customWidth="1"/>
    <col min="12025" max="12026" width="8.75" style="46" bestFit="1" customWidth="1"/>
    <col min="12027" max="12029" width="8.25" style="46" bestFit="1" customWidth="1"/>
    <col min="12030" max="12030" width="11.125" style="46" customWidth="1"/>
    <col min="12031" max="12031" width="8.75" style="46" bestFit="1" customWidth="1"/>
    <col min="12032" max="12032" width="8.125" style="46"/>
    <col min="12033" max="12033" width="8.25" style="46" bestFit="1" customWidth="1"/>
    <col min="12034" max="12034" width="3.625" style="46" bestFit="1" customWidth="1"/>
    <col min="12035" max="12272" width="8.125" style="46"/>
    <col min="12273" max="12273" width="13.75" style="46" customWidth="1"/>
    <col min="12274" max="12274" width="8.875" style="46" bestFit="1" customWidth="1"/>
    <col min="12275" max="12279" width="8.75" style="46" bestFit="1" customWidth="1"/>
    <col min="12280" max="12280" width="8.5" style="46" bestFit="1" customWidth="1"/>
    <col min="12281" max="12282" width="8.75" style="46" bestFit="1" customWidth="1"/>
    <col min="12283" max="12285" width="8.25" style="46" bestFit="1" customWidth="1"/>
    <col min="12286" max="12286" width="11.125" style="46" customWidth="1"/>
    <col min="12287" max="12287" width="8.75" style="46" bestFit="1" customWidth="1"/>
    <col min="12288" max="12288" width="8.125" style="46"/>
    <col min="12289" max="12289" width="8.25" style="46" bestFit="1" customWidth="1"/>
    <col min="12290" max="12290" width="3.625" style="46" bestFit="1" customWidth="1"/>
    <col min="12291" max="12528" width="8.125" style="46"/>
    <col min="12529" max="12529" width="13.75" style="46" customWidth="1"/>
    <col min="12530" max="12530" width="8.875" style="46" bestFit="1" customWidth="1"/>
    <col min="12531" max="12535" width="8.75" style="46" bestFit="1" customWidth="1"/>
    <col min="12536" max="12536" width="8.5" style="46" bestFit="1" customWidth="1"/>
    <col min="12537" max="12538" width="8.75" style="46" bestFit="1" customWidth="1"/>
    <col min="12539" max="12541" width="8.25" style="46" bestFit="1" customWidth="1"/>
    <col min="12542" max="12542" width="11.125" style="46" customWidth="1"/>
    <col min="12543" max="12543" width="8.75" style="46" bestFit="1" customWidth="1"/>
    <col min="12544" max="12544" width="8.125" style="46"/>
    <col min="12545" max="12545" width="8.25" style="46" bestFit="1" customWidth="1"/>
    <col min="12546" max="12546" width="3.625" style="46" bestFit="1" customWidth="1"/>
    <col min="12547" max="12784" width="8.125" style="46"/>
    <col min="12785" max="12785" width="13.75" style="46" customWidth="1"/>
    <col min="12786" max="12786" width="8.875" style="46" bestFit="1" customWidth="1"/>
    <col min="12787" max="12791" width="8.75" style="46" bestFit="1" customWidth="1"/>
    <col min="12792" max="12792" width="8.5" style="46" bestFit="1" customWidth="1"/>
    <col min="12793" max="12794" width="8.75" style="46" bestFit="1" customWidth="1"/>
    <col min="12795" max="12797" width="8.25" style="46" bestFit="1" customWidth="1"/>
    <col min="12798" max="12798" width="11.125" style="46" customWidth="1"/>
    <col min="12799" max="12799" width="8.75" style="46" bestFit="1" customWidth="1"/>
    <col min="12800" max="12800" width="8.125" style="46"/>
    <col min="12801" max="12801" width="8.25" style="46" bestFit="1" customWidth="1"/>
    <col min="12802" max="12802" width="3.625" style="46" bestFit="1" customWidth="1"/>
    <col min="12803" max="13040" width="8.125" style="46"/>
    <col min="13041" max="13041" width="13.75" style="46" customWidth="1"/>
    <col min="13042" max="13042" width="8.875" style="46" bestFit="1" customWidth="1"/>
    <col min="13043" max="13047" width="8.75" style="46" bestFit="1" customWidth="1"/>
    <col min="13048" max="13048" width="8.5" style="46" bestFit="1" customWidth="1"/>
    <col min="13049" max="13050" width="8.75" style="46" bestFit="1" customWidth="1"/>
    <col min="13051" max="13053" width="8.25" style="46" bestFit="1" customWidth="1"/>
    <col min="13054" max="13054" width="11.125" style="46" customWidth="1"/>
    <col min="13055" max="13055" width="8.75" style="46" bestFit="1" customWidth="1"/>
    <col min="13056" max="13056" width="8.125" style="46"/>
    <col min="13057" max="13057" width="8.25" style="46" bestFit="1" customWidth="1"/>
    <col min="13058" max="13058" width="3.625" style="46" bestFit="1" customWidth="1"/>
    <col min="13059" max="13296" width="8.125" style="46"/>
    <col min="13297" max="13297" width="13.75" style="46" customWidth="1"/>
    <col min="13298" max="13298" width="8.875" style="46" bestFit="1" customWidth="1"/>
    <col min="13299" max="13303" width="8.75" style="46" bestFit="1" customWidth="1"/>
    <col min="13304" max="13304" width="8.5" style="46" bestFit="1" customWidth="1"/>
    <col min="13305" max="13306" width="8.75" style="46" bestFit="1" customWidth="1"/>
    <col min="13307" max="13309" width="8.25" style="46" bestFit="1" customWidth="1"/>
    <col min="13310" max="13310" width="11.125" style="46" customWidth="1"/>
    <col min="13311" max="13311" width="8.75" style="46" bestFit="1" customWidth="1"/>
    <col min="13312" max="13312" width="8.125" style="46"/>
    <col min="13313" max="13313" width="8.25" style="46" bestFit="1" customWidth="1"/>
    <col min="13314" max="13314" width="3.625" style="46" bestFit="1" customWidth="1"/>
    <col min="13315" max="13552" width="8.125" style="46"/>
    <col min="13553" max="13553" width="13.75" style="46" customWidth="1"/>
    <col min="13554" max="13554" width="8.875" style="46" bestFit="1" customWidth="1"/>
    <col min="13555" max="13559" width="8.75" style="46" bestFit="1" customWidth="1"/>
    <col min="13560" max="13560" width="8.5" style="46" bestFit="1" customWidth="1"/>
    <col min="13561" max="13562" width="8.75" style="46" bestFit="1" customWidth="1"/>
    <col min="13563" max="13565" width="8.25" style="46" bestFit="1" customWidth="1"/>
    <col min="13566" max="13566" width="11.125" style="46" customWidth="1"/>
    <col min="13567" max="13567" width="8.75" style="46" bestFit="1" customWidth="1"/>
    <col min="13568" max="13568" width="8.125" style="46"/>
    <col min="13569" max="13569" width="8.25" style="46" bestFit="1" customWidth="1"/>
    <col min="13570" max="13570" width="3.625" style="46" bestFit="1" customWidth="1"/>
    <col min="13571" max="13808" width="8.125" style="46"/>
    <col min="13809" max="13809" width="13.75" style="46" customWidth="1"/>
    <col min="13810" max="13810" width="8.875" style="46" bestFit="1" customWidth="1"/>
    <col min="13811" max="13815" width="8.75" style="46" bestFit="1" customWidth="1"/>
    <col min="13816" max="13816" width="8.5" style="46" bestFit="1" customWidth="1"/>
    <col min="13817" max="13818" width="8.75" style="46" bestFit="1" customWidth="1"/>
    <col min="13819" max="13821" width="8.25" style="46" bestFit="1" customWidth="1"/>
    <col min="13822" max="13822" width="11.125" style="46" customWidth="1"/>
    <col min="13823" max="13823" width="8.75" style="46" bestFit="1" customWidth="1"/>
    <col min="13824" max="13824" width="8.125" style="46"/>
    <col min="13825" max="13825" width="8.25" style="46" bestFit="1" customWidth="1"/>
    <col min="13826" max="13826" width="3.625" style="46" bestFit="1" customWidth="1"/>
    <col min="13827" max="14064" width="8.125" style="46"/>
    <col min="14065" max="14065" width="13.75" style="46" customWidth="1"/>
    <col min="14066" max="14066" width="8.875" style="46" bestFit="1" customWidth="1"/>
    <col min="14067" max="14071" width="8.75" style="46" bestFit="1" customWidth="1"/>
    <col min="14072" max="14072" width="8.5" style="46" bestFit="1" customWidth="1"/>
    <col min="14073" max="14074" width="8.75" style="46" bestFit="1" customWidth="1"/>
    <col min="14075" max="14077" width="8.25" style="46" bestFit="1" customWidth="1"/>
    <col min="14078" max="14078" width="11.125" style="46" customWidth="1"/>
    <col min="14079" max="14079" width="8.75" style="46" bestFit="1" customWidth="1"/>
    <col min="14080" max="14080" width="8.125" style="46"/>
    <col min="14081" max="14081" width="8.25" style="46" bestFit="1" customWidth="1"/>
    <col min="14082" max="14082" width="3.625" style="46" bestFit="1" customWidth="1"/>
    <col min="14083" max="14320" width="8.125" style="46"/>
    <col min="14321" max="14321" width="13.75" style="46" customWidth="1"/>
    <col min="14322" max="14322" width="8.875" style="46" bestFit="1" customWidth="1"/>
    <col min="14323" max="14327" width="8.75" style="46" bestFit="1" customWidth="1"/>
    <col min="14328" max="14328" width="8.5" style="46" bestFit="1" customWidth="1"/>
    <col min="14329" max="14330" width="8.75" style="46" bestFit="1" customWidth="1"/>
    <col min="14331" max="14333" width="8.25" style="46" bestFit="1" customWidth="1"/>
    <col min="14334" max="14334" width="11.125" style="46" customWidth="1"/>
    <col min="14335" max="14335" width="8.75" style="46" bestFit="1" customWidth="1"/>
    <col min="14336" max="14336" width="8.125" style="46"/>
    <col min="14337" max="14337" width="8.25" style="46" bestFit="1" customWidth="1"/>
    <col min="14338" max="14338" width="3.625" style="46" bestFit="1" customWidth="1"/>
    <col min="14339" max="14576" width="8.125" style="46"/>
    <col min="14577" max="14577" width="13.75" style="46" customWidth="1"/>
    <col min="14578" max="14578" width="8.875" style="46" bestFit="1" customWidth="1"/>
    <col min="14579" max="14583" width="8.75" style="46" bestFit="1" customWidth="1"/>
    <col min="14584" max="14584" width="8.5" style="46" bestFit="1" customWidth="1"/>
    <col min="14585" max="14586" width="8.75" style="46" bestFit="1" customWidth="1"/>
    <col min="14587" max="14589" width="8.25" style="46" bestFit="1" customWidth="1"/>
    <col min="14590" max="14590" width="11.125" style="46" customWidth="1"/>
    <col min="14591" max="14591" width="8.75" style="46" bestFit="1" customWidth="1"/>
    <col min="14592" max="14592" width="8.125" style="46"/>
    <col min="14593" max="14593" width="8.25" style="46" bestFit="1" customWidth="1"/>
    <col min="14594" max="14594" width="3.625" style="46" bestFit="1" customWidth="1"/>
    <col min="14595" max="14832" width="8.125" style="46"/>
    <col min="14833" max="14833" width="13.75" style="46" customWidth="1"/>
    <col min="14834" max="14834" width="8.875" style="46" bestFit="1" customWidth="1"/>
    <col min="14835" max="14839" width="8.75" style="46" bestFit="1" customWidth="1"/>
    <col min="14840" max="14840" width="8.5" style="46" bestFit="1" customWidth="1"/>
    <col min="14841" max="14842" width="8.75" style="46" bestFit="1" customWidth="1"/>
    <col min="14843" max="14845" width="8.25" style="46" bestFit="1" customWidth="1"/>
    <col min="14846" max="14846" width="11.125" style="46" customWidth="1"/>
    <col min="14847" max="14847" width="8.75" style="46" bestFit="1" customWidth="1"/>
    <col min="14848" max="14848" width="8.125" style="46"/>
    <col min="14849" max="14849" width="8.25" style="46" bestFit="1" customWidth="1"/>
    <col min="14850" max="14850" width="3.625" style="46" bestFit="1" customWidth="1"/>
    <col min="14851" max="15088" width="8.125" style="46"/>
    <col min="15089" max="15089" width="13.75" style="46" customWidth="1"/>
    <col min="15090" max="15090" width="8.875" style="46" bestFit="1" customWidth="1"/>
    <col min="15091" max="15095" width="8.75" style="46" bestFit="1" customWidth="1"/>
    <col min="15096" max="15096" width="8.5" style="46" bestFit="1" customWidth="1"/>
    <col min="15097" max="15098" width="8.75" style="46" bestFit="1" customWidth="1"/>
    <col min="15099" max="15101" width="8.25" style="46" bestFit="1" customWidth="1"/>
    <col min="15102" max="15102" width="11.125" style="46" customWidth="1"/>
    <col min="15103" max="15103" width="8.75" style="46" bestFit="1" customWidth="1"/>
    <col min="15104" max="15104" width="8.125" style="46"/>
    <col min="15105" max="15105" width="8.25" style="46" bestFit="1" customWidth="1"/>
    <col min="15106" max="15106" width="3.625" style="46" bestFit="1" customWidth="1"/>
    <col min="15107" max="15344" width="8.125" style="46"/>
    <col min="15345" max="15345" width="13.75" style="46" customWidth="1"/>
    <col min="15346" max="15346" width="8.875" style="46" bestFit="1" customWidth="1"/>
    <col min="15347" max="15351" width="8.75" style="46" bestFit="1" customWidth="1"/>
    <col min="15352" max="15352" width="8.5" style="46" bestFit="1" customWidth="1"/>
    <col min="15353" max="15354" width="8.75" style="46" bestFit="1" customWidth="1"/>
    <col min="15355" max="15357" width="8.25" style="46" bestFit="1" customWidth="1"/>
    <col min="15358" max="15358" width="11.125" style="46" customWidth="1"/>
    <col min="15359" max="15359" width="8.75" style="46" bestFit="1" customWidth="1"/>
    <col min="15360" max="15360" width="8.125" style="46"/>
    <col min="15361" max="15361" width="8.25" style="46" bestFit="1" customWidth="1"/>
    <col min="15362" max="15362" width="3.625" style="46" bestFit="1" customWidth="1"/>
    <col min="15363" max="15600" width="8.125" style="46"/>
    <col min="15601" max="15601" width="13.75" style="46" customWidth="1"/>
    <col min="15602" max="15602" width="8.875" style="46" bestFit="1" customWidth="1"/>
    <col min="15603" max="15607" width="8.75" style="46" bestFit="1" customWidth="1"/>
    <col min="15608" max="15608" width="8.5" style="46" bestFit="1" customWidth="1"/>
    <col min="15609" max="15610" width="8.75" style="46" bestFit="1" customWidth="1"/>
    <col min="15611" max="15613" width="8.25" style="46" bestFit="1" customWidth="1"/>
    <col min="15614" max="15614" width="11.125" style="46" customWidth="1"/>
    <col min="15615" max="15615" width="8.75" style="46" bestFit="1" customWidth="1"/>
    <col min="15616" max="15616" width="8.125" style="46"/>
    <col min="15617" max="15617" width="8.25" style="46" bestFit="1" customWidth="1"/>
    <col min="15618" max="15618" width="3.625" style="46" bestFit="1" customWidth="1"/>
    <col min="15619" max="15856" width="8.125" style="46"/>
    <col min="15857" max="15857" width="13.75" style="46" customWidth="1"/>
    <col min="15858" max="15858" width="8.875" style="46" bestFit="1" customWidth="1"/>
    <col min="15859" max="15863" width="8.75" style="46" bestFit="1" customWidth="1"/>
    <col min="15864" max="15864" width="8.5" style="46" bestFit="1" customWidth="1"/>
    <col min="15865" max="15866" width="8.75" style="46" bestFit="1" customWidth="1"/>
    <col min="15867" max="15869" width="8.25" style="46" bestFit="1" customWidth="1"/>
    <col min="15870" max="15870" width="11.125" style="46" customWidth="1"/>
    <col min="15871" max="15871" width="8.75" style="46" bestFit="1" customWidth="1"/>
    <col min="15872" max="15872" width="8.125" style="46"/>
    <col min="15873" max="15873" width="8.25" style="46" bestFit="1" customWidth="1"/>
    <col min="15874" max="15874" width="3.625" style="46" bestFit="1" customWidth="1"/>
    <col min="15875" max="16112" width="8.125" style="46"/>
    <col min="16113" max="16113" width="13.75" style="46" customWidth="1"/>
    <col min="16114" max="16114" width="8.875" style="46" bestFit="1" customWidth="1"/>
    <col min="16115" max="16119" width="8.75" style="46" bestFit="1" customWidth="1"/>
    <col min="16120" max="16120" width="8.5" style="46" bestFit="1" customWidth="1"/>
    <col min="16121" max="16122" width="8.75" style="46" bestFit="1" customWidth="1"/>
    <col min="16123" max="16125" width="8.25" style="46" bestFit="1" customWidth="1"/>
    <col min="16126" max="16126" width="11.125" style="46" customWidth="1"/>
    <col min="16127" max="16127" width="8.75" style="46" bestFit="1" customWidth="1"/>
    <col min="16128" max="16128" width="8.125" style="46"/>
    <col min="16129" max="16129" width="8.25" style="46" bestFit="1" customWidth="1"/>
    <col min="16130" max="16130" width="3.625" style="46" bestFit="1" customWidth="1"/>
    <col min="16131" max="16384" width="8.125" style="46"/>
  </cols>
  <sheetData>
    <row r="1" spans="1:18" ht="32.25" customHeight="1" thickBot="1" x14ac:dyDescent="0.2">
      <c r="A1" s="219" t="s">
        <v>187</v>
      </c>
      <c r="B1" s="219"/>
    </row>
    <row r="2" spans="1:18" ht="20.25" customHeight="1" thickBot="1" x14ac:dyDescent="0.2">
      <c r="A2" s="220" t="s">
        <v>88</v>
      </c>
      <c r="B2" s="49" t="s">
        <v>89</v>
      </c>
      <c r="C2" s="49" t="s">
        <v>90</v>
      </c>
      <c r="D2" s="50" t="s">
        <v>91</v>
      </c>
      <c r="E2" s="50" t="s">
        <v>92</v>
      </c>
      <c r="F2" s="49" t="s">
        <v>93</v>
      </c>
      <c r="G2" s="49" t="s">
        <v>94</v>
      </c>
      <c r="H2" s="49" t="s">
        <v>95</v>
      </c>
      <c r="I2" s="49" t="s">
        <v>96</v>
      </c>
      <c r="J2" s="49" t="s">
        <v>97</v>
      </c>
      <c r="K2" s="49" t="s">
        <v>98</v>
      </c>
      <c r="L2" s="49" t="s">
        <v>99</v>
      </c>
      <c r="M2" s="49" t="s">
        <v>100</v>
      </c>
      <c r="N2" s="49" t="s">
        <v>101</v>
      </c>
      <c r="O2" s="51" t="s">
        <v>102</v>
      </c>
      <c r="Q2" s="52">
        <v>12</v>
      </c>
      <c r="R2" s="46" t="s">
        <v>103</v>
      </c>
    </row>
    <row r="3" spans="1:18" ht="17.100000000000001" customHeight="1" x14ac:dyDescent="0.15">
      <c r="A3" s="221"/>
      <c r="B3" s="53"/>
      <c r="C3" s="53"/>
      <c r="D3" s="54"/>
      <c r="E3" s="54"/>
      <c r="F3" s="53"/>
      <c r="G3" s="53"/>
      <c r="H3" s="53"/>
      <c r="I3" s="53"/>
      <c r="J3" s="53"/>
      <c r="K3" s="53"/>
      <c r="L3" s="55"/>
      <c r="M3" s="53"/>
      <c r="N3" s="53"/>
      <c r="O3" s="56"/>
    </row>
    <row r="4" spans="1:18" ht="16.5" customHeight="1" x14ac:dyDescent="0.15">
      <c r="A4" s="57" t="s">
        <v>104</v>
      </c>
      <c r="B4" s="58">
        <v>34493</v>
      </c>
      <c r="C4" s="58">
        <v>34600</v>
      </c>
      <c r="D4" s="58">
        <v>34650</v>
      </c>
      <c r="E4" s="59">
        <v>34699</v>
      </c>
      <c r="F4" s="59">
        <v>34749</v>
      </c>
      <c r="G4" s="59">
        <v>34802</v>
      </c>
      <c r="H4" s="59">
        <v>34899</v>
      </c>
      <c r="I4" s="58">
        <v>35007</v>
      </c>
      <c r="J4" s="58">
        <v>35107</v>
      </c>
      <c r="K4" s="59">
        <v>35166</v>
      </c>
      <c r="L4" s="58">
        <v>35274</v>
      </c>
      <c r="M4" s="60">
        <v>35310</v>
      </c>
      <c r="N4" s="58">
        <f>SUM(B4:M4)</f>
        <v>418756</v>
      </c>
      <c r="O4" s="64">
        <f t="shared" ref="O4:O44" si="0">ROUND(N4/$Q$2,0)</f>
        <v>34896</v>
      </c>
    </row>
    <row r="5" spans="1:18" ht="17.100000000000001" customHeight="1" x14ac:dyDescent="0.15">
      <c r="A5" s="61" t="s">
        <v>105</v>
      </c>
      <c r="B5" s="58">
        <v>9117</v>
      </c>
      <c r="C5" s="58">
        <v>9172</v>
      </c>
      <c r="D5" s="58">
        <v>9209</v>
      </c>
      <c r="E5" s="59">
        <v>9239</v>
      </c>
      <c r="F5" s="59">
        <v>9280</v>
      </c>
      <c r="G5" s="59">
        <v>9312</v>
      </c>
      <c r="H5" s="59">
        <v>9344</v>
      </c>
      <c r="I5" s="58">
        <v>9375</v>
      </c>
      <c r="J5" s="58">
        <v>9405</v>
      </c>
      <c r="K5" s="59">
        <v>9448</v>
      </c>
      <c r="L5" s="58">
        <v>9479</v>
      </c>
      <c r="M5" s="60">
        <v>9499</v>
      </c>
      <c r="N5" s="58">
        <f t="shared" ref="N5:N43" si="1">SUM(B5:M5)</f>
        <v>111879</v>
      </c>
      <c r="O5" s="64">
        <f t="shared" si="0"/>
        <v>9323</v>
      </c>
    </row>
    <row r="6" spans="1:18" ht="17.100000000000001" customHeight="1" x14ac:dyDescent="0.15">
      <c r="A6" s="57" t="s">
        <v>106</v>
      </c>
      <c r="B6" s="58">
        <v>4697</v>
      </c>
      <c r="C6" s="58">
        <v>4711</v>
      </c>
      <c r="D6" s="58">
        <v>4731</v>
      </c>
      <c r="E6" s="59">
        <v>4739</v>
      </c>
      <c r="F6" s="59">
        <v>4745</v>
      </c>
      <c r="G6" s="59">
        <v>4760</v>
      </c>
      <c r="H6" s="59">
        <v>4791</v>
      </c>
      <c r="I6" s="58">
        <v>4811</v>
      </c>
      <c r="J6" s="58">
        <v>4829</v>
      </c>
      <c r="K6" s="59">
        <v>4850</v>
      </c>
      <c r="L6" s="58">
        <v>4865</v>
      </c>
      <c r="M6" s="60">
        <v>4874</v>
      </c>
      <c r="N6" s="58">
        <f t="shared" si="1"/>
        <v>57403</v>
      </c>
      <c r="O6" s="64">
        <f t="shared" si="0"/>
        <v>4784</v>
      </c>
    </row>
    <row r="7" spans="1:18" ht="17.100000000000001" customHeight="1" x14ac:dyDescent="0.15">
      <c r="A7" s="61" t="s">
        <v>107</v>
      </c>
      <c r="B7" s="58">
        <v>10660</v>
      </c>
      <c r="C7" s="58">
        <v>10693</v>
      </c>
      <c r="D7" s="58">
        <v>10746</v>
      </c>
      <c r="E7" s="59">
        <v>10753</v>
      </c>
      <c r="F7" s="59">
        <v>10760</v>
      </c>
      <c r="G7" s="59">
        <v>10797</v>
      </c>
      <c r="H7" s="59">
        <v>10833</v>
      </c>
      <c r="I7" s="58">
        <v>10895</v>
      </c>
      <c r="J7" s="58">
        <v>10951</v>
      </c>
      <c r="K7" s="59">
        <v>10967</v>
      </c>
      <c r="L7" s="58">
        <v>11032</v>
      </c>
      <c r="M7" s="60">
        <v>11070</v>
      </c>
      <c r="N7" s="58">
        <f t="shared" si="1"/>
        <v>130157</v>
      </c>
      <c r="O7" s="64">
        <f t="shared" si="0"/>
        <v>10846</v>
      </c>
    </row>
    <row r="8" spans="1:18" ht="17.100000000000001" customHeight="1" x14ac:dyDescent="0.15">
      <c r="A8" s="57" t="s">
        <v>108</v>
      </c>
      <c r="B8" s="58">
        <v>6392</v>
      </c>
      <c r="C8" s="58">
        <v>6447</v>
      </c>
      <c r="D8" s="58">
        <v>6456</v>
      </c>
      <c r="E8" s="59">
        <v>6466</v>
      </c>
      <c r="F8" s="59">
        <v>6483</v>
      </c>
      <c r="G8" s="59">
        <v>6496</v>
      </c>
      <c r="H8" s="59">
        <v>6524</v>
      </c>
      <c r="I8" s="58">
        <v>6539</v>
      </c>
      <c r="J8" s="58">
        <v>6569</v>
      </c>
      <c r="K8" s="59">
        <v>6575</v>
      </c>
      <c r="L8" s="58">
        <v>6608</v>
      </c>
      <c r="M8" s="60">
        <v>6621</v>
      </c>
      <c r="N8" s="58">
        <f t="shared" si="1"/>
        <v>78176</v>
      </c>
      <c r="O8" s="64">
        <f t="shared" si="0"/>
        <v>6515</v>
      </c>
    </row>
    <row r="9" spans="1:18" ht="17.100000000000001" customHeight="1" x14ac:dyDescent="0.15">
      <c r="A9" s="61" t="s">
        <v>109</v>
      </c>
      <c r="B9" s="58">
        <v>5863</v>
      </c>
      <c r="C9" s="58">
        <v>5873</v>
      </c>
      <c r="D9" s="58">
        <v>5886</v>
      </c>
      <c r="E9" s="59">
        <v>5898</v>
      </c>
      <c r="F9" s="59">
        <v>5918</v>
      </c>
      <c r="G9" s="59">
        <v>5930</v>
      </c>
      <c r="H9" s="59">
        <v>5945</v>
      </c>
      <c r="I9" s="58">
        <v>5972</v>
      </c>
      <c r="J9" s="58">
        <v>5986</v>
      </c>
      <c r="K9" s="59">
        <v>6023</v>
      </c>
      <c r="L9" s="58">
        <v>6054</v>
      </c>
      <c r="M9" s="60">
        <v>6065</v>
      </c>
      <c r="N9" s="58">
        <f t="shared" si="1"/>
        <v>71413</v>
      </c>
      <c r="O9" s="64">
        <f t="shared" si="0"/>
        <v>5951</v>
      </c>
    </row>
    <row r="10" spans="1:18" ht="17.100000000000001" customHeight="1" x14ac:dyDescent="0.15">
      <c r="A10" s="57" t="s">
        <v>110</v>
      </c>
      <c r="B10" s="58">
        <v>13128</v>
      </c>
      <c r="C10" s="58">
        <v>13164</v>
      </c>
      <c r="D10" s="58">
        <v>13190</v>
      </c>
      <c r="E10" s="59">
        <v>13219</v>
      </c>
      <c r="F10" s="59">
        <v>13248</v>
      </c>
      <c r="G10" s="59">
        <v>13286</v>
      </c>
      <c r="H10" s="59">
        <v>13332</v>
      </c>
      <c r="I10" s="58">
        <v>13363</v>
      </c>
      <c r="J10" s="58">
        <v>13418</v>
      </c>
      <c r="K10" s="59">
        <v>13463</v>
      </c>
      <c r="L10" s="58">
        <v>13522</v>
      </c>
      <c r="M10" s="60">
        <v>13549</v>
      </c>
      <c r="N10" s="58">
        <f t="shared" si="1"/>
        <v>159882</v>
      </c>
      <c r="O10" s="64">
        <f t="shared" si="0"/>
        <v>13324</v>
      </c>
    </row>
    <row r="11" spans="1:18" ht="17.100000000000001" customHeight="1" x14ac:dyDescent="0.15">
      <c r="A11" s="61" t="s">
        <v>111</v>
      </c>
      <c r="B11" s="58">
        <v>5756</v>
      </c>
      <c r="C11" s="58">
        <v>5784</v>
      </c>
      <c r="D11" s="58">
        <v>5789</v>
      </c>
      <c r="E11" s="59">
        <v>5801</v>
      </c>
      <c r="F11" s="59">
        <v>5813</v>
      </c>
      <c r="G11" s="59">
        <v>5835</v>
      </c>
      <c r="H11" s="59">
        <v>5869</v>
      </c>
      <c r="I11" s="58">
        <v>5917</v>
      </c>
      <c r="J11" s="58">
        <v>5930</v>
      </c>
      <c r="K11" s="59">
        <v>5952</v>
      </c>
      <c r="L11" s="58">
        <v>5991</v>
      </c>
      <c r="M11" s="60">
        <v>6025</v>
      </c>
      <c r="N11" s="58">
        <f t="shared" si="1"/>
        <v>70462</v>
      </c>
      <c r="O11" s="64">
        <f t="shared" si="0"/>
        <v>5872</v>
      </c>
    </row>
    <row r="12" spans="1:18" ht="17.100000000000001" customHeight="1" x14ac:dyDescent="0.15">
      <c r="A12" s="57" t="s">
        <v>112</v>
      </c>
      <c r="B12" s="58">
        <v>12816</v>
      </c>
      <c r="C12" s="58">
        <v>12852</v>
      </c>
      <c r="D12" s="58">
        <v>12897</v>
      </c>
      <c r="E12" s="59">
        <v>12912</v>
      </c>
      <c r="F12" s="59">
        <v>12945</v>
      </c>
      <c r="G12" s="59">
        <v>12954</v>
      </c>
      <c r="H12" s="59">
        <v>12996</v>
      </c>
      <c r="I12" s="58">
        <v>13018</v>
      </c>
      <c r="J12" s="58">
        <v>13057</v>
      </c>
      <c r="K12" s="59">
        <v>13091</v>
      </c>
      <c r="L12" s="58">
        <v>13142</v>
      </c>
      <c r="M12" s="60">
        <v>13171</v>
      </c>
      <c r="N12" s="58">
        <f t="shared" si="1"/>
        <v>155851</v>
      </c>
      <c r="O12" s="64">
        <f t="shared" si="0"/>
        <v>12988</v>
      </c>
    </row>
    <row r="13" spans="1:18" ht="17.100000000000001" customHeight="1" x14ac:dyDescent="0.15">
      <c r="A13" s="61" t="s">
        <v>113</v>
      </c>
      <c r="B13" s="58">
        <v>6533</v>
      </c>
      <c r="C13" s="58">
        <v>6543</v>
      </c>
      <c r="D13" s="58">
        <v>6540</v>
      </c>
      <c r="E13" s="59">
        <v>6544</v>
      </c>
      <c r="F13" s="59">
        <v>6545</v>
      </c>
      <c r="G13" s="59">
        <v>6550</v>
      </c>
      <c r="H13" s="59">
        <v>6557</v>
      </c>
      <c r="I13" s="58">
        <v>6566</v>
      </c>
      <c r="J13" s="58">
        <v>6582</v>
      </c>
      <c r="K13" s="59">
        <v>6602</v>
      </c>
      <c r="L13" s="58">
        <v>6605</v>
      </c>
      <c r="M13" s="60">
        <v>6598</v>
      </c>
      <c r="N13" s="58">
        <f t="shared" si="1"/>
        <v>78765</v>
      </c>
      <c r="O13" s="64">
        <f t="shared" si="0"/>
        <v>6564</v>
      </c>
    </row>
    <row r="14" spans="1:18" ht="17.100000000000001" customHeight="1" x14ac:dyDescent="0.15">
      <c r="A14" s="57" t="s">
        <v>114</v>
      </c>
      <c r="B14" s="58">
        <v>5511</v>
      </c>
      <c r="C14" s="58">
        <v>5544</v>
      </c>
      <c r="D14" s="58">
        <v>5555</v>
      </c>
      <c r="E14" s="59">
        <v>5572</v>
      </c>
      <c r="F14" s="59">
        <v>5582</v>
      </c>
      <c r="G14" s="59">
        <v>5586</v>
      </c>
      <c r="H14" s="59">
        <v>5605</v>
      </c>
      <c r="I14" s="58">
        <v>5625</v>
      </c>
      <c r="J14" s="58">
        <v>5648</v>
      </c>
      <c r="K14" s="59">
        <v>5657</v>
      </c>
      <c r="L14" s="58">
        <v>5672</v>
      </c>
      <c r="M14" s="60">
        <v>5690</v>
      </c>
      <c r="N14" s="58">
        <f t="shared" si="1"/>
        <v>67247</v>
      </c>
      <c r="O14" s="64">
        <f t="shared" si="0"/>
        <v>5604</v>
      </c>
    </row>
    <row r="15" spans="1:18" ht="17.100000000000001" customHeight="1" x14ac:dyDescent="0.15">
      <c r="A15" s="61" t="s">
        <v>115</v>
      </c>
      <c r="B15" s="58">
        <v>774</v>
      </c>
      <c r="C15" s="58">
        <v>779</v>
      </c>
      <c r="D15" s="58">
        <v>782</v>
      </c>
      <c r="E15" s="59">
        <v>785</v>
      </c>
      <c r="F15" s="59">
        <v>791</v>
      </c>
      <c r="G15" s="59">
        <v>797</v>
      </c>
      <c r="H15" s="59">
        <v>798</v>
      </c>
      <c r="I15" s="58">
        <v>805</v>
      </c>
      <c r="J15" s="58">
        <v>806</v>
      </c>
      <c r="K15" s="59">
        <v>802</v>
      </c>
      <c r="L15" s="58">
        <v>800</v>
      </c>
      <c r="M15" s="60">
        <v>803</v>
      </c>
      <c r="N15" s="58">
        <f t="shared" si="1"/>
        <v>9522</v>
      </c>
      <c r="O15" s="64">
        <f t="shared" si="0"/>
        <v>794</v>
      </c>
    </row>
    <row r="16" spans="1:18" ht="17.100000000000001" customHeight="1" x14ac:dyDescent="0.15">
      <c r="A16" s="57" t="s">
        <v>116</v>
      </c>
      <c r="B16" s="58">
        <v>559</v>
      </c>
      <c r="C16" s="58">
        <v>560</v>
      </c>
      <c r="D16" s="58">
        <v>561</v>
      </c>
      <c r="E16" s="59">
        <v>562</v>
      </c>
      <c r="F16" s="59">
        <v>559</v>
      </c>
      <c r="G16" s="59">
        <v>555</v>
      </c>
      <c r="H16" s="59">
        <v>553</v>
      </c>
      <c r="I16" s="58">
        <v>551</v>
      </c>
      <c r="J16" s="58">
        <v>558</v>
      </c>
      <c r="K16" s="59">
        <v>559</v>
      </c>
      <c r="L16" s="58">
        <v>559</v>
      </c>
      <c r="M16" s="60">
        <v>559</v>
      </c>
      <c r="N16" s="58">
        <f t="shared" si="1"/>
        <v>6695</v>
      </c>
      <c r="O16" s="64">
        <f t="shared" si="0"/>
        <v>558</v>
      </c>
    </row>
    <row r="17" spans="1:15" ht="17.100000000000001" customHeight="1" x14ac:dyDescent="0.15">
      <c r="A17" s="61" t="s">
        <v>117</v>
      </c>
      <c r="B17" s="58">
        <v>257</v>
      </c>
      <c r="C17" s="58">
        <v>257</v>
      </c>
      <c r="D17" s="58">
        <v>256</v>
      </c>
      <c r="E17" s="59">
        <v>253</v>
      </c>
      <c r="F17" s="59">
        <v>254</v>
      </c>
      <c r="G17" s="59">
        <v>254</v>
      </c>
      <c r="H17" s="59">
        <v>253</v>
      </c>
      <c r="I17" s="58">
        <v>253</v>
      </c>
      <c r="J17" s="58">
        <v>253</v>
      </c>
      <c r="K17" s="59">
        <v>254</v>
      </c>
      <c r="L17" s="58">
        <v>254</v>
      </c>
      <c r="M17" s="60">
        <v>254</v>
      </c>
      <c r="N17" s="58">
        <f t="shared" si="1"/>
        <v>3052</v>
      </c>
      <c r="O17" s="64">
        <f t="shared" si="0"/>
        <v>254</v>
      </c>
    </row>
    <row r="18" spans="1:15" ht="17.100000000000001" customHeight="1" x14ac:dyDescent="0.15">
      <c r="A18" s="57" t="s">
        <v>118</v>
      </c>
      <c r="B18" s="58">
        <v>1418</v>
      </c>
      <c r="C18" s="58">
        <v>1427</v>
      </c>
      <c r="D18" s="58">
        <v>1428</v>
      </c>
      <c r="E18" s="59">
        <v>1435</v>
      </c>
      <c r="F18" s="59">
        <v>1435</v>
      </c>
      <c r="G18" s="59">
        <v>1425</v>
      </c>
      <c r="H18" s="59">
        <v>1426</v>
      </c>
      <c r="I18" s="58">
        <v>1435</v>
      </c>
      <c r="J18" s="58">
        <v>1441</v>
      </c>
      <c r="K18" s="59">
        <v>1443</v>
      </c>
      <c r="L18" s="58">
        <v>1447</v>
      </c>
      <c r="M18" s="60">
        <v>1459</v>
      </c>
      <c r="N18" s="58">
        <f t="shared" si="1"/>
        <v>17219</v>
      </c>
      <c r="O18" s="64">
        <f t="shared" si="0"/>
        <v>1435</v>
      </c>
    </row>
    <row r="19" spans="1:15" ht="17.100000000000001" customHeight="1" x14ac:dyDescent="0.15">
      <c r="A19" s="61" t="s">
        <v>119</v>
      </c>
      <c r="B19" s="58">
        <v>1845</v>
      </c>
      <c r="C19" s="58">
        <v>1847</v>
      </c>
      <c r="D19" s="58">
        <v>1858</v>
      </c>
      <c r="E19" s="59">
        <v>1865</v>
      </c>
      <c r="F19" s="59">
        <v>1864</v>
      </c>
      <c r="G19" s="59">
        <v>1868</v>
      </c>
      <c r="H19" s="59">
        <v>1867</v>
      </c>
      <c r="I19" s="58">
        <v>1872</v>
      </c>
      <c r="J19" s="58">
        <v>1881</v>
      </c>
      <c r="K19" s="59">
        <v>1892</v>
      </c>
      <c r="L19" s="58">
        <v>1898</v>
      </c>
      <c r="M19" s="60">
        <v>1901</v>
      </c>
      <c r="N19" s="58">
        <f t="shared" si="1"/>
        <v>22458</v>
      </c>
      <c r="O19" s="64">
        <f t="shared" si="0"/>
        <v>1872</v>
      </c>
    </row>
    <row r="20" spans="1:15" ht="17.100000000000001" customHeight="1" x14ac:dyDescent="0.15">
      <c r="A20" s="57" t="s">
        <v>120</v>
      </c>
      <c r="B20" s="58">
        <v>1300</v>
      </c>
      <c r="C20" s="58">
        <v>1307</v>
      </c>
      <c r="D20" s="58">
        <v>1310</v>
      </c>
      <c r="E20" s="59">
        <v>1307</v>
      </c>
      <c r="F20" s="59">
        <v>1297</v>
      </c>
      <c r="G20" s="59">
        <v>1301</v>
      </c>
      <c r="H20" s="59">
        <v>1306</v>
      </c>
      <c r="I20" s="58">
        <v>1309</v>
      </c>
      <c r="J20" s="58">
        <v>1305</v>
      </c>
      <c r="K20" s="59">
        <v>1298</v>
      </c>
      <c r="L20" s="58">
        <v>1293</v>
      </c>
      <c r="M20" s="60">
        <v>1298</v>
      </c>
      <c r="N20" s="58">
        <f t="shared" si="1"/>
        <v>15631</v>
      </c>
      <c r="O20" s="64">
        <f t="shared" si="0"/>
        <v>1303</v>
      </c>
    </row>
    <row r="21" spans="1:15" ht="17.100000000000001" customHeight="1" x14ac:dyDescent="0.15">
      <c r="A21" s="61" t="s">
        <v>121</v>
      </c>
      <c r="B21" s="58">
        <v>714</v>
      </c>
      <c r="C21" s="58">
        <v>725</v>
      </c>
      <c r="D21" s="58">
        <v>725</v>
      </c>
      <c r="E21" s="59">
        <v>722</v>
      </c>
      <c r="F21" s="59">
        <v>721</v>
      </c>
      <c r="G21" s="59">
        <v>717</v>
      </c>
      <c r="H21" s="59">
        <v>721</v>
      </c>
      <c r="I21" s="58">
        <v>727</v>
      </c>
      <c r="J21" s="58">
        <v>725</v>
      </c>
      <c r="K21" s="59">
        <v>723</v>
      </c>
      <c r="L21" s="58">
        <v>728</v>
      </c>
      <c r="M21" s="60">
        <v>724</v>
      </c>
      <c r="N21" s="58">
        <f t="shared" si="1"/>
        <v>8672</v>
      </c>
      <c r="O21" s="64">
        <f t="shared" si="0"/>
        <v>723</v>
      </c>
    </row>
    <row r="22" spans="1:15" ht="17.100000000000001" customHeight="1" x14ac:dyDescent="0.15">
      <c r="A22" s="57" t="s">
        <v>122</v>
      </c>
      <c r="B22" s="58">
        <v>1491</v>
      </c>
      <c r="C22" s="58">
        <v>1492</v>
      </c>
      <c r="D22" s="58">
        <v>1498</v>
      </c>
      <c r="E22" s="59">
        <v>1497</v>
      </c>
      <c r="F22" s="59">
        <v>1497</v>
      </c>
      <c r="G22" s="59">
        <v>1492</v>
      </c>
      <c r="H22" s="59">
        <v>1492</v>
      </c>
      <c r="I22" s="58">
        <v>1493</v>
      </c>
      <c r="J22" s="58">
        <v>1498</v>
      </c>
      <c r="K22" s="59">
        <v>1506</v>
      </c>
      <c r="L22" s="58">
        <v>1503</v>
      </c>
      <c r="M22" s="60">
        <v>1504</v>
      </c>
      <c r="N22" s="58">
        <f t="shared" si="1"/>
        <v>17963</v>
      </c>
      <c r="O22" s="64">
        <f t="shared" si="0"/>
        <v>1497</v>
      </c>
    </row>
    <row r="23" spans="1:15" ht="17.100000000000001" customHeight="1" x14ac:dyDescent="0.15">
      <c r="A23" s="61" t="s">
        <v>123</v>
      </c>
      <c r="B23" s="58">
        <v>723</v>
      </c>
      <c r="C23" s="58">
        <v>722</v>
      </c>
      <c r="D23" s="58">
        <v>720</v>
      </c>
      <c r="E23" s="59">
        <v>718</v>
      </c>
      <c r="F23" s="59">
        <v>723</v>
      </c>
      <c r="G23" s="59">
        <v>731</v>
      </c>
      <c r="H23" s="59">
        <v>736</v>
      </c>
      <c r="I23" s="58">
        <v>741</v>
      </c>
      <c r="J23" s="58">
        <v>745</v>
      </c>
      <c r="K23" s="59">
        <v>743</v>
      </c>
      <c r="L23" s="58">
        <v>742</v>
      </c>
      <c r="M23" s="60">
        <v>739</v>
      </c>
      <c r="N23" s="58">
        <f t="shared" si="1"/>
        <v>8783</v>
      </c>
      <c r="O23" s="64">
        <f t="shared" si="0"/>
        <v>732</v>
      </c>
    </row>
    <row r="24" spans="1:15" ht="17.100000000000001" customHeight="1" x14ac:dyDescent="0.15">
      <c r="A24" s="57" t="s">
        <v>124</v>
      </c>
      <c r="B24" s="58">
        <v>4264</v>
      </c>
      <c r="C24" s="58">
        <v>4255</v>
      </c>
      <c r="D24" s="58">
        <v>4272</v>
      </c>
      <c r="E24" s="59">
        <v>4287</v>
      </c>
      <c r="F24" s="59">
        <v>4290</v>
      </c>
      <c r="G24" s="59">
        <v>4310</v>
      </c>
      <c r="H24" s="59">
        <v>4327</v>
      </c>
      <c r="I24" s="58">
        <v>4348</v>
      </c>
      <c r="J24" s="58">
        <v>4348</v>
      </c>
      <c r="K24" s="59">
        <v>4363</v>
      </c>
      <c r="L24" s="58">
        <v>4378</v>
      </c>
      <c r="M24" s="60">
        <v>4379</v>
      </c>
      <c r="N24" s="58">
        <f t="shared" si="1"/>
        <v>51821</v>
      </c>
      <c r="O24" s="64">
        <f t="shared" si="0"/>
        <v>4318</v>
      </c>
    </row>
    <row r="25" spans="1:15" ht="17.100000000000001" customHeight="1" x14ac:dyDescent="0.15">
      <c r="A25" s="61" t="s">
        <v>125</v>
      </c>
      <c r="B25" s="58">
        <v>1553</v>
      </c>
      <c r="C25" s="58">
        <v>1553</v>
      </c>
      <c r="D25" s="58">
        <v>1555</v>
      </c>
      <c r="E25" s="59">
        <v>1554</v>
      </c>
      <c r="F25" s="59">
        <v>1562</v>
      </c>
      <c r="G25" s="59">
        <v>1562</v>
      </c>
      <c r="H25" s="59">
        <v>1558</v>
      </c>
      <c r="I25" s="58">
        <v>1562</v>
      </c>
      <c r="J25" s="58">
        <v>1564</v>
      </c>
      <c r="K25" s="59">
        <v>1564</v>
      </c>
      <c r="L25" s="58">
        <v>1563</v>
      </c>
      <c r="M25" s="60">
        <v>1566</v>
      </c>
      <c r="N25" s="58">
        <f t="shared" si="1"/>
        <v>18716</v>
      </c>
      <c r="O25" s="64">
        <f t="shared" si="0"/>
        <v>1560</v>
      </c>
    </row>
    <row r="26" spans="1:15" ht="17.100000000000001" customHeight="1" x14ac:dyDescent="0.15">
      <c r="A26" s="57" t="s">
        <v>126</v>
      </c>
      <c r="B26" s="58">
        <v>2802</v>
      </c>
      <c r="C26" s="58">
        <v>2805</v>
      </c>
      <c r="D26" s="58">
        <v>2812</v>
      </c>
      <c r="E26" s="59">
        <v>2825</v>
      </c>
      <c r="F26" s="59">
        <v>2822</v>
      </c>
      <c r="G26" s="59">
        <v>2818</v>
      </c>
      <c r="H26" s="59">
        <v>2825</v>
      </c>
      <c r="I26" s="58">
        <v>2835</v>
      </c>
      <c r="J26" s="58">
        <v>2842</v>
      </c>
      <c r="K26" s="59">
        <v>2844</v>
      </c>
      <c r="L26" s="58">
        <v>2853</v>
      </c>
      <c r="M26" s="60">
        <v>2859</v>
      </c>
      <c r="N26" s="58">
        <f t="shared" si="1"/>
        <v>33942</v>
      </c>
      <c r="O26" s="64">
        <f t="shared" si="0"/>
        <v>2829</v>
      </c>
    </row>
    <row r="27" spans="1:15" ht="17.100000000000001" customHeight="1" x14ac:dyDescent="0.15">
      <c r="A27" s="61" t="s">
        <v>127</v>
      </c>
      <c r="B27" s="58">
        <v>2003</v>
      </c>
      <c r="C27" s="58">
        <v>2016</v>
      </c>
      <c r="D27" s="58">
        <v>2020</v>
      </c>
      <c r="E27" s="59">
        <v>2023</v>
      </c>
      <c r="F27" s="59">
        <v>2029</v>
      </c>
      <c r="G27" s="59">
        <v>2047</v>
      </c>
      <c r="H27" s="59">
        <v>2055</v>
      </c>
      <c r="I27" s="58">
        <v>2055</v>
      </c>
      <c r="J27" s="58">
        <v>2059</v>
      </c>
      <c r="K27" s="59">
        <v>2065</v>
      </c>
      <c r="L27" s="58">
        <v>2062</v>
      </c>
      <c r="M27" s="60">
        <v>2054</v>
      </c>
      <c r="N27" s="58">
        <f t="shared" si="1"/>
        <v>24488</v>
      </c>
      <c r="O27" s="64">
        <f t="shared" si="0"/>
        <v>2041</v>
      </c>
    </row>
    <row r="28" spans="1:15" ht="17.100000000000001" customHeight="1" x14ac:dyDescent="0.15">
      <c r="A28" s="57" t="s">
        <v>128</v>
      </c>
      <c r="B28" s="58">
        <v>1986</v>
      </c>
      <c r="C28" s="58">
        <v>1999</v>
      </c>
      <c r="D28" s="58">
        <v>2001</v>
      </c>
      <c r="E28" s="59">
        <v>2002</v>
      </c>
      <c r="F28" s="59">
        <v>2001</v>
      </c>
      <c r="G28" s="59">
        <v>2006</v>
      </c>
      <c r="H28" s="59">
        <v>2014</v>
      </c>
      <c r="I28" s="58">
        <v>2022</v>
      </c>
      <c r="J28" s="58">
        <v>2024</v>
      </c>
      <c r="K28" s="59">
        <v>2028</v>
      </c>
      <c r="L28" s="58">
        <v>2038</v>
      </c>
      <c r="M28" s="60">
        <v>2041</v>
      </c>
      <c r="N28" s="58">
        <f t="shared" si="1"/>
        <v>24162</v>
      </c>
      <c r="O28" s="64">
        <f t="shared" si="0"/>
        <v>2014</v>
      </c>
    </row>
    <row r="29" spans="1:15" ht="17.100000000000001" customHeight="1" x14ac:dyDescent="0.15">
      <c r="A29" s="61" t="s">
        <v>129</v>
      </c>
      <c r="B29" s="58">
        <v>3425</v>
      </c>
      <c r="C29" s="58">
        <v>3440</v>
      </c>
      <c r="D29" s="58">
        <v>3459</v>
      </c>
      <c r="E29" s="59">
        <v>3475</v>
      </c>
      <c r="F29" s="59">
        <v>3485</v>
      </c>
      <c r="G29" s="59">
        <v>3502</v>
      </c>
      <c r="H29" s="59">
        <v>3526</v>
      </c>
      <c r="I29" s="58">
        <v>3541</v>
      </c>
      <c r="J29" s="58">
        <v>3580</v>
      </c>
      <c r="K29" s="59">
        <v>3590</v>
      </c>
      <c r="L29" s="58">
        <v>3607</v>
      </c>
      <c r="M29" s="60">
        <v>3619</v>
      </c>
      <c r="N29" s="58">
        <f t="shared" si="1"/>
        <v>42249</v>
      </c>
      <c r="O29" s="64">
        <f t="shared" si="0"/>
        <v>3521</v>
      </c>
    </row>
    <row r="30" spans="1:15" ht="17.100000000000001" customHeight="1" x14ac:dyDescent="0.15">
      <c r="A30" s="57" t="s">
        <v>130</v>
      </c>
      <c r="B30" s="58">
        <v>1817</v>
      </c>
      <c r="C30" s="58">
        <v>1817</v>
      </c>
      <c r="D30" s="58">
        <v>1824</v>
      </c>
      <c r="E30" s="59">
        <v>1830</v>
      </c>
      <c r="F30" s="59">
        <v>1838</v>
      </c>
      <c r="G30" s="59">
        <v>1837</v>
      </c>
      <c r="H30" s="59">
        <v>1849</v>
      </c>
      <c r="I30" s="58">
        <v>1862</v>
      </c>
      <c r="J30" s="58">
        <v>1871</v>
      </c>
      <c r="K30" s="59">
        <v>1880</v>
      </c>
      <c r="L30" s="58">
        <v>1885</v>
      </c>
      <c r="M30" s="60">
        <v>1895</v>
      </c>
      <c r="N30" s="58">
        <f t="shared" si="1"/>
        <v>22205</v>
      </c>
      <c r="O30" s="64">
        <f t="shared" si="0"/>
        <v>1850</v>
      </c>
    </row>
    <row r="31" spans="1:15" ht="17.100000000000001" customHeight="1" x14ac:dyDescent="0.15">
      <c r="A31" s="61" t="s">
        <v>131</v>
      </c>
      <c r="B31" s="58">
        <v>3463</v>
      </c>
      <c r="C31" s="58">
        <v>3477</v>
      </c>
      <c r="D31" s="58">
        <v>3506</v>
      </c>
      <c r="E31" s="59">
        <v>3514</v>
      </c>
      <c r="F31" s="59">
        <v>3511</v>
      </c>
      <c r="G31" s="59">
        <v>3526</v>
      </c>
      <c r="H31" s="59">
        <v>3531</v>
      </c>
      <c r="I31" s="58">
        <v>3549</v>
      </c>
      <c r="J31" s="58">
        <v>3571</v>
      </c>
      <c r="K31" s="59">
        <v>3580</v>
      </c>
      <c r="L31" s="58">
        <v>3589</v>
      </c>
      <c r="M31" s="60">
        <v>3592</v>
      </c>
      <c r="N31" s="58">
        <f t="shared" si="1"/>
        <v>42409</v>
      </c>
      <c r="O31" s="64">
        <f t="shared" si="0"/>
        <v>3534</v>
      </c>
    </row>
    <row r="32" spans="1:15" ht="17.100000000000001" customHeight="1" x14ac:dyDescent="0.15">
      <c r="A32" s="57" t="s">
        <v>132</v>
      </c>
      <c r="B32" s="58">
        <v>76</v>
      </c>
      <c r="C32" s="58">
        <v>79</v>
      </c>
      <c r="D32" s="58">
        <v>80</v>
      </c>
      <c r="E32" s="59">
        <v>80</v>
      </c>
      <c r="F32" s="59">
        <v>78</v>
      </c>
      <c r="G32" s="59">
        <v>78</v>
      </c>
      <c r="H32" s="59">
        <v>79</v>
      </c>
      <c r="I32" s="58">
        <v>81</v>
      </c>
      <c r="J32" s="58">
        <v>80</v>
      </c>
      <c r="K32" s="59">
        <v>81</v>
      </c>
      <c r="L32" s="58">
        <v>79</v>
      </c>
      <c r="M32" s="60">
        <v>79</v>
      </c>
      <c r="N32" s="58">
        <f t="shared" si="1"/>
        <v>950</v>
      </c>
      <c r="O32" s="64">
        <f t="shared" si="0"/>
        <v>79</v>
      </c>
    </row>
    <row r="33" spans="1:15" ht="17.100000000000001" customHeight="1" x14ac:dyDescent="0.15">
      <c r="A33" s="61" t="s">
        <v>133</v>
      </c>
      <c r="B33" s="58">
        <v>90</v>
      </c>
      <c r="C33" s="58">
        <v>91</v>
      </c>
      <c r="D33" s="58">
        <v>91</v>
      </c>
      <c r="E33" s="59">
        <v>91</v>
      </c>
      <c r="F33" s="59">
        <v>91</v>
      </c>
      <c r="G33" s="59">
        <v>90</v>
      </c>
      <c r="H33" s="59">
        <v>89</v>
      </c>
      <c r="I33" s="58">
        <v>88</v>
      </c>
      <c r="J33" s="58">
        <v>87</v>
      </c>
      <c r="K33" s="59">
        <v>87</v>
      </c>
      <c r="L33" s="58">
        <v>86</v>
      </c>
      <c r="M33" s="60">
        <v>84</v>
      </c>
      <c r="N33" s="58">
        <f t="shared" si="1"/>
        <v>1065</v>
      </c>
      <c r="O33" s="64">
        <f t="shared" si="0"/>
        <v>89</v>
      </c>
    </row>
    <row r="34" spans="1:15" ht="17.100000000000001" customHeight="1" x14ac:dyDescent="0.15">
      <c r="A34" s="57" t="s">
        <v>134</v>
      </c>
      <c r="B34" s="58">
        <v>118</v>
      </c>
      <c r="C34" s="58">
        <v>117</v>
      </c>
      <c r="D34" s="58">
        <v>117</v>
      </c>
      <c r="E34" s="59">
        <v>114</v>
      </c>
      <c r="F34" s="59">
        <v>116</v>
      </c>
      <c r="G34" s="59">
        <v>117</v>
      </c>
      <c r="H34" s="59">
        <v>121</v>
      </c>
      <c r="I34" s="58">
        <v>122</v>
      </c>
      <c r="J34" s="58">
        <v>118</v>
      </c>
      <c r="K34" s="59">
        <v>118</v>
      </c>
      <c r="L34" s="58">
        <v>119</v>
      </c>
      <c r="M34" s="60">
        <v>119</v>
      </c>
      <c r="N34" s="58">
        <f t="shared" si="1"/>
        <v>1416</v>
      </c>
      <c r="O34" s="64">
        <f t="shared" si="0"/>
        <v>118</v>
      </c>
    </row>
    <row r="35" spans="1:15" ht="17.100000000000001" customHeight="1" x14ac:dyDescent="0.15">
      <c r="A35" s="61" t="s">
        <v>135</v>
      </c>
      <c r="B35" s="58">
        <v>75</v>
      </c>
      <c r="C35" s="58">
        <v>75</v>
      </c>
      <c r="D35" s="58">
        <v>75</v>
      </c>
      <c r="E35" s="59">
        <v>76</v>
      </c>
      <c r="F35" s="59">
        <v>73</v>
      </c>
      <c r="G35" s="59">
        <v>70</v>
      </c>
      <c r="H35" s="59">
        <v>70</v>
      </c>
      <c r="I35" s="58">
        <v>71</v>
      </c>
      <c r="J35" s="58">
        <v>72</v>
      </c>
      <c r="K35" s="59">
        <v>71</v>
      </c>
      <c r="L35" s="58">
        <v>72</v>
      </c>
      <c r="M35" s="60">
        <v>72</v>
      </c>
      <c r="N35" s="58">
        <f t="shared" si="1"/>
        <v>872</v>
      </c>
      <c r="O35" s="64">
        <f t="shared" si="0"/>
        <v>73</v>
      </c>
    </row>
    <row r="36" spans="1:15" ht="17.100000000000001" customHeight="1" x14ac:dyDescent="0.15">
      <c r="A36" s="57" t="s">
        <v>136</v>
      </c>
      <c r="B36" s="58">
        <v>139</v>
      </c>
      <c r="C36" s="58">
        <v>140</v>
      </c>
      <c r="D36" s="58">
        <v>141</v>
      </c>
      <c r="E36" s="59">
        <v>141</v>
      </c>
      <c r="F36" s="59">
        <v>141</v>
      </c>
      <c r="G36" s="59">
        <v>140</v>
      </c>
      <c r="H36" s="59">
        <v>138</v>
      </c>
      <c r="I36" s="58">
        <v>136</v>
      </c>
      <c r="J36" s="58">
        <v>136</v>
      </c>
      <c r="K36" s="59">
        <v>134</v>
      </c>
      <c r="L36" s="58">
        <v>133</v>
      </c>
      <c r="M36" s="60">
        <v>132</v>
      </c>
      <c r="N36" s="58">
        <f t="shared" si="1"/>
        <v>1651</v>
      </c>
      <c r="O36" s="64">
        <f t="shared" si="0"/>
        <v>138</v>
      </c>
    </row>
    <row r="37" spans="1:15" ht="17.100000000000001" customHeight="1" x14ac:dyDescent="0.15">
      <c r="A37" s="61" t="s">
        <v>137</v>
      </c>
      <c r="B37" s="58">
        <v>56</v>
      </c>
      <c r="C37" s="58">
        <v>56</v>
      </c>
      <c r="D37" s="58">
        <v>56</v>
      </c>
      <c r="E37" s="59">
        <v>56</v>
      </c>
      <c r="F37" s="59">
        <v>57</v>
      </c>
      <c r="G37" s="59">
        <v>57</v>
      </c>
      <c r="H37" s="59">
        <v>57</v>
      </c>
      <c r="I37" s="58">
        <v>57</v>
      </c>
      <c r="J37" s="58">
        <v>56</v>
      </c>
      <c r="K37" s="59">
        <v>56</v>
      </c>
      <c r="L37" s="58">
        <v>55</v>
      </c>
      <c r="M37" s="60">
        <v>54</v>
      </c>
      <c r="N37" s="58">
        <f t="shared" si="1"/>
        <v>673</v>
      </c>
      <c r="O37" s="64">
        <f t="shared" si="0"/>
        <v>56</v>
      </c>
    </row>
    <row r="38" spans="1:15" ht="17.100000000000001" customHeight="1" x14ac:dyDescent="0.15">
      <c r="A38" s="57" t="s">
        <v>138</v>
      </c>
      <c r="B38" s="58">
        <v>171</v>
      </c>
      <c r="C38" s="58">
        <v>173</v>
      </c>
      <c r="D38" s="58">
        <v>174</v>
      </c>
      <c r="E38" s="59">
        <v>173</v>
      </c>
      <c r="F38" s="59">
        <v>175</v>
      </c>
      <c r="G38" s="59">
        <v>176</v>
      </c>
      <c r="H38" s="59">
        <v>177</v>
      </c>
      <c r="I38" s="58">
        <v>174</v>
      </c>
      <c r="J38" s="58">
        <v>173</v>
      </c>
      <c r="K38" s="59">
        <v>174</v>
      </c>
      <c r="L38" s="58">
        <v>172</v>
      </c>
      <c r="M38" s="60">
        <v>172</v>
      </c>
      <c r="N38" s="58">
        <f t="shared" si="1"/>
        <v>2084</v>
      </c>
      <c r="O38" s="64">
        <f t="shared" si="0"/>
        <v>174</v>
      </c>
    </row>
    <row r="39" spans="1:15" ht="17.100000000000001" customHeight="1" x14ac:dyDescent="0.15">
      <c r="A39" s="61" t="s">
        <v>139</v>
      </c>
      <c r="B39" s="58">
        <v>205</v>
      </c>
      <c r="C39" s="58">
        <v>204</v>
      </c>
      <c r="D39" s="58">
        <v>204</v>
      </c>
      <c r="E39" s="59">
        <v>200</v>
      </c>
      <c r="F39" s="59">
        <v>199</v>
      </c>
      <c r="G39" s="59">
        <v>197</v>
      </c>
      <c r="H39" s="59">
        <v>194</v>
      </c>
      <c r="I39" s="58">
        <v>194</v>
      </c>
      <c r="J39" s="58">
        <v>194</v>
      </c>
      <c r="K39" s="59">
        <v>193</v>
      </c>
      <c r="L39" s="58">
        <v>194</v>
      </c>
      <c r="M39" s="60">
        <v>194</v>
      </c>
      <c r="N39" s="58">
        <f t="shared" si="1"/>
        <v>2372</v>
      </c>
      <c r="O39" s="64">
        <f t="shared" si="0"/>
        <v>198</v>
      </c>
    </row>
    <row r="40" spans="1:15" ht="17.100000000000001" customHeight="1" x14ac:dyDescent="0.15">
      <c r="A40" s="57" t="s">
        <v>140</v>
      </c>
      <c r="B40" s="58">
        <v>1092</v>
      </c>
      <c r="C40" s="58">
        <v>1097</v>
      </c>
      <c r="D40" s="58">
        <v>1093</v>
      </c>
      <c r="E40" s="59">
        <v>1088</v>
      </c>
      <c r="F40" s="59">
        <v>1084</v>
      </c>
      <c r="G40" s="59">
        <v>1077</v>
      </c>
      <c r="H40" s="59">
        <v>1075</v>
      </c>
      <c r="I40" s="58">
        <v>1077</v>
      </c>
      <c r="J40" s="58">
        <v>1082</v>
      </c>
      <c r="K40" s="59">
        <v>1081</v>
      </c>
      <c r="L40" s="58">
        <v>1080</v>
      </c>
      <c r="M40" s="60">
        <v>1080</v>
      </c>
      <c r="N40" s="58">
        <f t="shared" si="1"/>
        <v>13006</v>
      </c>
      <c r="O40" s="64">
        <f t="shared" si="0"/>
        <v>1084</v>
      </c>
    </row>
    <row r="41" spans="1:15" ht="17.100000000000001" customHeight="1" x14ac:dyDescent="0.15">
      <c r="A41" s="61" t="s">
        <v>141</v>
      </c>
      <c r="B41" s="58">
        <v>3162</v>
      </c>
      <c r="C41" s="58">
        <v>3182</v>
      </c>
      <c r="D41" s="58">
        <v>3190</v>
      </c>
      <c r="E41" s="59">
        <v>3206</v>
      </c>
      <c r="F41" s="59">
        <v>3217</v>
      </c>
      <c r="G41" s="59">
        <v>3223</v>
      </c>
      <c r="H41" s="59">
        <v>3238</v>
      </c>
      <c r="I41" s="58">
        <v>3253</v>
      </c>
      <c r="J41" s="58">
        <v>3269</v>
      </c>
      <c r="K41" s="59">
        <v>3289</v>
      </c>
      <c r="L41" s="58">
        <v>3294</v>
      </c>
      <c r="M41" s="60">
        <v>3297</v>
      </c>
      <c r="N41" s="58">
        <f t="shared" si="1"/>
        <v>38820</v>
      </c>
      <c r="O41" s="64">
        <f t="shared" si="0"/>
        <v>3235</v>
      </c>
    </row>
    <row r="42" spans="1:15" ht="17.100000000000001" customHeight="1" x14ac:dyDescent="0.15">
      <c r="A42" s="57" t="s">
        <v>142</v>
      </c>
      <c r="B42" s="58">
        <v>165</v>
      </c>
      <c r="C42" s="58">
        <v>166</v>
      </c>
      <c r="D42" s="58">
        <v>167</v>
      </c>
      <c r="E42" s="59">
        <v>162</v>
      </c>
      <c r="F42" s="59">
        <v>163</v>
      </c>
      <c r="G42" s="59">
        <v>163</v>
      </c>
      <c r="H42" s="59">
        <v>162</v>
      </c>
      <c r="I42" s="58">
        <v>161</v>
      </c>
      <c r="J42" s="58">
        <v>160</v>
      </c>
      <c r="K42" s="59">
        <v>160</v>
      </c>
      <c r="L42" s="58">
        <v>160</v>
      </c>
      <c r="M42" s="60">
        <v>158</v>
      </c>
      <c r="N42" s="58">
        <f t="shared" si="1"/>
        <v>1947</v>
      </c>
      <c r="O42" s="64">
        <f t="shared" si="0"/>
        <v>162</v>
      </c>
    </row>
    <row r="43" spans="1:15" ht="17.100000000000001" customHeight="1" x14ac:dyDescent="0.15">
      <c r="A43" s="61" t="s">
        <v>143</v>
      </c>
      <c r="B43" s="58">
        <v>436</v>
      </c>
      <c r="C43" s="58">
        <v>435</v>
      </c>
      <c r="D43" s="58">
        <v>431</v>
      </c>
      <c r="E43" s="59">
        <v>435</v>
      </c>
      <c r="F43" s="59">
        <v>434</v>
      </c>
      <c r="G43" s="59">
        <v>434</v>
      </c>
      <c r="H43" s="59">
        <v>430</v>
      </c>
      <c r="I43" s="58">
        <v>433</v>
      </c>
      <c r="J43" s="58">
        <v>435</v>
      </c>
      <c r="K43" s="59">
        <v>433</v>
      </c>
      <c r="L43" s="58">
        <v>432</v>
      </c>
      <c r="M43" s="60">
        <v>432</v>
      </c>
      <c r="N43" s="58">
        <f t="shared" si="1"/>
        <v>5200</v>
      </c>
      <c r="O43" s="64">
        <f t="shared" si="0"/>
        <v>433</v>
      </c>
    </row>
    <row r="44" spans="1:15" ht="17.100000000000001" customHeight="1" x14ac:dyDescent="0.15">
      <c r="A44" s="57" t="s">
        <v>144</v>
      </c>
      <c r="B44" s="58">
        <v>150</v>
      </c>
      <c r="C44" s="58">
        <v>151</v>
      </c>
      <c r="D44" s="58">
        <v>151</v>
      </c>
      <c r="E44" s="59">
        <v>152</v>
      </c>
      <c r="F44" s="59">
        <v>153</v>
      </c>
      <c r="G44" s="59">
        <v>155</v>
      </c>
      <c r="H44" s="59">
        <v>155</v>
      </c>
      <c r="I44" s="58">
        <v>158</v>
      </c>
      <c r="J44" s="58">
        <v>158</v>
      </c>
      <c r="K44" s="59">
        <v>157</v>
      </c>
      <c r="L44" s="58">
        <v>158</v>
      </c>
      <c r="M44" s="60">
        <v>156</v>
      </c>
      <c r="N44" s="58">
        <f>SUM(B44:M44)</f>
        <v>1854</v>
      </c>
      <c r="O44" s="64">
        <f t="shared" si="0"/>
        <v>155</v>
      </c>
    </row>
    <row r="45" spans="1:15" ht="17.100000000000001" customHeight="1" x14ac:dyDescent="0.15">
      <c r="A45" s="62" t="s">
        <v>145</v>
      </c>
      <c r="B45" s="63">
        <f t="shared" ref="B45:M45" si="2">SUM(B4:B44)</f>
        <v>151295</v>
      </c>
      <c r="C45" s="63">
        <f t="shared" si="2"/>
        <v>151827</v>
      </c>
      <c r="D45" s="63">
        <f t="shared" si="2"/>
        <v>152206</v>
      </c>
      <c r="E45" s="63">
        <f t="shared" si="2"/>
        <v>152470</v>
      </c>
      <c r="F45" s="63">
        <f t="shared" si="2"/>
        <v>152728</v>
      </c>
      <c r="G45" s="63">
        <f t="shared" si="2"/>
        <v>153033</v>
      </c>
      <c r="H45" s="63">
        <f t="shared" si="2"/>
        <v>153517</v>
      </c>
      <c r="I45" s="63">
        <f t="shared" si="2"/>
        <v>154053</v>
      </c>
      <c r="J45" s="63">
        <f t="shared" si="2"/>
        <v>154573</v>
      </c>
      <c r="K45" s="63">
        <f t="shared" si="2"/>
        <v>154962</v>
      </c>
      <c r="L45" s="63">
        <f t="shared" si="2"/>
        <v>155477</v>
      </c>
      <c r="M45" s="63">
        <f t="shared" si="2"/>
        <v>155747</v>
      </c>
      <c r="N45" s="94">
        <f>SUM(B45:M45)</f>
        <v>1841888</v>
      </c>
      <c r="O45" s="95">
        <f t="shared" ref="O45:O47" si="3">ROUND(N45/$Q$2,0)</f>
        <v>153491</v>
      </c>
    </row>
    <row r="46" spans="1:15" x14ac:dyDescent="0.15">
      <c r="A46" s="64" t="s">
        <v>146</v>
      </c>
      <c r="B46" s="58">
        <v>1052</v>
      </c>
      <c r="C46" s="58">
        <v>1048</v>
      </c>
      <c r="D46" s="58">
        <v>1036</v>
      </c>
      <c r="E46" s="58">
        <v>1037</v>
      </c>
      <c r="F46" s="58">
        <v>1031</v>
      </c>
      <c r="G46" s="58">
        <v>1029</v>
      </c>
      <c r="H46" s="58">
        <v>1022</v>
      </c>
      <c r="I46" s="58">
        <v>1014</v>
      </c>
      <c r="J46" s="58">
        <v>1000</v>
      </c>
      <c r="K46" s="58">
        <v>1001</v>
      </c>
      <c r="L46" s="58">
        <v>978</v>
      </c>
      <c r="M46" s="58">
        <v>967</v>
      </c>
      <c r="N46" s="65">
        <f>SUM(B46:M46)</f>
        <v>12215</v>
      </c>
      <c r="O46" s="65">
        <f t="shared" si="3"/>
        <v>1018</v>
      </c>
    </row>
    <row r="47" spans="1:15" x14ac:dyDescent="0.15">
      <c r="A47" s="64" t="s">
        <v>147</v>
      </c>
      <c r="B47" s="58">
        <v>2132</v>
      </c>
      <c r="C47" s="58">
        <v>2168</v>
      </c>
      <c r="D47" s="58">
        <v>2229</v>
      </c>
      <c r="E47" s="58">
        <v>2269</v>
      </c>
      <c r="F47" s="58">
        <v>2282</v>
      </c>
      <c r="G47" s="58">
        <v>2311</v>
      </c>
      <c r="H47" s="58">
        <v>2340</v>
      </c>
      <c r="I47" s="58">
        <v>2373</v>
      </c>
      <c r="J47" s="58">
        <v>2406</v>
      </c>
      <c r="K47" s="58">
        <v>2428</v>
      </c>
      <c r="L47" s="66">
        <v>2431</v>
      </c>
      <c r="M47" s="58">
        <v>2428</v>
      </c>
      <c r="N47" s="65">
        <f>SUM(B47:M47)</f>
        <v>27797</v>
      </c>
      <c r="O47" s="65">
        <f t="shared" si="3"/>
        <v>2316</v>
      </c>
    </row>
  </sheetData>
  <sheetProtection sheet="1" insertColumns="0" insertRows="0" insertHyperlinks="0" deleteColumns="0" deleteRows="0" autoFilter="0" pivotTables="0"/>
  <autoFilter ref="A3:WVL3" xr:uid="{FF2D4EDD-BF75-4280-979C-43FA7C23778C}"/>
  <mergeCells count="2">
    <mergeCell ref="A1:B1"/>
    <mergeCell ref="A2:A3"/>
  </mergeCells>
  <phoneticPr fontId="4"/>
  <pageMargins left="0.62992125984251968" right="0.23622047244094491" top="0.74803149606299213" bottom="0.74803149606299213" header="0.31496062992125984" footer="0.31496062992125984"/>
  <pageSetup paperSize="9" scale="63" orientation="landscape" verticalDpi="1200" r:id="rId1"/>
  <headerFooter>
    <oddHeader>&amp;C&amp;A&amp;R&amp;D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K57" sqref="K57"/>
      <selection pane="topRight" activeCell="K57" sqref="K57"/>
      <selection pane="bottomLeft" activeCell="K57" sqref="K57"/>
      <selection pane="bottomRight" activeCell="A3" sqref="A3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9.875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1.5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8" width="11.125" customWidth="1"/>
    <col min="79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1.75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2.5" style="106" hidden="1" customWidth="1"/>
    <col min="116" max="116" width="7.375" style="106" hidden="1" customWidth="1"/>
    <col min="117" max="117" width="6.625" style="106" hidden="1" customWidth="1"/>
    <col min="118" max="118" width="10" style="106" hidden="1" customWidth="1"/>
    <col min="119" max="119" width="8.25" style="106" hidden="1" customWidth="1"/>
    <col min="120" max="120" width="9.6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5.125" bestFit="1" customWidth="1"/>
    <col min="145" max="145" width="5.375" bestFit="1" customWidth="1"/>
    <col min="146" max="147" width="14.875" bestFit="1" customWidth="1"/>
    <col min="148" max="148" width="21" bestFit="1" customWidth="1"/>
    <col min="149" max="149" width="15.125" bestFit="1" customWidth="1"/>
    <col min="150" max="150" width="5.375" bestFit="1" customWidth="1"/>
    <col min="151" max="151" width="15.125" bestFit="1" customWidth="1"/>
    <col min="152" max="152" width="5.375" bestFit="1" customWidth="1"/>
  </cols>
  <sheetData>
    <row r="1" spans="1:152" s="1" customFormat="1" ht="24" customHeight="1" x14ac:dyDescent="0.1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 t="s">
        <v>1</v>
      </c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 t="s">
        <v>2</v>
      </c>
      <c r="AM1" s="223"/>
      <c r="AN1" s="223"/>
      <c r="AO1" s="223"/>
      <c r="AP1" s="223"/>
      <c r="AQ1" s="223"/>
      <c r="AR1" s="222" t="s">
        <v>3</v>
      </c>
      <c r="AS1" s="222"/>
      <c r="AT1" s="222"/>
      <c r="AU1" s="222"/>
      <c r="AV1" s="222"/>
      <c r="AW1" s="222"/>
      <c r="AX1" s="223" t="s">
        <v>4</v>
      </c>
      <c r="AY1" s="223"/>
      <c r="AZ1" s="223"/>
      <c r="BA1" s="223"/>
      <c r="BB1" s="223"/>
      <c r="BC1" s="223"/>
      <c r="BD1" s="222" t="s">
        <v>5</v>
      </c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 t="s">
        <v>6</v>
      </c>
      <c r="BW1" s="222"/>
      <c r="BX1" s="222"/>
      <c r="BY1" s="222"/>
      <c r="BZ1" s="222"/>
      <c r="CA1" s="222"/>
      <c r="CB1" s="223" t="s">
        <v>7</v>
      </c>
      <c r="CC1" s="223"/>
      <c r="CD1" s="223"/>
      <c r="CE1" s="223"/>
      <c r="CF1" s="223"/>
      <c r="CG1" s="223"/>
      <c r="CH1" s="225" t="s">
        <v>8</v>
      </c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7"/>
      <c r="CT1" s="224" t="s">
        <v>9</v>
      </c>
      <c r="CU1" s="224"/>
      <c r="CV1" s="224"/>
      <c r="CW1" s="224"/>
      <c r="CX1" s="224"/>
      <c r="CY1" s="224"/>
      <c r="CZ1" s="224" t="s">
        <v>10</v>
      </c>
      <c r="DA1" s="224"/>
      <c r="DB1" s="224"/>
      <c r="DC1" s="224"/>
      <c r="DD1" s="224"/>
      <c r="DE1" s="224"/>
      <c r="DF1" s="224" t="s">
        <v>11</v>
      </c>
      <c r="DG1" s="224"/>
      <c r="DH1" s="224"/>
      <c r="DI1" s="224"/>
      <c r="DJ1" s="224"/>
      <c r="DK1" s="224"/>
      <c r="DL1" s="224" t="s">
        <v>12</v>
      </c>
      <c r="DM1" s="224"/>
      <c r="DN1" s="224"/>
      <c r="DO1" s="224"/>
      <c r="DP1" s="224"/>
      <c r="DR1" s="232" t="s">
        <v>68</v>
      </c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28" t="s">
        <v>69</v>
      </c>
      <c r="EI1" s="229"/>
      <c r="EK1" s="228" t="s">
        <v>70</v>
      </c>
      <c r="EL1" s="229"/>
    </row>
    <row r="2" spans="1:152" s="1" customFormat="1" ht="24" customHeight="1" x14ac:dyDescent="0.2">
      <c r="B2" s="222" t="s">
        <v>13</v>
      </c>
      <c r="C2" s="222"/>
      <c r="D2" s="222"/>
      <c r="E2" s="222"/>
      <c r="F2" s="222"/>
      <c r="G2" s="222"/>
      <c r="H2" s="222" t="s">
        <v>14</v>
      </c>
      <c r="I2" s="222"/>
      <c r="J2" s="222"/>
      <c r="K2" s="222"/>
      <c r="L2" s="222"/>
      <c r="M2" s="222"/>
      <c r="N2" s="223" t="s">
        <v>15</v>
      </c>
      <c r="O2" s="223"/>
      <c r="P2" s="223"/>
      <c r="Q2" s="223"/>
      <c r="R2" s="223"/>
      <c r="S2" s="223"/>
      <c r="T2" s="222" t="s">
        <v>13</v>
      </c>
      <c r="U2" s="222"/>
      <c r="V2" s="222"/>
      <c r="W2" s="222"/>
      <c r="X2" s="222"/>
      <c r="Y2" s="222"/>
      <c r="Z2" s="222" t="s">
        <v>14</v>
      </c>
      <c r="AA2" s="222"/>
      <c r="AB2" s="222"/>
      <c r="AC2" s="222"/>
      <c r="AD2" s="222"/>
      <c r="AE2" s="222"/>
      <c r="AF2" s="223" t="s">
        <v>15</v>
      </c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2"/>
      <c r="AS2" s="222"/>
      <c r="AT2" s="222"/>
      <c r="AU2" s="222"/>
      <c r="AV2" s="222"/>
      <c r="AW2" s="222"/>
      <c r="AX2" s="223"/>
      <c r="AY2" s="223"/>
      <c r="AZ2" s="223"/>
      <c r="BA2" s="223"/>
      <c r="BB2" s="223"/>
      <c r="BC2" s="223"/>
      <c r="BD2" s="222" t="s">
        <v>0</v>
      </c>
      <c r="BE2" s="222"/>
      <c r="BF2" s="222"/>
      <c r="BG2" s="222"/>
      <c r="BH2" s="222"/>
      <c r="BI2" s="222"/>
      <c r="BJ2" s="222" t="s">
        <v>1</v>
      </c>
      <c r="BK2" s="222"/>
      <c r="BL2" s="222"/>
      <c r="BM2" s="222"/>
      <c r="BN2" s="222"/>
      <c r="BO2" s="222"/>
      <c r="BP2" s="223" t="s">
        <v>15</v>
      </c>
      <c r="BQ2" s="223"/>
      <c r="BR2" s="223"/>
      <c r="BS2" s="223"/>
      <c r="BT2" s="223"/>
      <c r="BU2" s="223"/>
      <c r="BV2" s="222"/>
      <c r="BW2" s="222"/>
      <c r="BX2" s="222"/>
      <c r="BY2" s="222"/>
      <c r="BZ2" s="222"/>
      <c r="CA2" s="222"/>
      <c r="CB2" s="223"/>
      <c r="CC2" s="223"/>
      <c r="CD2" s="223"/>
      <c r="CE2" s="223"/>
      <c r="CF2" s="223"/>
      <c r="CG2" s="223"/>
      <c r="CH2" s="225" t="s">
        <v>16</v>
      </c>
      <c r="CI2" s="226"/>
      <c r="CJ2" s="226"/>
      <c r="CK2" s="226"/>
      <c r="CL2" s="226"/>
      <c r="CM2" s="227"/>
      <c r="CN2" s="225" t="s">
        <v>17</v>
      </c>
      <c r="CO2" s="226"/>
      <c r="CP2" s="226"/>
      <c r="CQ2" s="226"/>
      <c r="CR2" s="226"/>
      <c r="CS2" s="227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R2" s="230" t="s">
        <v>16</v>
      </c>
      <c r="DS2" s="230"/>
      <c r="DT2" s="230" t="s">
        <v>74</v>
      </c>
      <c r="DU2" s="230"/>
      <c r="DV2" s="231" t="s">
        <v>73</v>
      </c>
      <c r="DW2" s="231"/>
      <c r="DX2" s="230" t="s">
        <v>72</v>
      </c>
      <c r="DY2" s="230"/>
      <c r="DZ2" s="230" t="s">
        <v>71</v>
      </c>
      <c r="EA2" s="230"/>
      <c r="EB2" s="230" t="s">
        <v>78</v>
      </c>
      <c r="EC2" s="230"/>
      <c r="ED2" s="230" t="s">
        <v>75</v>
      </c>
      <c r="EE2" s="230"/>
      <c r="EF2" s="230" t="s">
        <v>79</v>
      </c>
      <c r="EG2" s="230"/>
      <c r="EH2" s="229"/>
      <c r="EI2" s="229"/>
      <c r="EK2" s="229"/>
      <c r="EL2" s="229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23</v>
      </c>
      <c r="CA3" s="5" t="s">
        <v>24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 t="s">
        <v>149</v>
      </c>
      <c r="EU3" s="67" t="s">
        <v>154</v>
      </c>
      <c r="EV3" s="67" t="s">
        <v>149</v>
      </c>
    </row>
    <row r="4" spans="1:152" s="1" customFormat="1" ht="15.95" customHeight="1" x14ac:dyDescent="0.15">
      <c r="A4" s="2" t="s">
        <v>26</v>
      </c>
      <c r="B4" s="6">
        <v>30795</v>
      </c>
      <c r="C4" s="7">
        <v>20785939470</v>
      </c>
      <c r="D4" s="7">
        <v>18003243829</v>
      </c>
      <c r="E4" s="7">
        <v>1612764569</v>
      </c>
      <c r="F4" s="7">
        <v>1064385999</v>
      </c>
      <c r="G4" s="7">
        <v>105545073</v>
      </c>
      <c r="H4" s="7">
        <v>526529</v>
      </c>
      <c r="I4" s="7">
        <v>9742644850</v>
      </c>
      <c r="J4" s="7">
        <v>8375979315</v>
      </c>
      <c r="K4" s="7">
        <v>268560063</v>
      </c>
      <c r="L4" s="7">
        <v>991492215</v>
      </c>
      <c r="M4" s="7">
        <v>106613257</v>
      </c>
      <c r="N4" s="7">
        <f t="shared" ref="N4:N44" si="0">B4+H4</f>
        <v>557324</v>
      </c>
      <c r="O4" s="7">
        <f t="shared" ref="O4:O44" si="1">C4+I4</f>
        <v>30528584320</v>
      </c>
      <c r="P4" s="7">
        <f t="shared" ref="P4:P44" si="2">D4+J4</f>
        <v>26379223144</v>
      </c>
      <c r="Q4" s="7">
        <f t="shared" ref="Q4:Q44" si="3">E4+K4</f>
        <v>1881324632</v>
      </c>
      <c r="R4" s="7">
        <f t="shared" ref="R4:R44" si="4">F4+L4</f>
        <v>2055878214</v>
      </c>
      <c r="S4" s="7">
        <f t="shared" ref="S4:S44" si="5">G4+M4</f>
        <v>212158330</v>
      </c>
      <c r="T4" s="6">
        <v>125</v>
      </c>
      <c r="U4" s="7">
        <v>21765440</v>
      </c>
      <c r="V4" s="7">
        <v>18453344</v>
      </c>
      <c r="W4" s="7">
        <v>573876</v>
      </c>
      <c r="X4" s="7">
        <v>2737370</v>
      </c>
      <c r="Y4" s="7">
        <v>850</v>
      </c>
      <c r="Z4" s="7">
        <v>72615</v>
      </c>
      <c r="AA4" s="7">
        <v>1006083060</v>
      </c>
      <c r="AB4" s="7">
        <v>861147301</v>
      </c>
      <c r="AC4" s="7">
        <v>2568534</v>
      </c>
      <c r="AD4" s="7">
        <v>141937509</v>
      </c>
      <c r="AE4" s="7">
        <v>429716</v>
      </c>
      <c r="AF4" s="7">
        <f t="shared" ref="AF4:AF44" si="6">T4+Z4</f>
        <v>72740</v>
      </c>
      <c r="AG4" s="7">
        <f t="shared" ref="AG4:AG44" si="7">U4+AA4</f>
        <v>1027848500</v>
      </c>
      <c r="AH4" s="7">
        <f t="shared" ref="AH4:AH44" si="8">V4+AB4</f>
        <v>879600645</v>
      </c>
      <c r="AI4" s="7">
        <f t="shared" ref="AI4:AI44" si="9">W4+AC4</f>
        <v>3142410</v>
      </c>
      <c r="AJ4" s="7">
        <f t="shared" ref="AJ4:AJ44" si="10">X4+AD4</f>
        <v>144674879</v>
      </c>
      <c r="AK4" s="7">
        <f t="shared" ref="AK4:AK44" si="11">Y4+AE4</f>
        <v>430566</v>
      </c>
      <c r="AL4" s="6">
        <f t="shared" ref="AL4:AL44" si="12">AF4+N4</f>
        <v>630064</v>
      </c>
      <c r="AM4" s="7">
        <f t="shared" ref="AM4:AM44" si="13">AG4+O4</f>
        <v>31556432820</v>
      </c>
      <c r="AN4" s="7">
        <f t="shared" ref="AN4:AN44" si="14">AH4+P4</f>
        <v>27258823789</v>
      </c>
      <c r="AO4" s="7">
        <f t="shared" ref="AO4:AO44" si="15">AI4+Q4</f>
        <v>1884467042</v>
      </c>
      <c r="AP4" s="7">
        <f t="shared" ref="AP4:AP44" si="16">AJ4+R4</f>
        <v>2200553093</v>
      </c>
      <c r="AQ4" s="7">
        <f t="shared" ref="AQ4:AQ44" si="17">AK4+S4</f>
        <v>212588896</v>
      </c>
      <c r="AR4" s="7">
        <v>393901</v>
      </c>
      <c r="AS4" s="7">
        <v>5094628130</v>
      </c>
      <c r="AT4" s="7">
        <v>4372263624</v>
      </c>
      <c r="AU4" s="7">
        <v>70869712</v>
      </c>
      <c r="AV4" s="7">
        <v>599897806</v>
      </c>
      <c r="AW4" s="7">
        <v>51596988</v>
      </c>
      <c r="AX4" s="7">
        <f t="shared" ref="AX4:AX44" si="18">AL4+AR4</f>
        <v>1023965</v>
      </c>
      <c r="AY4" s="7">
        <f t="shared" ref="AY4:AY44" si="19">AM4+AS4</f>
        <v>36651060950</v>
      </c>
      <c r="AZ4" s="7">
        <f t="shared" ref="AZ4:AZ44" si="20">AN4+AT4</f>
        <v>31631087413</v>
      </c>
      <c r="BA4" s="7">
        <f t="shared" ref="BA4:BA44" si="21">AO4+AU4</f>
        <v>1955336754</v>
      </c>
      <c r="BB4" s="7">
        <f t="shared" ref="BB4:BB44" si="22">AP4+AV4</f>
        <v>2800450899</v>
      </c>
      <c r="BC4" s="7">
        <f t="shared" ref="BC4:BC44" si="23">AQ4+AW4</f>
        <v>264185884</v>
      </c>
      <c r="BD4" s="6">
        <v>29808</v>
      </c>
      <c r="BE4" s="7">
        <v>947804954</v>
      </c>
      <c r="BF4" s="7">
        <v>506925694</v>
      </c>
      <c r="BG4" s="7">
        <v>0</v>
      </c>
      <c r="BH4" s="7">
        <v>436718090</v>
      </c>
      <c r="BI4" s="7">
        <v>4161170</v>
      </c>
      <c r="BJ4" s="7">
        <v>125</v>
      </c>
      <c r="BK4" s="7">
        <v>369774</v>
      </c>
      <c r="BL4" s="7">
        <v>172884</v>
      </c>
      <c r="BM4" s="7">
        <v>0</v>
      </c>
      <c r="BN4" s="7">
        <v>196890</v>
      </c>
      <c r="BO4" s="7">
        <v>0</v>
      </c>
      <c r="BP4" s="7">
        <f t="shared" ref="BP4:BP44" si="24">BD4+BJ4</f>
        <v>29933</v>
      </c>
      <c r="BQ4" s="7">
        <f t="shared" ref="BQ4:BQ44" si="25">BE4+BK4</f>
        <v>948174728</v>
      </c>
      <c r="BR4" s="7">
        <f t="shared" ref="BR4:BR44" si="26">BF4+BL4</f>
        <v>507098578</v>
      </c>
      <c r="BS4" s="7">
        <f t="shared" ref="BS4:BS44" si="27">BG4+BM4</f>
        <v>0</v>
      </c>
      <c r="BT4" s="7">
        <f t="shared" ref="BT4:BT44" si="28">BH4+BN4</f>
        <v>436914980</v>
      </c>
      <c r="BU4" s="7">
        <f t="shared" ref="BU4:BU44" si="29">BI4+BO4</f>
        <v>4161170</v>
      </c>
      <c r="BV4" s="6">
        <v>4847</v>
      </c>
      <c r="BW4" s="7">
        <v>760493940</v>
      </c>
      <c r="BX4" s="7">
        <v>660353257</v>
      </c>
      <c r="BY4" s="7">
        <v>38659638</v>
      </c>
      <c r="BZ4" s="7">
        <v>43271902</v>
      </c>
      <c r="CA4" s="7">
        <v>18209143</v>
      </c>
      <c r="CB4" s="7">
        <f t="shared" ref="CB4:CB44" si="30">AX4+BV4</f>
        <v>1028812</v>
      </c>
      <c r="CC4" s="7">
        <f t="shared" ref="CC4:CC44" si="31">AY4+BQ4+BW4</f>
        <v>38359729618</v>
      </c>
      <c r="CD4" s="7">
        <f t="shared" ref="CD4:CD44" si="32">AZ4+BR4+BX4</f>
        <v>32798539248</v>
      </c>
      <c r="CE4" s="7">
        <f t="shared" ref="CE4:CE44" si="33">BA4+BS4+BY4</f>
        <v>1993996392</v>
      </c>
      <c r="CF4" s="7">
        <f t="shared" ref="CF4:CF44" si="34">BB4+BT4+BZ4</f>
        <v>3280637781</v>
      </c>
      <c r="CG4" s="7">
        <f t="shared" ref="CG4:CG44" si="35">BC4+BU4+CA4</f>
        <v>286556197</v>
      </c>
      <c r="CH4" s="100">
        <v>5324</v>
      </c>
      <c r="CI4" s="101">
        <v>31932172</v>
      </c>
      <c r="CJ4" s="101">
        <v>26954920</v>
      </c>
      <c r="CK4" s="101">
        <v>0</v>
      </c>
      <c r="CL4" s="101">
        <v>4977252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5324</v>
      </c>
      <c r="DA4" s="101">
        <f t="shared" ref="DA4:DA44" si="36">CI4+CO4+CU4</f>
        <v>31932172</v>
      </c>
      <c r="DB4" s="101">
        <f t="shared" ref="DB4:DB44" si="37">CJ4+CP4+CV4</f>
        <v>26954920</v>
      </c>
      <c r="DC4" s="101">
        <f t="shared" ref="DC4:DC44" si="38">CK4+CQ4+CW4</f>
        <v>0</v>
      </c>
      <c r="DD4" s="101">
        <f t="shared" ref="DD4:DD44" si="39">CL4+CR4+CX4</f>
        <v>4977252</v>
      </c>
      <c r="DE4" s="101">
        <f t="shared" ref="DE4:DE44" si="40">CM4+CS4+CY4</f>
        <v>0</v>
      </c>
      <c r="DF4" s="101">
        <f>CB4+CZ4</f>
        <v>1034136</v>
      </c>
      <c r="DG4" s="101">
        <f t="shared" ref="DG4:DG44" si="41">CC4+DA4</f>
        <v>38391661790</v>
      </c>
      <c r="DH4" s="101">
        <f t="shared" ref="DH4:DH44" si="42">CD4+DB4</f>
        <v>32825494168</v>
      </c>
      <c r="DI4" s="101">
        <f t="shared" ref="DI4:DI44" si="43">CE4+DC4</f>
        <v>1993996392</v>
      </c>
      <c r="DJ4" s="101">
        <f t="shared" ref="DJ4:DJ44" si="44">CF4+DD4</f>
        <v>3285615033</v>
      </c>
      <c r="DK4" s="101">
        <f t="shared" ref="DK4:DK44" si="45">CG4+DE4</f>
        <v>286556197</v>
      </c>
      <c r="DL4" s="101">
        <v>22746</v>
      </c>
      <c r="DM4" s="101">
        <v>29641</v>
      </c>
      <c r="DN4" s="101">
        <v>52387</v>
      </c>
      <c r="DO4" s="101">
        <v>4486</v>
      </c>
      <c r="DP4" s="101">
        <v>1933</v>
      </c>
      <c r="DR4" s="16">
        <f>'７割'!DR4+'８割 '!DR4+'９割'!DR4</f>
        <v>5324</v>
      </c>
      <c r="DS4" s="16">
        <f>'７割'!DS4+'８割 '!DS4+'９割'!DS4</f>
        <v>26943283</v>
      </c>
      <c r="DT4" s="16">
        <f>'７割'!DT4+'８割 '!DT4+'９割'!DT4</f>
        <v>2015</v>
      </c>
      <c r="DU4" s="16">
        <f>'７割'!DU4+'８割 '!DU4+'９割'!DU4</f>
        <v>38401788</v>
      </c>
      <c r="DV4" s="16">
        <f>'７割'!DV4+'８割 '!DV4+'９割'!DV4</f>
        <v>3379</v>
      </c>
      <c r="DW4" s="16">
        <f>'７割'!DW4+'８割 '!DW4+'９割'!DW4</f>
        <v>97424158</v>
      </c>
      <c r="DX4" s="16">
        <f>'７割'!DX4+'８割 '!DX4+'９割'!DX4</f>
        <v>1091</v>
      </c>
      <c r="DY4" s="16">
        <f>'７割'!DY4+'８割 '!DY4+'９割'!DY4</f>
        <v>31029837</v>
      </c>
      <c r="DZ4" s="16">
        <f>'７割'!DZ4+'８割 '!DZ4+'９割'!DZ4</f>
        <v>31</v>
      </c>
      <c r="EA4" s="16">
        <f>'７割'!EA4+'８割 '!EA4+'９割'!EA4</f>
        <v>401902</v>
      </c>
      <c r="EB4" s="16">
        <f>'７割'!EB4+'８割 '!EB4+'９割'!EB4</f>
        <v>0</v>
      </c>
      <c r="EC4" s="16">
        <f>'７割'!EC4+'８割 '!EC4+'９割'!EC4</f>
        <v>0</v>
      </c>
      <c r="ED4" s="16">
        <f>'７割'!ED4+'８割 '!ED4+'９割'!ED4</f>
        <v>0</v>
      </c>
      <c r="EE4" s="16">
        <f>'７割'!EE4+'８割 '!EE4+'９割'!EE4</f>
        <v>0</v>
      </c>
      <c r="EF4" s="16">
        <f>'７割'!EF4+'８割 '!EF4+'９割'!EF4</f>
        <v>0</v>
      </c>
      <c r="EG4" s="16">
        <f>'７割'!EG4+'８割 '!EG4+'９割'!EG4</f>
        <v>0</v>
      </c>
      <c r="EH4" s="16">
        <f>IF(SUM(DR4,DT4,DV4,DX4,DZ4,EB4,ED4,EF4)='７割'!EH4+'８割 '!EH4+'９割'!EH4,SUM(DR4,DT4,DV4,DX4,DZ4,EB4,ED4,EF4),"数値エラー")</f>
        <v>11840</v>
      </c>
      <c r="EI4" s="16">
        <f>IF(SUM(DS4,DU4,DW4,DY4,EA4,EC4,EE4,EG4)='７割'!EI4++'８割 '!EI4+'９割'!EI4,SUM(DS4,DU4,DW4,DY4,EA4,EC4,EE4,EG4),"数値エラー")</f>
        <v>194200968</v>
      </c>
      <c r="EK4" s="7">
        <f>CB4+EH4</f>
        <v>1040652</v>
      </c>
      <c r="EL4" s="7">
        <f>CC4+EI4</f>
        <v>38553930586</v>
      </c>
      <c r="EN4" s="69">
        <f>ROUND(EL4/INDEX(被保険者数!O:O,MATCH(A4,被保険者数!A:A,0),1),0)</f>
        <v>1104824</v>
      </c>
      <c r="EO4" s="1">
        <f t="shared" ref="EO4:EO45" si="46">RANK(EN4,$EN$4:$EN$45)</f>
        <v>6</v>
      </c>
      <c r="EP4" s="69">
        <f t="shared" ref="EP4:EP45" si="47">C4+U4</f>
        <v>20807704910</v>
      </c>
      <c r="EQ4" s="69">
        <f t="shared" ref="EQ4:EQ45" si="48">I4+AA4</f>
        <v>10748727910</v>
      </c>
      <c r="ER4" s="69">
        <f t="shared" ref="ER4:ER45" si="49">EL4-EP4-EQ4</f>
        <v>6997497766</v>
      </c>
      <c r="ES4" s="69">
        <f>ROUND(EP4/INDEX(被保険者数!O:O,MATCH(A4,被保険者数!A:A,0),1),0)</f>
        <v>596278</v>
      </c>
      <c r="ET4" s="69">
        <f>RANK(ES4,$ES$4:$ES$45)</f>
        <v>23</v>
      </c>
      <c r="EU4" s="69">
        <f>ROUND(EQ4/INDEX(被保険者数!O:O,MATCH(A4,被保険者数!A:A,0),1),0)</f>
        <v>308022</v>
      </c>
      <c r="EV4" s="1">
        <f>RANK(EU4,$EU$4:$EU$45)</f>
        <v>1</v>
      </c>
    </row>
    <row r="5" spans="1:152" s="1" customFormat="1" ht="15.95" customHeight="1" x14ac:dyDescent="0.15">
      <c r="A5" s="2" t="s">
        <v>27</v>
      </c>
      <c r="B5" s="6">
        <v>8173</v>
      </c>
      <c r="C5" s="7">
        <v>5431075300</v>
      </c>
      <c r="D5" s="7">
        <v>4668157482</v>
      </c>
      <c r="E5" s="7">
        <v>435387823</v>
      </c>
      <c r="F5" s="7">
        <v>296176376</v>
      </c>
      <c r="G5" s="7">
        <v>31353619</v>
      </c>
      <c r="H5" s="7">
        <v>129063</v>
      </c>
      <c r="I5" s="7">
        <v>2412791670</v>
      </c>
      <c r="J5" s="7">
        <v>2060951849</v>
      </c>
      <c r="K5" s="7">
        <v>77395033</v>
      </c>
      <c r="L5" s="7">
        <v>258287858</v>
      </c>
      <c r="M5" s="7">
        <v>16156930</v>
      </c>
      <c r="N5" s="7">
        <f t="shared" si="0"/>
        <v>137236</v>
      </c>
      <c r="O5" s="7">
        <f t="shared" si="1"/>
        <v>7843866970</v>
      </c>
      <c r="P5" s="7">
        <f t="shared" si="2"/>
        <v>6729109331</v>
      </c>
      <c r="Q5" s="7">
        <f t="shared" si="3"/>
        <v>512782856</v>
      </c>
      <c r="R5" s="7">
        <f t="shared" si="4"/>
        <v>554464234</v>
      </c>
      <c r="S5" s="7">
        <f t="shared" si="5"/>
        <v>47510549</v>
      </c>
      <c r="T5" s="6">
        <v>11</v>
      </c>
      <c r="U5" s="7">
        <v>2371480</v>
      </c>
      <c r="V5" s="7">
        <v>2036867</v>
      </c>
      <c r="W5" s="7">
        <v>67201</v>
      </c>
      <c r="X5" s="7">
        <v>267412</v>
      </c>
      <c r="Y5" s="7">
        <v>0</v>
      </c>
      <c r="Z5" s="7">
        <v>19280</v>
      </c>
      <c r="AA5" s="7">
        <v>261747680</v>
      </c>
      <c r="AB5" s="7">
        <v>222906124</v>
      </c>
      <c r="AC5" s="7">
        <v>634558</v>
      </c>
      <c r="AD5" s="7">
        <v>38155810</v>
      </c>
      <c r="AE5" s="7">
        <v>51188</v>
      </c>
      <c r="AF5" s="7">
        <f t="shared" si="6"/>
        <v>19291</v>
      </c>
      <c r="AG5" s="7">
        <f t="shared" si="7"/>
        <v>264119160</v>
      </c>
      <c r="AH5" s="7">
        <f t="shared" si="8"/>
        <v>224942991</v>
      </c>
      <c r="AI5" s="7">
        <f t="shared" si="9"/>
        <v>701759</v>
      </c>
      <c r="AJ5" s="7">
        <f t="shared" si="10"/>
        <v>38423222</v>
      </c>
      <c r="AK5" s="7">
        <f t="shared" si="11"/>
        <v>51188</v>
      </c>
      <c r="AL5" s="6">
        <f t="shared" si="12"/>
        <v>156527</v>
      </c>
      <c r="AM5" s="7">
        <f t="shared" si="13"/>
        <v>8107986130</v>
      </c>
      <c r="AN5" s="7">
        <f t="shared" si="14"/>
        <v>6954052322</v>
      </c>
      <c r="AO5" s="7">
        <f t="shared" si="15"/>
        <v>513484615</v>
      </c>
      <c r="AP5" s="7">
        <f t="shared" si="16"/>
        <v>592887456</v>
      </c>
      <c r="AQ5" s="7">
        <f t="shared" si="17"/>
        <v>47561737</v>
      </c>
      <c r="AR5" s="7">
        <v>91477</v>
      </c>
      <c r="AS5" s="7">
        <v>1237167560</v>
      </c>
      <c r="AT5" s="7">
        <v>1057328650</v>
      </c>
      <c r="AU5" s="7">
        <v>13647172</v>
      </c>
      <c r="AV5" s="7">
        <v>154028426</v>
      </c>
      <c r="AW5" s="7">
        <v>12163312</v>
      </c>
      <c r="AX5" s="7">
        <f t="shared" si="18"/>
        <v>248004</v>
      </c>
      <c r="AY5" s="7">
        <f t="shared" si="19"/>
        <v>9345153690</v>
      </c>
      <c r="AZ5" s="7">
        <f t="shared" si="20"/>
        <v>8011380972</v>
      </c>
      <c r="BA5" s="7">
        <f t="shared" si="21"/>
        <v>527131787</v>
      </c>
      <c r="BB5" s="7">
        <f t="shared" si="22"/>
        <v>746915882</v>
      </c>
      <c r="BC5" s="7">
        <f t="shared" si="23"/>
        <v>59725049</v>
      </c>
      <c r="BD5" s="6">
        <v>7914</v>
      </c>
      <c r="BE5" s="7">
        <v>250729967</v>
      </c>
      <c r="BF5" s="7">
        <v>128120757</v>
      </c>
      <c r="BG5" s="7">
        <v>0</v>
      </c>
      <c r="BH5" s="7">
        <v>121468810</v>
      </c>
      <c r="BI5" s="7">
        <v>1140400</v>
      </c>
      <c r="BJ5" s="7">
        <v>11</v>
      </c>
      <c r="BK5" s="7">
        <v>35322</v>
      </c>
      <c r="BL5" s="7">
        <v>15622</v>
      </c>
      <c r="BM5" s="7">
        <v>0</v>
      </c>
      <c r="BN5" s="7">
        <v>19700</v>
      </c>
      <c r="BO5" s="7">
        <v>0</v>
      </c>
      <c r="BP5" s="7">
        <f t="shared" si="24"/>
        <v>7925</v>
      </c>
      <c r="BQ5" s="7">
        <f t="shared" si="25"/>
        <v>250765289</v>
      </c>
      <c r="BR5" s="7">
        <f t="shared" si="26"/>
        <v>128136379</v>
      </c>
      <c r="BS5" s="7">
        <f t="shared" si="27"/>
        <v>0</v>
      </c>
      <c r="BT5" s="7">
        <f t="shared" si="28"/>
        <v>121488510</v>
      </c>
      <c r="BU5" s="7">
        <f t="shared" si="29"/>
        <v>1140400</v>
      </c>
      <c r="BV5" s="6">
        <v>889</v>
      </c>
      <c r="BW5" s="7">
        <v>118179930</v>
      </c>
      <c r="BX5" s="7">
        <v>99352109</v>
      </c>
      <c r="BY5" s="7">
        <v>5628166</v>
      </c>
      <c r="BZ5" s="7">
        <v>6419853</v>
      </c>
      <c r="CA5" s="7">
        <v>6779802</v>
      </c>
      <c r="CB5" s="7">
        <f t="shared" si="30"/>
        <v>248893</v>
      </c>
      <c r="CC5" s="7">
        <f t="shared" si="31"/>
        <v>9714098909</v>
      </c>
      <c r="CD5" s="7">
        <f t="shared" si="32"/>
        <v>8238869460</v>
      </c>
      <c r="CE5" s="7">
        <f t="shared" si="33"/>
        <v>532759953</v>
      </c>
      <c r="CF5" s="7">
        <f t="shared" si="34"/>
        <v>874824245</v>
      </c>
      <c r="CG5" s="7">
        <f t="shared" si="35"/>
        <v>67645251</v>
      </c>
      <c r="CH5" s="100">
        <v>1782</v>
      </c>
      <c r="CI5" s="101">
        <v>10259139</v>
      </c>
      <c r="CJ5" s="101">
        <v>8685963</v>
      </c>
      <c r="CK5" s="101">
        <v>0</v>
      </c>
      <c r="CL5" s="101">
        <v>1573176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50">CH5+CN5+CT5</f>
        <v>1782</v>
      </c>
      <c r="DA5" s="101">
        <f t="shared" si="36"/>
        <v>10259139</v>
      </c>
      <c r="DB5" s="101">
        <f t="shared" si="37"/>
        <v>8685963</v>
      </c>
      <c r="DC5" s="101">
        <f t="shared" si="38"/>
        <v>0</v>
      </c>
      <c r="DD5" s="101">
        <f t="shared" si="39"/>
        <v>1573176</v>
      </c>
      <c r="DE5" s="101">
        <f t="shared" si="40"/>
        <v>0</v>
      </c>
      <c r="DF5" s="101">
        <f t="shared" ref="DF5:DF44" si="51">CB5+CZ5</f>
        <v>250675</v>
      </c>
      <c r="DG5" s="101">
        <f t="shared" si="41"/>
        <v>9724358048</v>
      </c>
      <c r="DH5" s="101">
        <f t="shared" si="42"/>
        <v>8247555423</v>
      </c>
      <c r="DI5" s="101">
        <f t="shared" si="43"/>
        <v>532759953</v>
      </c>
      <c r="DJ5" s="101">
        <f t="shared" si="44"/>
        <v>876397421</v>
      </c>
      <c r="DK5" s="101">
        <f t="shared" si="45"/>
        <v>67645251</v>
      </c>
      <c r="DL5" s="101">
        <v>6085</v>
      </c>
      <c r="DM5" s="101">
        <v>7001</v>
      </c>
      <c r="DN5" s="101">
        <v>13086</v>
      </c>
      <c r="DO5" s="101">
        <v>1439</v>
      </c>
      <c r="DP5" s="101">
        <v>585</v>
      </c>
      <c r="DR5" s="16">
        <f>'７割'!DR5+'８割 '!DR5+'９割'!DR5</f>
        <v>1782</v>
      </c>
      <c r="DS5" s="16">
        <f>'７割'!DS5+'８割 '!DS5+'９割'!DS5</f>
        <v>8685963</v>
      </c>
      <c r="DT5" s="16">
        <f>'７割'!DT5+'８割 '!DT5+'９割'!DT5</f>
        <v>558</v>
      </c>
      <c r="DU5" s="16">
        <f>'７割'!DU5+'８割 '!DU5+'９割'!DU5</f>
        <v>8901838</v>
      </c>
      <c r="DV5" s="16">
        <f>'７割'!DV5+'８割 '!DV5+'９割'!DV5</f>
        <v>631</v>
      </c>
      <c r="DW5" s="16">
        <f>'７割'!DW5+'８割 '!DW5+'９割'!DW5</f>
        <v>13010197</v>
      </c>
      <c r="DX5" s="16">
        <f>'７割'!DX5+'８割 '!DX5+'９割'!DX5</f>
        <v>272</v>
      </c>
      <c r="DY5" s="16">
        <f>'７割'!DY5+'８割 '!DY5+'９割'!DY5</f>
        <v>8637677</v>
      </c>
      <c r="DZ5" s="16">
        <f>'７割'!DZ5+'８割 '!DZ5+'９割'!DZ5</f>
        <v>9</v>
      </c>
      <c r="EA5" s="16">
        <f>'７割'!EA5+'８割 '!EA5+'９割'!EA5</f>
        <v>51156</v>
      </c>
      <c r="EB5" s="16">
        <f>'７割'!EB5+'８割 '!EB5+'９割'!EB5</f>
        <v>0</v>
      </c>
      <c r="EC5" s="16">
        <f>'７割'!EC5+'８割 '!EC5+'９割'!EC5</f>
        <v>0</v>
      </c>
      <c r="ED5" s="16">
        <f>'７割'!ED5+'８割 '!ED5+'９割'!ED5</f>
        <v>0</v>
      </c>
      <c r="EE5" s="16">
        <f>'７割'!EE5+'８割 '!EE5+'９割'!EE5</f>
        <v>0</v>
      </c>
      <c r="EF5" s="16">
        <f>'７割'!EF5+'８割 '!EF5+'９割'!EF5</f>
        <v>0</v>
      </c>
      <c r="EG5" s="16">
        <f>'７割'!EG5+'８割 '!EG5+'９割'!EG5</f>
        <v>0</v>
      </c>
      <c r="EH5" s="16">
        <f>IF(SUM(DR5,DT5,DV5,DX5,DZ5,EB5,ED5,EF5)='７割'!EH5+'８割 '!EH5+'９割'!EH5,SUM(DR5,DT5,DV5,DX5,DZ5,EB5,ED5,EF5),"数値エラー")</f>
        <v>3252</v>
      </c>
      <c r="EI5" s="16">
        <f>IF(SUM(DS5,DU5,DW5,DY5,EA5,EC5,EE5,EG5)='７割'!EI5++'８割 '!EI5+'９割'!EI5,SUM(DS5,DU5,DW5,DY5,EA5,EC5,EE5,EG5),"数値エラー")</f>
        <v>39286831</v>
      </c>
      <c r="EK5" s="7">
        <f t="shared" ref="EK5:EK44" si="52">CB5+EH5</f>
        <v>252145</v>
      </c>
      <c r="EL5" s="7">
        <f t="shared" ref="EL5:EL44" si="53">CC5+EI5</f>
        <v>9753385740</v>
      </c>
      <c r="EN5" s="69">
        <f>ROUND(EL5/INDEX(被保険者数!O:O,MATCH(A5,被保険者数!A:A,0),1),0)</f>
        <v>1046164</v>
      </c>
      <c r="EO5" s="1">
        <f t="shared" si="46"/>
        <v>17</v>
      </c>
      <c r="EP5" s="69">
        <f t="shared" si="47"/>
        <v>5433446780</v>
      </c>
      <c r="EQ5" s="69">
        <f t="shared" si="48"/>
        <v>2674539350</v>
      </c>
      <c r="ER5" s="69">
        <f t="shared" si="49"/>
        <v>1645399610</v>
      </c>
      <c r="ES5" s="69">
        <f>ROUND(EP5/INDEX(被保険者数!O:O,MATCH(A5,被保険者数!A:A,0),1),0)</f>
        <v>582800</v>
      </c>
      <c r="ET5" s="69">
        <f t="shared" ref="ET5:ET45" si="54">RANK(ES5,$ES$4:$ES$45)</f>
        <v>28</v>
      </c>
      <c r="EU5" s="69">
        <f>ROUND(EQ5/INDEX(被保険者数!O:O,MATCH(A5,被保険者数!A:A,0),1),0)</f>
        <v>286875</v>
      </c>
      <c r="EV5" s="1">
        <f t="shared" ref="EV5:EV45" si="55">RANK(EU5,$EU$4:$EU$45)</f>
        <v>7</v>
      </c>
    </row>
    <row r="6" spans="1:152" s="1" customFormat="1" ht="15.95" customHeight="1" x14ac:dyDescent="0.15">
      <c r="A6" s="2" t="s">
        <v>28</v>
      </c>
      <c r="B6" s="6">
        <v>4412</v>
      </c>
      <c r="C6" s="7">
        <v>2640201800</v>
      </c>
      <c r="D6" s="7">
        <v>2315388954</v>
      </c>
      <c r="E6" s="7">
        <v>187337080</v>
      </c>
      <c r="F6" s="7">
        <v>124766073</v>
      </c>
      <c r="G6" s="7">
        <v>12709693</v>
      </c>
      <c r="H6" s="7">
        <v>70619</v>
      </c>
      <c r="I6" s="7">
        <v>1288908600</v>
      </c>
      <c r="J6" s="7">
        <v>1120099049</v>
      </c>
      <c r="K6" s="7">
        <v>38989528</v>
      </c>
      <c r="L6" s="7">
        <v>124352921</v>
      </c>
      <c r="M6" s="7">
        <v>5467102</v>
      </c>
      <c r="N6" s="7">
        <f t="shared" si="0"/>
        <v>75031</v>
      </c>
      <c r="O6" s="7">
        <f t="shared" si="1"/>
        <v>3929110400</v>
      </c>
      <c r="P6" s="7">
        <f t="shared" si="2"/>
        <v>3435488003</v>
      </c>
      <c r="Q6" s="7">
        <f t="shared" si="3"/>
        <v>226326608</v>
      </c>
      <c r="R6" s="7">
        <f t="shared" si="4"/>
        <v>249118994</v>
      </c>
      <c r="S6" s="7">
        <f t="shared" si="5"/>
        <v>18176795</v>
      </c>
      <c r="T6" s="6">
        <v>7</v>
      </c>
      <c r="U6" s="7">
        <v>1713280</v>
      </c>
      <c r="V6" s="7">
        <v>1424714</v>
      </c>
      <c r="W6" s="7">
        <v>33698</v>
      </c>
      <c r="X6" s="7">
        <v>254868</v>
      </c>
      <c r="Y6" s="7">
        <v>0</v>
      </c>
      <c r="Z6" s="7">
        <v>7230</v>
      </c>
      <c r="AA6" s="7">
        <v>87709800</v>
      </c>
      <c r="AB6" s="7">
        <v>75442101</v>
      </c>
      <c r="AC6" s="7">
        <v>265404</v>
      </c>
      <c r="AD6" s="7">
        <v>11977169</v>
      </c>
      <c r="AE6" s="7">
        <v>25126</v>
      </c>
      <c r="AF6" s="7">
        <f t="shared" si="6"/>
        <v>7237</v>
      </c>
      <c r="AG6" s="7">
        <f t="shared" si="7"/>
        <v>89423080</v>
      </c>
      <c r="AH6" s="7">
        <f t="shared" si="8"/>
        <v>76866815</v>
      </c>
      <c r="AI6" s="7">
        <f t="shared" si="9"/>
        <v>299102</v>
      </c>
      <c r="AJ6" s="7">
        <f t="shared" si="10"/>
        <v>12232037</v>
      </c>
      <c r="AK6" s="7">
        <f t="shared" si="11"/>
        <v>25126</v>
      </c>
      <c r="AL6" s="6">
        <f t="shared" si="12"/>
        <v>82268</v>
      </c>
      <c r="AM6" s="7">
        <f t="shared" si="13"/>
        <v>4018533480</v>
      </c>
      <c r="AN6" s="7">
        <f t="shared" si="14"/>
        <v>3512354818</v>
      </c>
      <c r="AO6" s="7">
        <f t="shared" si="15"/>
        <v>226625710</v>
      </c>
      <c r="AP6" s="7">
        <f t="shared" si="16"/>
        <v>261351031</v>
      </c>
      <c r="AQ6" s="7">
        <f t="shared" si="17"/>
        <v>18201921</v>
      </c>
      <c r="AR6" s="7">
        <v>51995</v>
      </c>
      <c r="AS6" s="7">
        <v>656599110</v>
      </c>
      <c r="AT6" s="7">
        <v>574142716</v>
      </c>
      <c r="AU6" s="7">
        <v>6065335</v>
      </c>
      <c r="AV6" s="7">
        <v>71527904</v>
      </c>
      <c r="AW6" s="7">
        <v>4863155</v>
      </c>
      <c r="AX6" s="7">
        <f t="shared" si="18"/>
        <v>134263</v>
      </c>
      <c r="AY6" s="7">
        <f t="shared" si="19"/>
        <v>4675132590</v>
      </c>
      <c r="AZ6" s="7">
        <f t="shared" si="20"/>
        <v>4086497534</v>
      </c>
      <c r="BA6" s="7">
        <f t="shared" si="21"/>
        <v>232691045</v>
      </c>
      <c r="BB6" s="7">
        <f t="shared" si="22"/>
        <v>332878935</v>
      </c>
      <c r="BC6" s="7">
        <f t="shared" si="23"/>
        <v>23065076</v>
      </c>
      <c r="BD6" s="6">
        <v>4255</v>
      </c>
      <c r="BE6" s="7">
        <v>124640815</v>
      </c>
      <c r="BF6" s="7">
        <v>71880685</v>
      </c>
      <c r="BG6" s="7">
        <v>0</v>
      </c>
      <c r="BH6" s="7">
        <v>52440870</v>
      </c>
      <c r="BI6" s="7">
        <v>319260</v>
      </c>
      <c r="BJ6" s="7">
        <v>7</v>
      </c>
      <c r="BK6" s="7">
        <v>30676</v>
      </c>
      <c r="BL6" s="7">
        <v>16126</v>
      </c>
      <c r="BM6" s="7">
        <v>0</v>
      </c>
      <c r="BN6" s="7">
        <v>14550</v>
      </c>
      <c r="BO6" s="7">
        <v>0</v>
      </c>
      <c r="BP6" s="7">
        <f t="shared" si="24"/>
        <v>4262</v>
      </c>
      <c r="BQ6" s="7">
        <f t="shared" si="25"/>
        <v>124671491</v>
      </c>
      <c r="BR6" s="7">
        <f t="shared" si="26"/>
        <v>71896811</v>
      </c>
      <c r="BS6" s="7">
        <f t="shared" si="27"/>
        <v>0</v>
      </c>
      <c r="BT6" s="7">
        <f t="shared" si="28"/>
        <v>52455420</v>
      </c>
      <c r="BU6" s="7">
        <f t="shared" si="29"/>
        <v>319260</v>
      </c>
      <c r="BV6" s="6">
        <v>385</v>
      </c>
      <c r="BW6" s="7">
        <v>31054210</v>
      </c>
      <c r="BX6" s="7">
        <v>27450573</v>
      </c>
      <c r="BY6" s="7">
        <v>821007</v>
      </c>
      <c r="BZ6" s="7">
        <v>1837194</v>
      </c>
      <c r="CA6" s="7">
        <v>945436</v>
      </c>
      <c r="CB6" s="7">
        <f t="shared" si="30"/>
        <v>134648</v>
      </c>
      <c r="CC6" s="7">
        <f t="shared" si="31"/>
        <v>4830858291</v>
      </c>
      <c r="CD6" s="7">
        <f t="shared" si="32"/>
        <v>4185844918</v>
      </c>
      <c r="CE6" s="7">
        <f t="shared" si="33"/>
        <v>233512052</v>
      </c>
      <c r="CF6" s="7">
        <f t="shared" si="34"/>
        <v>387171549</v>
      </c>
      <c r="CG6" s="7">
        <f t="shared" si="35"/>
        <v>24329772</v>
      </c>
      <c r="CH6" s="100">
        <v>458</v>
      </c>
      <c r="CI6" s="101">
        <v>2681129</v>
      </c>
      <c r="CJ6" s="101">
        <v>2294939</v>
      </c>
      <c r="CK6" s="101">
        <v>0</v>
      </c>
      <c r="CL6" s="101">
        <v>386190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50"/>
        <v>458</v>
      </c>
      <c r="DA6" s="101">
        <f t="shared" si="36"/>
        <v>2681129</v>
      </c>
      <c r="DB6" s="101">
        <f t="shared" si="37"/>
        <v>2294939</v>
      </c>
      <c r="DC6" s="101">
        <f t="shared" si="38"/>
        <v>0</v>
      </c>
      <c r="DD6" s="101">
        <f t="shared" si="39"/>
        <v>386190</v>
      </c>
      <c r="DE6" s="101">
        <f t="shared" si="40"/>
        <v>0</v>
      </c>
      <c r="DF6" s="101">
        <f t="shared" si="51"/>
        <v>135106</v>
      </c>
      <c r="DG6" s="101">
        <f t="shared" si="41"/>
        <v>4833539420</v>
      </c>
      <c r="DH6" s="101">
        <f t="shared" si="42"/>
        <v>4188139857</v>
      </c>
      <c r="DI6" s="101">
        <f t="shared" si="43"/>
        <v>233512052</v>
      </c>
      <c r="DJ6" s="101">
        <f t="shared" si="44"/>
        <v>387557739</v>
      </c>
      <c r="DK6" s="101">
        <f t="shared" si="45"/>
        <v>24329772</v>
      </c>
      <c r="DL6" s="101">
        <v>3166</v>
      </c>
      <c r="DM6" s="101">
        <v>3156</v>
      </c>
      <c r="DN6" s="101">
        <v>6322</v>
      </c>
      <c r="DO6" s="101">
        <v>648</v>
      </c>
      <c r="DP6" s="101">
        <v>136</v>
      </c>
      <c r="DR6" s="16">
        <f>'７割'!DR6+'８割 '!DR6+'９割'!DR6</f>
        <v>458</v>
      </c>
      <c r="DS6" s="16">
        <f>'７割'!DS6+'８割 '!DS6+'９割'!DS6</f>
        <v>2294939</v>
      </c>
      <c r="DT6" s="16">
        <f>'７割'!DT6+'８割 '!DT6+'９割'!DT6</f>
        <v>311</v>
      </c>
      <c r="DU6" s="16">
        <f>'７割'!DU6+'８割 '!DU6+'９割'!DU6</f>
        <v>2024405</v>
      </c>
      <c r="DV6" s="16">
        <f>'７割'!DV6+'８割 '!DV6+'９割'!DV6</f>
        <v>773</v>
      </c>
      <c r="DW6" s="16">
        <f>'７割'!DW6+'８割 '!DW6+'９割'!DW6</f>
        <v>14160223</v>
      </c>
      <c r="DX6" s="16">
        <f>'７割'!DX6+'８割 '!DX6+'９割'!DX6</f>
        <v>146</v>
      </c>
      <c r="DY6" s="16">
        <f>'７割'!DY6+'８割 '!DY6+'９割'!DY6</f>
        <v>4560149</v>
      </c>
      <c r="DZ6" s="16">
        <f>'７割'!DZ6+'８割 '!DZ6+'９割'!DZ6</f>
        <v>8</v>
      </c>
      <c r="EA6" s="16">
        <f>'７割'!EA6+'８割 '!EA6+'９割'!EA6</f>
        <v>109728</v>
      </c>
      <c r="EB6" s="16">
        <f>'７割'!EB6+'８割 '!EB6+'９割'!EB6</f>
        <v>0</v>
      </c>
      <c r="EC6" s="16">
        <f>'７割'!EC6+'８割 '!EC6+'９割'!EC6</f>
        <v>0</v>
      </c>
      <c r="ED6" s="16">
        <f>'７割'!ED6+'８割 '!ED6+'９割'!ED6</f>
        <v>0</v>
      </c>
      <c r="EE6" s="16">
        <f>'７割'!EE6+'８割 '!EE6+'９割'!EE6</f>
        <v>0</v>
      </c>
      <c r="EF6" s="16">
        <f>'７割'!EF6+'８割 '!EF6+'９割'!EF6</f>
        <v>0</v>
      </c>
      <c r="EG6" s="16">
        <f>'７割'!EG6+'８割 '!EG6+'９割'!EG6</f>
        <v>0</v>
      </c>
      <c r="EH6" s="16">
        <f>IF(SUM(DR6,DT6,DV6,DX6,DZ6,EB6,ED6,EF6)='７割'!EH6+'８割 '!EH6+'９割'!EH6,SUM(DR6,DT6,DV6,DX6,DZ6,EB6,ED6,EF6),"数値エラー")</f>
        <v>1696</v>
      </c>
      <c r="EI6" s="16">
        <f>IF(SUM(DS6,DU6,DW6,DY6,EA6,EC6,EE6,EG6)='７割'!EI6++'８割 '!EI6+'９割'!EI6,SUM(DS6,DU6,DW6,DY6,EA6,EC6,EE6,EG6),"数値エラー")</f>
        <v>23149444</v>
      </c>
      <c r="EK6" s="7">
        <f t="shared" si="52"/>
        <v>136344</v>
      </c>
      <c r="EL6" s="7">
        <f t="shared" si="53"/>
        <v>4854007735</v>
      </c>
      <c r="EN6" s="69">
        <f>ROUND(EL6/INDEX(被保険者数!O:O,MATCH(A6,被保険者数!A:A,0),1),0)</f>
        <v>1014634</v>
      </c>
      <c r="EO6" s="1">
        <f t="shared" si="46"/>
        <v>25</v>
      </c>
      <c r="EP6" s="69">
        <f t="shared" si="47"/>
        <v>2641915080</v>
      </c>
      <c r="EQ6" s="69">
        <f t="shared" si="48"/>
        <v>1376618400</v>
      </c>
      <c r="ER6" s="69">
        <f t="shared" si="49"/>
        <v>835474255</v>
      </c>
      <c r="ES6" s="69">
        <f>ROUND(EP6/INDEX(被保険者数!O:O,MATCH(A6,被保険者数!A:A,0),1),0)</f>
        <v>552240</v>
      </c>
      <c r="ET6" s="69">
        <f t="shared" si="54"/>
        <v>31</v>
      </c>
      <c r="EU6" s="69">
        <f>ROUND(EQ6/INDEX(被保険者数!O:O,MATCH(A6,被保険者数!A:A,0),1),0)</f>
        <v>287755</v>
      </c>
      <c r="EV6" s="1">
        <f t="shared" si="55"/>
        <v>5</v>
      </c>
    </row>
    <row r="7" spans="1:152" s="1" customFormat="1" ht="15.95" customHeight="1" x14ac:dyDescent="0.15">
      <c r="A7" s="2" t="s">
        <v>29</v>
      </c>
      <c r="B7" s="6">
        <v>9178</v>
      </c>
      <c r="C7" s="7">
        <v>6376092590</v>
      </c>
      <c r="D7" s="7">
        <v>5504243604</v>
      </c>
      <c r="E7" s="7">
        <v>510387177</v>
      </c>
      <c r="F7" s="7">
        <v>318890692</v>
      </c>
      <c r="G7" s="7">
        <v>42571117</v>
      </c>
      <c r="H7" s="7">
        <v>164396</v>
      </c>
      <c r="I7" s="7">
        <v>2974588860</v>
      </c>
      <c r="J7" s="7">
        <v>2544511020</v>
      </c>
      <c r="K7" s="7">
        <v>87410126</v>
      </c>
      <c r="L7" s="7">
        <v>319817703</v>
      </c>
      <c r="M7" s="7">
        <v>22849206</v>
      </c>
      <c r="N7" s="7">
        <f t="shared" si="0"/>
        <v>173574</v>
      </c>
      <c r="O7" s="7">
        <f t="shared" si="1"/>
        <v>9350681450</v>
      </c>
      <c r="P7" s="7">
        <f t="shared" si="2"/>
        <v>8048754624</v>
      </c>
      <c r="Q7" s="7">
        <f t="shared" si="3"/>
        <v>597797303</v>
      </c>
      <c r="R7" s="7">
        <f t="shared" si="4"/>
        <v>638708395</v>
      </c>
      <c r="S7" s="7">
        <f t="shared" si="5"/>
        <v>65420323</v>
      </c>
      <c r="T7" s="6">
        <v>20</v>
      </c>
      <c r="U7" s="7">
        <v>5057330</v>
      </c>
      <c r="V7" s="7">
        <v>4272479</v>
      </c>
      <c r="W7" s="7">
        <v>103168</v>
      </c>
      <c r="X7" s="7">
        <v>647483</v>
      </c>
      <c r="Y7" s="7">
        <v>34200</v>
      </c>
      <c r="Z7" s="7">
        <v>23663</v>
      </c>
      <c r="AA7" s="7">
        <v>330813480</v>
      </c>
      <c r="AB7" s="7">
        <v>282329854</v>
      </c>
      <c r="AC7" s="7">
        <v>908192</v>
      </c>
      <c r="AD7" s="7">
        <v>47492943</v>
      </c>
      <c r="AE7" s="7">
        <v>82491</v>
      </c>
      <c r="AF7" s="7">
        <f t="shared" si="6"/>
        <v>23683</v>
      </c>
      <c r="AG7" s="7">
        <f t="shared" si="7"/>
        <v>335870810</v>
      </c>
      <c r="AH7" s="7">
        <f t="shared" si="8"/>
        <v>286602333</v>
      </c>
      <c r="AI7" s="7">
        <f t="shared" si="9"/>
        <v>1011360</v>
      </c>
      <c r="AJ7" s="7">
        <f t="shared" si="10"/>
        <v>48140426</v>
      </c>
      <c r="AK7" s="7">
        <f t="shared" si="11"/>
        <v>116691</v>
      </c>
      <c r="AL7" s="6">
        <f t="shared" si="12"/>
        <v>197257</v>
      </c>
      <c r="AM7" s="7">
        <f t="shared" si="13"/>
        <v>9686552260</v>
      </c>
      <c r="AN7" s="7">
        <f t="shared" si="14"/>
        <v>8335356957</v>
      </c>
      <c r="AO7" s="7">
        <f t="shared" si="15"/>
        <v>598808663</v>
      </c>
      <c r="AP7" s="7">
        <f t="shared" si="16"/>
        <v>686848821</v>
      </c>
      <c r="AQ7" s="7">
        <f t="shared" si="17"/>
        <v>65537014</v>
      </c>
      <c r="AR7" s="7">
        <v>121788</v>
      </c>
      <c r="AS7" s="7">
        <v>1581248310</v>
      </c>
      <c r="AT7" s="7">
        <v>1358071887</v>
      </c>
      <c r="AU7" s="7">
        <v>23762962</v>
      </c>
      <c r="AV7" s="7">
        <v>181012254</v>
      </c>
      <c r="AW7" s="7">
        <v>18401207</v>
      </c>
      <c r="AX7" s="7">
        <f t="shared" si="18"/>
        <v>319045</v>
      </c>
      <c r="AY7" s="7">
        <f t="shared" si="19"/>
        <v>11267800570</v>
      </c>
      <c r="AZ7" s="7">
        <f t="shared" si="20"/>
        <v>9693428844</v>
      </c>
      <c r="BA7" s="7">
        <f t="shared" si="21"/>
        <v>622571625</v>
      </c>
      <c r="BB7" s="7">
        <f t="shared" si="22"/>
        <v>867861075</v>
      </c>
      <c r="BC7" s="7">
        <f t="shared" si="23"/>
        <v>83938221</v>
      </c>
      <c r="BD7" s="6">
        <v>8849</v>
      </c>
      <c r="BE7" s="7">
        <v>278154337</v>
      </c>
      <c r="BF7" s="7">
        <v>146043317</v>
      </c>
      <c r="BG7" s="7">
        <v>0</v>
      </c>
      <c r="BH7" s="7">
        <v>129961550</v>
      </c>
      <c r="BI7" s="7">
        <v>2149470</v>
      </c>
      <c r="BJ7" s="7">
        <v>19</v>
      </c>
      <c r="BK7" s="7">
        <v>116084</v>
      </c>
      <c r="BL7" s="7">
        <v>44574</v>
      </c>
      <c r="BM7" s="7">
        <v>0</v>
      </c>
      <c r="BN7" s="7">
        <v>71510</v>
      </c>
      <c r="BO7" s="7">
        <v>0</v>
      </c>
      <c r="BP7" s="7">
        <f t="shared" si="24"/>
        <v>8868</v>
      </c>
      <c r="BQ7" s="7">
        <f t="shared" si="25"/>
        <v>278270421</v>
      </c>
      <c r="BR7" s="7">
        <f t="shared" si="26"/>
        <v>146087891</v>
      </c>
      <c r="BS7" s="7">
        <f t="shared" si="27"/>
        <v>0</v>
      </c>
      <c r="BT7" s="7">
        <f t="shared" si="28"/>
        <v>130033060</v>
      </c>
      <c r="BU7" s="7">
        <f t="shared" si="29"/>
        <v>2149470</v>
      </c>
      <c r="BV7" s="6">
        <v>1640</v>
      </c>
      <c r="BW7" s="7">
        <v>242511870</v>
      </c>
      <c r="BX7" s="7">
        <v>207058608</v>
      </c>
      <c r="BY7" s="7">
        <v>12063171</v>
      </c>
      <c r="BZ7" s="7">
        <v>14095644</v>
      </c>
      <c r="CA7" s="7">
        <v>9294447</v>
      </c>
      <c r="CB7" s="7">
        <f t="shared" si="30"/>
        <v>320685</v>
      </c>
      <c r="CC7" s="7">
        <f t="shared" si="31"/>
        <v>11788582861</v>
      </c>
      <c r="CD7" s="7">
        <f t="shared" si="32"/>
        <v>10046575343</v>
      </c>
      <c r="CE7" s="7">
        <f t="shared" si="33"/>
        <v>634634796</v>
      </c>
      <c r="CF7" s="7">
        <f t="shared" si="34"/>
        <v>1011989779</v>
      </c>
      <c r="CG7" s="7">
        <f t="shared" si="35"/>
        <v>95382138</v>
      </c>
      <c r="CH7" s="100">
        <v>1352</v>
      </c>
      <c r="CI7" s="101">
        <v>9289332</v>
      </c>
      <c r="CJ7" s="101">
        <v>7830555</v>
      </c>
      <c r="CK7" s="101">
        <v>0</v>
      </c>
      <c r="CL7" s="101">
        <v>1458777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50"/>
        <v>1352</v>
      </c>
      <c r="DA7" s="101">
        <f t="shared" si="36"/>
        <v>9289332</v>
      </c>
      <c r="DB7" s="101">
        <f t="shared" si="37"/>
        <v>7830555</v>
      </c>
      <c r="DC7" s="101">
        <f t="shared" si="38"/>
        <v>0</v>
      </c>
      <c r="DD7" s="101">
        <f t="shared" si="39"/>
        <v>1458777</v>
      </c>
      <c r="DE7" s="101">
        <f t="shared" si="40"/>
        <v>0</v>
      </c>
      <c r="DF7" s="101">
        <f t="shared" si="51"/>
        <v>322037</v>
      </c>
      <c r="DG7" s="101">
        <f t="shared" si="41"/>
        <v>11797872193</v>
      </c>
      <c r="DH7" s="101">
        <f t="shared" si="42"/>
        <v>10054405898</v>
      </c>
      <c r="DI7" s="101">
        <f t="shared" si="43"/>
        <v>634634796</v>
      </c>
      <c r="DJ7" s="101">
        <f t="shared" si="44"/>
        <v>1013448556</v>
      </c>
      <c r="DK7" s="101">
        <f t="shared" si="45"/>
        <v>95382138</v>
      </c>
      <c r="DL7" s="101">
        <v>6587</v>
      </c>
      <c r="DM7" s="101">
        <v>9275</v>
      </c>
      <c r="DN7" s="101">
        <v>15862</v>
      </c>
      <c r="DO7" s="101">
        <v>1511</v>
      </c>
      <c r="DP7" s="101">
        <v>534</v>
      </c>
      <c r="DR7" s="16">
        <f>'７割'!DR7+'８割 '!DR7+'９割'!DR7</f>
        <v>1352</v>
      </c>
      <c r="DS7" s="16">
        <f>'７割'!DS7+'８割 '!DS7+'９割'!DS7</f>
        <v>7830555</v>
      </c>
      <c r="DT7" s="16">
        <f>'７割'!DT7+'８割 '!DT7+'９割'!DT7</f>
        <v>722</v>
      </c>
      <c r="DU7" s="16">
        <f>'７割'!DU7+'８割 '!DU7+'９割'!DU7</f>
        <v>12592098</v>
      </c>
      <c r="DV7" s="16">
        <f>'７割'!DV7+'８割 '!DV7+'９割'!DV7</f>
        <v>798</v>
      </c>
      <c r="DW7" s="16">
        <f>'７割'!DW7+'８割 '!DW7+'９割'!DW7</f>
        <v>17785753</v>
      </c>
      <c r="DX7" s="16">
        <f>'７割'!DX7+'８割 '!DX7+'９割'!DX7</f>
        <v>339</v>
      </c>
      <c r="DY7" s="16">
        <f>'７割'!DY7+'８割 '!DY7+'９割'!DY7</f>
        <v>11199030</v>
      </c>
      <c r="DZ7" s="16">
        <f>'７割'!DZ7+'８割 '!DZ7+'９割'!DZ7</f>
        <v>22</v>
      </c>
      <c r="EA7" s="16">
        <f>'７割'!EA7+'８割 '!EA7+'９割'!EA7</f>
        <v>372241</v>
      </c>
      <c r="EB7" s="16">
        <f>'７割'!EB7+'８割 '!EB7+'９割'!EB7</f>
        <v>0</v>
      </c>
      <c r="EC7" s="16">
        <f>'７割'!EC7+'８割 '!EC7+'９割'!EC7</f>
        <v>0</v>
      </c>
      <c r="ED7" s="16">
        <f>'７割'!ED7+'８割 '!ED7+'９割'!ED7</f>
        <v>0</v>
      </c>
      <c r="EE7" s="16">
        <f>'７割'!EE7+'８割 '!EE7+'９割'!EE7</f>
        <v>0</v>
      </c>
      <c r="EF7" s="16">
        <f>'７割'!EF7+'８割 '!EF7+'９割'!EF7</f>
        <v>0</v>
      </c>
      <c r="EG7" s="16">
        <f>'７割'!EG7+'８割 '!EG7+'９割'!EG7</f>
        <v>0</v>
      </c>
      <c r="EH7" s="16">
        <f>IF(SUM(DR7,DT7,DV7,DX7,DZ7,EB7,ED7,EF7)='７割'!EH7+'８割 '!EH7+'９割'!EH7,SUM(DR7,DT7,DV7,DX7,DZ7,EB7,ED7,EF7),"数値エラー")</f>
        <v>3233</v>
      </c>
      <c r="EI7" s="16">
        <f>IF(SUM(DS7,DU7,DW7,DY7,EA7,EC7,EE7,EG7)='７割'!EI7++'８割 '!EI7+'９割'!EI7,SUM(DS7,DU7,DW7,DY7,EA7,EC7,EE7,EG7),"数値エラー")</f>
        <v>49779677</v>
      </c>
      <c r="EK7" s="7">
        <f t="shared" si="52"/>
        <v>323918</v>
      </c>
      <c r="EL7" s="7">
        <f t="shared" si="53"/>
        <v>11838362538</v>
      </c>
      <c r="EN7" s="69">
        <f>ROUND(EL7/INDEX(被保険者数!O:O,MATCH(A7,被保険者数!A:A,0),1),0)</f>
        <v>1091496</v>
      </c>
      <c r="EO7" s="1">
        <f t="shared" si="46"/>
        <v>9</v>
      </c>
      <c r="EP7" s="69">
        <f t="shared" si="47"/>
        <v>6381149920</v>
      </c>
      <c r="EQ7" s="69">
        <f t="shared" si="48"/>
        <v>3305402340</v>
      </c>
      <c r="ER7" s="69">
        <f t="shared" si="49"/>
        <v>2151810278</v>
      </c>
      <c r="ES7" s="69">
        <f>ROUND(EP7/INDEX(被保険者数!O:O,MATCH(A7,被保険者数!A:A,0),1),0)</f>
        <v>588341</v>
      </c>
      <c r="ET7" s="69">
        <f t="shared" si="54"/>
        <v>26</v>
      </c>
      <c r="EU7" s="69">
        <f>ROUND(EQ7/INDEX(被保険者数!O:O,MATCH(A7,被保険者数!A:A,0),1),0)</f>
        <v>304758</v>
      </c>
      <c r="EV7" s="1">
        <f t="shared" si="55"/>
        <v>2</v>
      </c>
    </row>
    <row r="8" spans="1:152" s="1" customFormat="1" ht="15.95" customHeight="1" x14ac:dyDescent="0.15">
      <c r="A8" s="2" t="s">
        <v>30</v>
      </c>
      <c r="B8" s="6">
        <v>6603</v>
      </c>
      <c r="C8" s="7">
        <v>4178689560</v>
      </c>
      <c r="D8" s="7">
        <v>3668981637</v>
      </c>
      <c r="E8" s="7">
        <v>296185933</v>
      </c>
      <c r="F8" s="7">
        <v>191212713</v>
      </c>
      <c r="G8" s="7">
        <v>22309277</v>
      </c>
      <c r="H8" s="7">
        <v>91016</v>
      </c>
      <c r="I8" s="7">
        <v>1687128530</v>
      </c>
      <c r="J8" s="7">
        <v>1476109976</v>
      </c>
      <c r="K8" s="7">
        <v>51648710</v>
      </c>
      <c r="L8" s="7">
        <v>141725239</v>
      </c>
      <c r="M8" s="7">
        <v>17644605</v>
      </c>
      <c r="N8" s="7">
        <f t="shared" si="0"/>
        <v>97619</v>
      </c>
      <c r="O8" s="7">
        <f t="shared" si="1"/>
        <v>5865818090</v>
      </c>
      <c r="P8" s="7">
        <f t="shared" si="2"/>
        <v>5145091613</v>
      </c>
      <c r="Q8" s="7">
        <f t="shared" si="3"/>
        <v>347834643</v>
      </c>
      <c r="R8" s="7">
        <f t="shared" si="4"/>
        <v>332937952</v>
      </c>
      <c r="S8" s="7">
        <f t="shared" si="5"/>
        <v>39953882</v>
      </c>
      <c r="T8" s="6">
        <v>9</v>
      </c>
      <c r="U8" s="7">
        <v>1102020</v>
      </c>
      <c r="V8" s="7">
        <v>947697</v>
      </c>
      <c r="W8" s="7">
        <v>1825</v>
      </c>
      <c r="X8" s="7">
        <v>152498</v>
      </c>
      <c r="Y8" s="7">
        <v>0</v>
      </c>
      <c r="Z8" s="7">
        <v>13647</v>
      </c>
      <c r="AA8" s="7">
        <v>176997140</v>
      </c>
      <c r="AB8" s="7">
        <v>154023048</v>
      </c>
      <c r="AC8" s="7">
        <v>503669</v>
      </c>
      <c r="AD8" s="7">
        <v>22470423</v>
      </c>
      <c r="AE8" s="7">
        <v>0</v>
      </c>
      <c r="AF8" s="7">
        <f t="shared" si="6"/>
        <v>13656</v>
      </c>
      <c r="AG8" s="7">
        <f t="shared" si="7"/>
        <v>178099160</v>
      </c>
      <c r="AH8" s="7">
        <f t="shared" si="8"/>
        <v>154970745</v>
      </c>
      <c r="AI8" s="7">
        <f t="shared" si="9"/>
        <v>505494</v>
      </c>
      <c r="AJ8" s="7">
        <f t="shared" si="10"/>
        <v>22622921</v>
      </c>
      <c r="AK8" s="7">
        <f t="shared" si="11"/>
        <v>0</v>
      </c>
      <c r="AL8" s="6">
        <f t="shared" si="12"/>
        <v>111275</v>
      </c>
      <c r="AM8" s="7">
        <f t="shared" si="13"/>
        <v>6043917250</v>
      </c>
      <c r="AN8" s="7">
        <f t="shared" si="14"/>
        <v>5300062358</v>
      </c>
      <c r="AO8" s="7">
        <f t="shared" si="15"/>
        <v>348340137</v>
      </c>
      <c r="AP8" s="7">
        <f t="shared" si="16"/>
        <v>355560873</v>
      </c>
      <c r="AQ8" s="7">
        <f t="shared" si="17"/>
        <v>39953882</v>
      </c>
      <c r="AR8" s="7">
        <v>69855</v>
      </c>
      <c r="AS8" s="7">
        <v>971257590</v>
      </c>
      <c r="AT8" s="7">
        <v>848124679</v>
      </c>
      <c r="AU8" s="7">
        <v>12972007</v>
      </c>
      <c r="AV8" s="7">
        <v>100540760</v>
      </c>
      <c r="AW8" s="7">
        <v>9620144</v>
      </c>
      <c r="AX8" s="7">
        <f t="shared" si="18"/>
        <v>181130</v>
      </c>
      <c r="AY8" s="7">
        <f t="shared" si="19"/>
        <v>7015174840</v>
      </c>
      <c r="AZ8" s="7">
        <f t="shared" si="20"/>
        <v>6148187037</v>
      </c>
      <c r="BA8" s="7">
        <f t="shared" si="21"/>
        <v>361312144</v>
      </c>
      <c r="BB8" s="7">
        <f t="shared" si="22"/>
        <v>456101633</v>
      </c>
      <c r="BC8" s="7">
        <f t="shared" si="23"/>
        <v>49574026</v>
      </c>
      <c r="BD8" s="6">
        <v>6384</v>
      </c>
      <c r="BE8" s="7">
        <v>228154345</v>
      </c>
      <c r="BF8" s="7">
        <v>128627545</v>
      </c>
      <c r="BG8" s="7">
        <v>0</v>
      </c>
      <c r="BH8" s="7">
        <v>99049480</v>
      </c>
      <c r="BI8" s="7">
        <v>477320</v>
      </c>
      <c r="BJ8" s="7">
        <v>9</v>
      </c>
      <c r="BK8" s="7">
        <v>17152</v>
      </c>
      <c r="BL8" s="7">
        <v>10142</v>
      </c>
      <c r="BM8" s="7">
        <v>0</v>
      </c>
      <c r="BN8" s="7">
        <v>7010</v>
      </c>
      <c r="BO8" s="7">
        <v>0</v>
      </c>
      <c r="BP8" s="7">
        <f t="shared" si="24"/>
        <v>6393</v>
      </c>
      <c r="BQ8" s="7">
        <f t="shared" si="25"/>
        <v>228171497</v>
      </c>
      <c r="BR8" s="7">
        <f t="shared" si="26"/>
        <v>128637687</v>
      </c>
      <c r="BS8" s="7">
        <f t="shared" si="27"/>
        <v>0</v>
      </c>
      <c r="BT8" s="7">
        <f t="shared" si="28"/>
        <v>99056490</v>
      </c>
      <c r="BU8" s="7">
        <f t="shared" si="29"/>
        <v>477320</v>
      </c>
      <c r="BV8" s="6">
        <v>380</v>
      </c>
      <c r="BW8" s="7">
        <v>45402570</v>
      </c>
      <c r="BX8" s="7">
        <v>39964728</v>
      </c>
      <c r="BY8" s="7">
        <v>1960481</v>
      </c>
      <c r="BZ8" s="7">
        <v>2263931</v>
      </c>
      <c r="CA8" s="7">
        <v>1213430</v>
      </c>
      <c r="CB8" s="7">
        <f t="shared" si="30"/>
        <v>181510</v>
      </c>
      <c r="CC8" s="7">
        <f t="shared" si="31"/>
        <v>7288748907</v>
      </c>
      <c r="CD8" s="7">
        <f t="shared" si="32"/>
        <v>6316789452</v>
      </c>
      <c r="CE8" s="7">
        <f t="shared" si="33"/>
        <v>363272625</v>
      </c>
      <c r="CF8" s="7">
        <f t="shared" si="34"/>
        <v>557422054</v>
      </c>
      <c r="CG8" s="7">
        <f t="shared" si="35"/>
        <v>51264776</v>
      </c>
      <c r="CH8" s="100">
        <v>405</v>
      </c>
      <c r="CI8" s="101">
        <v>2819828</v>
      </c>
      <c r="CJ8" s="101">
        <v>2481455</v>
      </c>
      <c r="CK8" s="101">
        <v>0</v>
      </c>
      <c r="CL8" s="101">
        <v>338373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50"/>
        <v>405</v>
      </c>
      <c r="DA8" s="101">
        <f t="shared" si="36"/>
        <v>2819828</v>
      </c>
      <c r="DB8" s="101">
        <f t="shared" si="37"/>
        <v>2481455</v>
      </c>
      <c r="DC8" s="101">
        <f t="shared" si="38"/>
        <v>0</v>
      </c>
      <c r="DD8" s="101">
        <f t="shared" si="39"/>
        <v>338373</v>
      </c>
      <c r="DE8" s="101">
        <f t="shared" si="40"/>
        <v>0</v>
      </c>
      <c r="DF8" s="101">
        <f t="shared" si="51"/>
        <v>181915</v>
      </c>
      <c r="DG8" s="101">
        <f t="shared" si="41"/>
        <v>7291568735</v>
      </c>
      <c r="DH8" s="101">
        <f t="shared" si="42"/>
        <v>6319270907</v>
      </c>
      <c r="DI8" s="101">
        <f t="shared" si="43"/>
        <v>363272625</v>
      </c>
      <c r="DJ8" s="101">
        <f t="shared" si="44"/>
        <v>557760427</v>
      </c>
      <c r="DK8" s="101">
        <f t="shared" si="45"/>
        <v>51264776</v>
      </c>
      <c r="DL8" s="101">
        <v>5121</v>
      </c>
      <c r="DM8" s="101">
        <v>4454</v>
      </c>
      <c r="DN8" s="101">
        <v>9575</v>
      </c>
      <c r="DO8" s="101">
        <v>1043</v>
      </c>
      <c r="DP8" s="101">
        <v>338</v>
      </c>
      <c r="DR8" s="16">
        <f>'７割'!DR8+'８割 '!DR8+'９割'!DR8</f>
        <v>405</v>
      </c>
      <c r="DS8" s="16">
        <f>'７割'!DS8+'８割 '!DS8+'９割'!DS8</f>
        <v>2481455</v>
      </c>
      <c r="DT8" s="16">
        <f>'７割'!DT8+'８割 '!DT8+'９割'!DT8</f>
        <v>247</v>
      </c>
      <c r="DU8" s="16">
        <f>'７割'!DU8+'８割 '!DU8+'９割'!DU8</f>
        <v>3928745</v>
      </c>
      <c r="DV8" s="16">
        <f>'７割'!DV8+'８割 '!DV8+'９割'!DV8</f>
        <v>155</v>
      </c>
      <c r="DW8" s="16">
        <f>'７割'!DW8+'８割 '!DW8+'９割'!DW8</f>
        <v>2402158</v>
      </c>
      <c r="DX8" s="16">
        <f>'７割'!DX8+'８割 '!DX8+'９割'!DX8</f>
        <v>175</v>
      </c>
      <c r="DY8" s="16">
        <f>'７割'!DY8+'８割 '!DY8+'９割'!DY8</f>
        <v>5962460</v>
      </c>
      <c r="DZ8" s="16">
        <f>'７割'!DZ8+'８割 '!DZ8+'９割'!DZ8</f>
        <v>4</v>
      </c>
      <c r="EA8" s="16">
        <f>'７割'!EA8+'８割 '!EA8+'９割'!EA8</f>
        <v>43836</v>
      </c>
      <c r="EB8" s="16">
        <f>'７割'!EB8+'８割 '!EB8+'９割'!EB8</f>
        <v>0</v>
      </c>
      <c r="EC8" s="16">
        <f>'７割'!EC8+'８割 '!EC8+'９割'!EC8</f>
        <v>0</v>
      </c>
      <c r="ED8" s="16">
        <f>'７割'!ED8+'８割 '!ED8+'９割'!ED8</f>
        <v>0</v>
      </c>
      <c r="EE8" s="16">
        <f>'７割'!EE8+'８割 '!EE8+'９割'!EE8</f>
        <v>0</v>
      </c>
      <c r="EF8" s="16">
        <f>'７割'!EF8+'８割 '!EF8+'９割'!EF8</f>
        <v>0</v>
      </c>
      <c r="EG8" s="16">
        <f>'７割'!EG8+'８割 '!EG8+'９割'!EG8</f>
        <v>0</v>
      </c>
      <c r="EH8" s="16">
        <f>IF(SUM(DR8,DT8,DV8,DX8,DZ8,EB8,ED8,EF8)='７割'!EH8+'８割 '!EH8+'９割'!EH8,SUM(DR8,DT8,DV8,DX8,DZ8,EB8,ED8,EF8),"数値エラー")</f>
        <v>986</v>
      </c>
      <c r="EI8" s="16">
        <f>IF(SUM(DS8,DU8,DW8,DY8,EA8,EC8,EE8,EG8)='７割'!EI8++'８割 '!EI8+'９割'!EI8,SUM(DS8,DU8,DW8,DY8,EA8,EC8,EE8,EG8),"数値エラー")</f>
        <v>14818654</v>
      </c>
      <c r="EK8" s="7">
        <f t="shared" si="52"/>
        <v>182496</v>
      </c>
      <c r="EL8" s="7">
        <f t="shared" si="53"/>
        <v>7303567561</v>
      </c>
      <c r="EN8" s="69">
        <f>ROUND(EL8/INDEX(被保険者数!O:O,MATCH(A8,被保険者数!A:A,0),1),0)</f>
        <v>1121039</v>
      </c>
      <c r="EO8" s="1">
        <f t="shared" si="46"/>
        <v>5</v>
      </c>
      <c r="EP8" s="69">
        <f t="shared" si="47"/>
        <v>4179791580</v>
      </c>
      <c r="EQ8" s="69">
        <f t="shared" si="48"/>
        <v>1864125670</v>
      </c>
      <c r="ER8" s="69">
        <f t="shared" si="49"/>
        <v>1259650311</v>
      </c>
      <c r="ES8" s="69">
        <f>ROUND(EP8/INDEX(被保険者数!O:O,MATCH(A8,被保険者数!A:A,0),1),0)</f>
        <v>641564</v>
      </c>
      <c r="ET8" s="69">
        <f t="shared" si="54"/>
        <v>12</v>
      </c>
      <c r="EU8" s="69">
        <f>ROUND(EQ8/INDEX(被保険者数!O:O,MATCH(A8,被保険者数!A:A,0),1),0)</f>
        <v>286128</v>
      </c>
      <c r="EV8" s="1">
        <f t="shared" si="55"/>
        <v>9</v>
      </c>
    </row>
    <row r="9" spans="1:152" s="1" customFormat="1" ht="15.95" customHeight="1" x14ac:dyDescent="0.15">
      <c r="A9" s="2" t="s">
        <v>31</v>
      </c>
      <c r="B9" s="6">
        <v>6962</v>
      </c>
      <c r="C9" s="7">
        <v>4330465670</v>
      </c>
      <c r="D9" s="7">
        <v>3826118429</v>
      </c>
      <c r="E9" s="7">
        <v>294519871</v>
      </c>
      <c r="F9" s="7">
        <v>185471780</v>
      </c>
      <c r="G9" s="7">
        <v>24355590</v>
      </c>
      <c r="H9" s="7">
        <v>80623</v>
      </c>
      <c r="I9" s="7">
        <v>1519954380</v>
      </c>
      <c r="J9" s="7">
        <v>1333221216</v>
      </c>
      <c r="K9" s="7">
        <v>43627387</v>
      </c>
      <c r="L9" s="7">
        <v>129330249</v>
      </c>
      <c r="M9" s="7">
        <v>13775498</v>
      </c>
      <c r="N9" s="7">
        <f t="shared" si="0"/>
        <v>87585</v>
      </c>
      <c r="O9" s="7">
        <f t="shared" si="1"/>
        <v>5850420050</v>
      </c>
      <c r="P9" s="7">
        <f t="shared" si="2"/>
        <v>5159339645</v>
      </c>
      <c r="Q9" s="7">
        <f t="shared" si="3"/>
        <v>338147258</v>
      </c>
      <c r="R9" s="7">
        <f t="shared" si="4"/>
        <v>314802029</v>
      </c>
      <c r="S9" s="7">
        <f t="shared" si="5"/>
        <v>38131088</v>
      </c>
      <c r="T9" s="6">
        <v>21</v>
      </c>
      <c r="U9" s="7">
        <v>5465910</v>
      </c>
      <c r="V9" s="7">
        <v>4787582</v>
      </c>
      <c r="W9" s="7">
        <v>230003</v>
      </c>
      <c r="X9" s="7">
        <v>448325</v>
      </c>
      <c r="Y9" s="7">
        <v>0</v>
      </c>
      <c r="Z9" s="7">
        <v>8558</v>
      </c>
      <c r="AA9" s="7">
        <v>122801330</v>
      </c>
      <c r="AB9" s="7">
        <v>107127657</v>
      </c>
      <c r="AC9" s="7">
        <v>305444</v>
      </c>
      <c r="AD9" s="7">
        <v>15365862</v>
      </c>
      <c r="AE9" s="7">
        <v>2367</v>
      </c>
      <c r="AF9" s="7">
        <f t="shared" si="6"/>
        <v>8579</v>
      </c>
      <c r="AG9" s="7">
        <f t="shared" si="7"/>
        <v>128267240</v>
      </c>
      <c r="AH9" s="7">
        <f t="shared" si="8"/>
        <v>111915239</v>
      </c>
      <c r="AI9" s="7">
        <f t="shared" si="9"/>
        <v>535447</v>
      </c>
      <c r="AJ9" s="7">
        <f t="shared" si="10"/>
        <v>15814187</v>
      </c>
      <c r="AK9" s="7">
        <f t="shared" si="11"/>
        <v>2367</v>
      </c>
      <c r="AL9" s="6">
        <f t="shared" si="12"/>
        <v>96164</v>
      </c>
      <c r="AM9" s="7">
        <f t="shared" si="13"/>
        <v>5978687290</v>
      </c>
      <c r="AN9" s="7">
        <f t="shared" si="14"/>
        <v>5271254884</v>
      </c>
      <c r="AO9" s="7">
        <f t="shared" si="15"/>
        <v>338682705</v>
      </c>
      <c r="AP9" s="7">
        <f t="shared" si="16"/>
        <v>330616216</v>
      </c>
      <c r="AQ9" s="7">
        <f t="shared" si="17"/>
        <v>38133455</v>
      </c>
      <c r="AR9" s="7">
        <v>59764</v>
      </c>
      <c r="AS9" s="7">
        <v>791102900</v>
      </c>
      <c r="AT9" s="7">
        <v>693527967</v>
      </c>
      <c r="AU9" s="7">
        <v>9518241</v>
      </c>
      <c r="AV9" s="7">
        <v>80113602</v>
      </c>
      <c r="AW9" s="7">
        <v>7943090</v>
      </c>
      <c r="AX9" s="7">
        <f t="shared" si="18"/>
        <v>155928</v>
      </c>
      <c r="AY9" s="7">
        <f t="shared" si="19"/>
        <v>6769790190</v>
      </c>
      <c r="AZ9" s="7">
        <f t="shared" si="20"/>
        <v>5964782851</v>
      </c>
      <c r="BA9" s="7">
        <f t="shared" si="21"/>
        <v>348200946</v>
      </c>
      <c r="BB9" s="7">
        <f t="shared" si="22"/>
        <v>410729818</v>
      </c>
      <c r="BC9" s="7">
        <f t="shared" si="23"/>
        <v>46076545</v>
      </c>
      <c r="BD9" s="6">
        <v>6755</v>
      </c>
      <c r="BE9" s="7">
        <v>251283892</v>
      </c>
      <c r="BF9" s="7">
        <v>156812002</v>
      </c>
      <c r="BG9" s="7">
        <v>0</v>
      </c>
      <c r="BH9" s="7">
        <v>93674890</v>
      </c>
      <c r="BI9" s="7">
        <v>797000</v>
      </c>
      <c r="BJ9" s="7">
        <v>21</v>
      </c>
      <c r="BK9" s="7">
        <v>127165</v>
      </c>
      <c r="BL9" s="7">
        <v>82965</v>
      </c>
      <c r="BM9" s="7">
        <v>0</v>
      </c>
      <c r="BN9" s="7">
        <v>44200</v>
      </c>
      <c r="BO9" s="7">
        <v>0</v>
      </c>
      <c r="BP9" s="7">
        <f t="shared" si="24"/>
        <v>6776</v>
      </c>
      <c r="BQ9" s="7">
        <f t="shared" si="25"/>
        <v>251411057</v>
      </c>
      <c r="BR9" s="7">
        <f t="shared" si="26"/>
        <v>156894967</v>
      </c>
      <c r="BS9" s="7">
        <f t="shared" si="27"/>
        <v>0</v>
      </c>
      <c r="BT9" s="7">
        <f t="shared" si="28"/>
        <v>93719090</v>
      </c>
      <c r="BU9" s="7">
        <f t="shared" si="29"/>
        <v>797000</v>
      </c>
      <c r="BV9" s="6">
        <v>610</v>
      </c>
      <c r="BW9" s="7">
        <v>68974090</v>
      </c>
      <c r="BX9" s="7">
        <v>60416939</v>
      </c>
      <c r="BY9" s="7">
        <v>2784572</v>
      </c>
      <c r="BZ9" s="7">
        <v>3669361</v>
      </c>
      <c r="CA9" s="7">
        <v>2103218</v>
      </c>
      <c r="CB9" s="7">
        <f t="shared" si="30"/>
        <v>156538</v>
      </c>
      <c r="CC9" s="7">
        <f t="shared" si="31"/>
        <v>7090175337</v>
      </c>
      <c r="CD9" s="7">
        <f t="shared" si="32"/>
        <v>6182094757</v>
      </c>
      <c r="CE9" s="7">
        <f t="shared" si="33"/>
        <v>350985518</v>
      </c>
      <c r="CF9" s="7">
        <f t="shared" si="34"/>
        <v>508118269</v>
      </c>
      <c r="CG9" s="7">
        <f t="shared" si="35"/>
        <v>48976763</v>
      </c>
      <c r="CH9" s="100">
        <v>933</v>
      </c>
      <c r="CI9" s="101">
        <v>6030268</v>
      </c>
      <c r="CJ9" s="101">
        <v>5281978</v>
      </c>
      <c r="CK9" s="101">
        <v>0</v>
      </c>
      <c r="CL9" s="101">
        <v>748290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50"/>
        <v>933</v>
      </c>
      <c r="DA9" s="101">
        <f t="shared" si="36"/>
        <v>6030268</v>
      </c>
      <c r="DB9" s="101">
        <f t="shared" si="37"/>
        <v>5281978</v>
      </c>
      <c r="DC9" s="101">
        <f t="shared" si="38"/>
        <v>0</v>
      </c>
      <c r="DD9" s="101">
        <f t="shared" si="39"/>
        <v>748290</v>
      </c>
      <c r="DE9" s="101">
        <f t="shared" si="40"/>
        <v>0</v>
      </c>
      <c r="DF9" s="101">
        <f t="shared" si="51"/>
        <v>157471</v>
      </c>
      <c r="DG9" s="101">
        <f t="shared" si="41"/>
        <v>7096205605</v>
      </c>
      <c r="DH9" s="101">
        <f t="shared" si="42"/>
        <v>6187376735</v>
      </c>
      <c r="DI9" s="101">
        <f t="shared" si="43"/>
        <v>350985518</v>
      </c>
      <c r="DJ9" s="101">
        <f t="shared" si="44"/>
        <v>508866559</v>
      </c>
      <c r="DK9" s="101">
        <f t="shared" si="45"/>
        <v>48976763</v>
      </c>
      <c r="DL9" s="101">
        <v>5350</v>
      </c>
      <c r="DM9" s="101">
        <v>3995</v>
      </c>
      <c r="DN9" s="101">
        <v>9345</v>
      </c>
      <c r="DO9" s="101">
        <v>1052</v>
      </c>
      <c r="DP9" s="101">
        <v>339</v>
      </c>
      <c r="DR9" s="16">
        <f>'７割'!DR9+'８割 '!DR9+'９割'!DR9</f>
        <v>933</v>
      </c>
      <c r="DS9" s="16">
        <f>'７割'!DS9+'８割 '!DS9+'９割'!DS9</f>
        <v>5281978</v>
      </c>
      <c r="DT9" s="16">
        <f>'７割'!DT9+'８割 '!DT9+'９割'!DT9</f>
        <v>64</v>
      </c>
      <c r="DU9" s="16">
        <f>'７割'!DU9+'８割 '!DU9+'９割'!DU9</f>
        <v>1595697</v>
      </c>
      <c r="DV9" s="16">
        <f>'７割'!DV9+'８割 '!DV9+'９割'!DV9</f>
        <v>235</v>
      </c>
      <c r="DW9" s="16">
        <f>'７割'!DW9+'８割 '!DW9+'９割'!DW9</f>
        <v>6197781</v>
      </c>
      <c r="DX9" s="16">
        <f>'７割'!DX9+'８割 '!DX9+'９割'!DX9</f>
        <v>138</v>
      </c>
      <c r="DY9" s="16">
        <f>'７割'!DY9+'８割 '!DY9+'９割'!DY9</f>
        <v>3700831</v>
      </c>
      <c r="DZ9" s="16">
        <f>'７割'!DZ9+'８割 '!DZ9+'９割'!DZ9</f>
        <v>2</v>
      </c>
      <c r="EA9" s="16">
        <f>'７割'!EA9+'８割 '!EA9+'９割'!EA9</f>
        <v>20139</v>
      </c>
      <c r="EB9" s="16">
        <f>'７割'!EB9+'８割 '!EB9+'９割'!EB9</f>
        <v>0</v>
      </c>
      <c r="EC9" s="16">
        <f>'７割'!EC9+'８割 '!EC9+'９割'!EC9</f>
        <v>0</v>
      </c>
      <c r="ED9" s="16">
        <f>'７割'!ED9+'８割 '!ED9+'９割'!ED9</f>
        <v>0</v>
      </c>
      <c r="EE9" s="16">
        <f>'７割'!EE9+'８割 '!EE9+'９割'!EE9</f>
        <v>0</v>
      </c>
      <c r="EF9" s="16">
        <f>'７割'!EF9+'８割 '!EF9+'９割'!EF9</f>
        <v>0</v>
      </c>
      <c r="EG9" s="16">
        <f>'７割'!EG9+'８割 '!EG9+'９割'!EG9</f>
        <v>0</v>
      </c>
      <c r="EH9" s="16">
        <f>IF(SUM(DR9,DT9,DV9,DX9,DZ9,EB9,ED9,EF9)='７割'!EH9+'８割 '!EH9+'９割'!EH9,SUM(DR9,DT9,DV9,DX9,DZ9,EB9,ED9,EF9),"数値エラー")</f>
        <v>1372</v>
      </c>
      <c r="EI9" s="16">
        <f>IF(SUM(DS9,DU9,DW9,DY9,EA9,EC9,EE9,EG9)='７割'!EI9++'８割 '!EI9+'９割'!EI9,SUM(DS9,DU9,DW9,DY9,EA9,EC9,EE9,EG9),"数値エラー")</f>
        <v>16796426</v>
      </c>
      <c r="EK9" s="7">
        <f t="shared" si="52"/>
        <v>157910</v>
      </c>
      <c r="EL9" s="7">
        <f t="shared" si="53"/>
        <v>7106971763</v>
      </c>
      <c r="EN9" s="69">
        <f>ROUND(EL9/INDEX(被保険者数!O:O,MATCH(A9,被保険者数!A:A,0),1),0)</f>
        <v>1194248</v>
      </c>
      <c r="EO9" s="1">
        <f t="shared" si="46"/>
        <v>3</v>
      </c>
      <c r="EP9" s="69">
        <f t="shared" si="47"/>
        <v>4335931580</v>
      </c>
      <c r="EQ9" s="69">
        <f t="shared" si="48"/>
        <v>1642755710</v>
      </c>
      <c r="ER9" s="69">
        <f t="shared" si="49"/>
        <v>1128284473</v>
      </c>
      <c r="ES9" s="69">
        <f>ROUND(EP9/INDEX(被保険者数!O:O,MATCH(A9,被保険者数!A:A,0),1),0)</f>
        <v>728606</v>
      </c>
      <c r="ET9" s="69">
        <f t="shared" si="54"/>
        <v>4</v>
      </c>
      <c r="EU9" s="69">
        <f>ROUND(EQ9/INDEX(被保険者数!O:O,MATCH(A9,被保険者数!A:A,0),1),0)</f>
        <v>276047</v>
      </c>
      <c r="EV9" s="1">
        <f t="shared" si="55"/>
        <v>14</v>
      </c>
    </row>
    <row r="10" spans="1:152" s="1" customFormat="1" ht="15.95" customHeight="1" x14ac:dyDescent="0.15">
      <c r="A10" s="2" t="s">
        <v>32</v>
      </c>
      <c r="B10" s="6">
        <v>12407</v>
      </c>
      <c r="C10" s="7">
        <v>7967962030</v>
      </c>
      <c r="D10" s="7">
        <v>6900831895</v>
      </c>
      <c r="E10" s="7">
        <v>600865109</v>
      </c>
      <c r="F10" s="7">
        <v>422026206</v>
      </c>
      <c r="G10" s="7">
        <v>44238820</v>
      </c>
      <c r="H10" s="7">
        <v>168225</v>
      </c>
      <c r="I10" s="7">
        <v>3277427870</v>
      </c>
      <c r="J10" s="7">
        <v>2825565541</v>
      </c>
      <c r="K10" s="7">
        <v>119968726</v>
      </c>
      <c r="L10" s="7">
        <v>301791495</v>
      </c>
      <c r="M10" s="7">
        <v>30102108</v>
      </c>
      <c r="N10" s="7">
        <f t="shared" si="0"/>
        <v>180632</v>
      </c>
      <c r="O10" s="7">
        <f t="shared" si="1"/>
        <v>11245389900</v>
      </c>
      <c r="P10" s="7">
        <f t="shared" si="2"/>
        <v>9726397436</v>
      </c>
      <c r="Q10" s="7">
        <f t="shared" si="3"/>
        <v>720833835</v>
      </c>
      <c r="R10" s="7">
        <f t="shared" si="4"/>
        <v>723817701</v>
      </c>
      <c r="S10" s="7">
        <f t="shared" si="5"/>
        <v>74340928</v>
      </c>
      <c r="T10" s="6">
        <v>29</v>
      </c>
      <c r="U10" s="7">
        <v>10093680</v>
      </c>
      <c r="V10" s="7">
        <v>8769024</v>
      </c>
      <c r="W10" s="7">
        <v>546991</v>
      </c>
      <c r="X10" s="7">
        <v>776115</v>
      </c>
      <c r="Y10" s="7">
        <v>1550</v>
      </c>
      <c r="Z10" s="7">
        <v>25237</v>
      </c>
      <c r="AA10" s="7">
        <v>343418550</v>
      </c>
      <c r="AB10" s="7">
        <v>294580383</v>
      </c>
      <c r="AC10" s="7">
        <v>850946</v>
      </c>
      <c r="AD10" s="7">
        <v>47976496</v>
      </c>
      <c r="AE10" s="7">
        <v>10725</v>
      </c>
      <c r="AF10" s="7">
        <f t="shared" si="6"/>
        <v>25266</v>
      </c>
      <c r="AG10" s="7">
        <f t="shared" si="7"/>
        <v>353512230</v>
      </c>
      <c r="AH10" s="7">
        <f t="shared" si="8"/>
        <v>303349407</v>
      </c>
      <c r="AI10" s="7">
        <f t="shared" si="9"/>
        <v>1397937</v>
      </c>
      <c r="AJ10" s="7">
        <f t="shared" si="10"/>
        <v>48752611</v>
      </c>
      <c r="AK10" s="7">
        <f t="shared" si="11"/>
        <v>12275</v>
      </c>
      <c r="AL10" s="6">
        <f t="shared" si="12"/>
        <v>205898</v>
      </c>
      <c r="AM10" s="7">
        <f t="shared" si="13"/>
        <v>11598902130</v>
      </c>
      <c r="AN10" s="7">
        <f t="shared" si="14"/>
        <v>10029746843</v>
      </c>
      <c r="AO10" s="7">
        <f t="shared" si="15"/>
        <v>722231772</v>
      </c>
      <c r="AP10" s="7">
        <f t="shared" si="16"/>
        <v>772570312</v>
      </c>
      <c r="AQ10" s="7">
        <f t="shared" si="17"/>
        <v>74353203</v>
      </c>
      <c r="AR10" s="7">
        <v>129920</v>
      </c>
      <c r="AS10" s="7">
        <v>1674292360</v>
      </c>
      <c r="AT10" s="7">
        <v>1441254342</v>
      </c>
      <c r="AU10" s="7">
        <v>18718614</v>
      </c>
      <c r="AV10" s="7">
        <v>194896832</v>
      </c>
      <c r="AW10" s="7">
        <v>19422572</v>
      </c>
      <c r="AX10" s="7">
        <f t="shared" si="18"/>
        <v>335818</v>
      </c>
      <c r="AY10" s="7">
        <f t="shared" si="19"/>
        <v>13273194490</v>
      </c>
      <c r="AZ10" s="7">
        <f t="shared" si="20"/>
        <v>11471001185</v>
      </c>
      <c r="BA10" s="7">
        <f t="shared" si="21"/>
        <v>740950386</v>
      </c>
      <c r="BB10" s="7">
        <f t="shared" si="22"/>
        <v>967467144</v>
      </c>
      <c r="BC10" s="7">
        <f t="shared" si="23"/>
        <v>93775775</v>
      </c>
      <c r="BD10" s="6">
        <v>12013</v>
      </c>
      <c r="BE10" s="7">
        <v>418966316</v>
      </c>
      <c r="BF10" s="7">
        <v>225248206</v>
      </c>
      <c r="BG10" s="7">
        <v>0</v>
      </c>
      <c r="BH10" s="7">
        <v>191674600</v>
      </c>
      <c r="BI10" s="7">
        <v>2043510</v>
      </c>
      <c r="BJ10" s="7">
        <v>29</v>
      </c>
      <c r="BK10" s="7">
        <v>161536</v>
      </c>
      <c r="BL10" s="7">
        <v>90176</v>
      </c>
      <c r="BM10" s="7">
        <v>0</v>
      </c>
      <c r="BN10" s="7">
        <v>71360</v>
      </c>
      <c r="BO10" s="7">
        <v>0</v>
      </c>
      <c r="BP10" s="7">
        <f t="shared" si="24"/>
        <v>12042</v>
      </c>
      <c r="BQ10" s="7">
        <f t="shared" si="25"/>
        <v>419127852</v>
      </c>
      <c r="BR10" s="7">
        <f t="shared" si="26"/>
        <v>225338382</v>
      </c>
      <c r="BS10" s="7">
        <f t="shared" si="27"/>
        <v>0</v>
      </c>
      <c r="BT10" s="7">
        <f t="shared" si="28"/>
        <v>191745960</v>
      </c>
      <c r="BU10" s="7">
        <f t="shared" si="29"/>
        <v>2043510</v>
      </c>
      <c r="BV10" s="6">
        <v>1101</v>
      </c>
      <c r="BW10" s="7">
        <v>134255980</v>
      </c>
      <c r="BX10" s="7">
        <v>114436292</v>
      </c>
      <c r="BY10" s="7">
        <v>6263291</v>
      </c>
      <c r="BZ10" s="7">
        <v>8975381</v>
      </c>
      <c r="CA10" s="7">
        <v>4581016</v>
      </c>
      <c r="CB10" s="7">
        <f t="shared" si="30"/>
        <v>336919</v>
      </c>
      <c r="CC10" s="7">
        <f t="shared" si="31"/>
        <v>13826578322</v>
      </c>
      <c r="CD10" s="7">
        <f t="shared" si="32"/>
        <v>11810775859</v>
      </c>
      <c r="CE10" s="7">
        <f t="shared" si="33"/>
        <v>747213677</v>
      </c>
      <c r="CF10" s="7">
        <f t="shared" si="34"/>
        <v>1168188485</v>
      </c>
      <c r="CG10" s="7">
        <f t="shared" si="35"/>
        <v>100400301</v>
      </c>
      <c r="CH10" s="100">
        <v>2137</v>
      </c>
      <c r="CI10" s="101">
        <v>12511145</v>
      </c>
      <c r="CJ10" s="101">
        <v>10631392</v>
      </c>
      <c r="CK10" s="101">
        <v>0</v>
      </c>
      <c r="CL10" s="101">
        <v>1879753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50"/>
        <v>2137</v>
      </c>
      <c r="DA10" s="101">
        <f t="shared" si="36"/>
        <v>12511145</v>
      </c>
      <c r="DB10" s="101">
        <f t="shared" si="37"/>
        <v>10631392</v>
      </c>
      <c r="DC10" s="101">
        <f t="shared" si="38"/>
        <v>0</v>
      </c>
      <c r="DD10" s="101">
        <f t="shared" si="39"/>
        <v>1879753</v>
      </c>
      <c r="DE10" s="101">
        <f t="shared" si="40"/>
        <v>0</v>
      </c>
      <c r="DF10" s="101">
        <f t="shared" si="51"/>
        <v>339056</v>
      </c>
      <c r="DG10" s="101">
        <f t="shared" si="41"/>
        <v>13839089467</v>
      </c>
      <c r="DH10" s="101">
        <f t="shared" si="42"/>
        <v>11821407251</v>
      </c>
      <c r="DI10" s="101">
        <f t="shared" si="43"/>
        <v>747213677</v>
      </c>
      <c r="DJ10" s="101">
        <f t="shared" si="44"/>
        <v>1170068238</v>
      </c>
      <c r="DK10" s="101">
        <f t="shared" si="45"/>
        <v>100400301</v>
      </c>
      <c r="DL10" s="101">
        <v>9391</v>
      </c>
      <c r="DM10" s="101">
        <v>8494</v>
      </c>
      <c r="DN10" s="101">
        <v>17885</v>
      </c>
      <c r="DO10" s="101">
        <v>2299</v>
      </c>
      <c r="DP10" s="101">
        <v>809</v>
      </c>
      <c r="DR10" s="16">
        <f>'７割'!DR10+'８割 '!DR10+'９割'!DR10</f>
        <v>2137</v>
      </c>
      <c r="DS10" s="16">
        <f>'７割'!DS10+'８割 '!DS10+'９割'!DS10</f>
        <v>10631392</v>
      </c>
      <c r="DT10" s="16">
        <f>'７割'!DT10+'８割 '!DT10+'９割'!DT10</f>
        <v>340</v>
      </c>
      <c r="DU10" s="16">
        <f>'７割'!DU10+'８割 '!DU10+'９割'!DU10</f>
        <v>5677962</v>
      </c>
      <c r="DV10" s="16">
        <f>'７割'!DV10+'８割 '!DV10+'９割'!DV10</f>
        <v>1013</v>
      </c>
      <c r="DW10" s="16">
        <f>'７割'!DW10+'８割 '!DW10+'９割'!DW10</f>
        <v>25500807</v>
      </c>
      <c r="DX10" s="16">
        <f>'７割'!DX10+'８割 '!DX10+'９割'!DX10</f>
        <v>412</v>
      </c>
      <c r="DY10" s="16">
        <f>'７割'!DY10+'８割 '!DY10+'９割'!DY10</f>
        <v>14350128</v>
      </c>
      <c r="DZ10" s="16">
        <f>'７割'!DZ10+'８割 '!DZ10+'９割'!DZ10</f>
        <v>9</v>
      </c>
      <c r="EA10" s="16">
        <f>'７割'!EA10+'８割 '!EA10+'９割'!EA10</f>
        <v>52758</v>
      </c>
      <c r="EB10" s="16">
        <f>'７割'!EB10+'８割 '!EB10+'９割'!EB10</f>
        <v>2</v>
      </c>
      <c r="EC10" s="16">
        <f>'７割'!EC10+'８割 '!EC10+'９割'!EC10</f>
        <v>722277</v>
      </c>
      <c r="ED10" s="16">
        <f>'７割'!ED10+'８割 '!ED10+'９割'!ED10</f>
        <v>0</v>
      </c>
      <c r="EE10" s="16">
        <f>'７割'!EE10+'８割 '!EE10+'９割'!EE10</f>
        <v>0</v>
      </c>
      <c r="EF10" s="16">
        <f>'７割'!EF10+'８割 '!EF10+'９割'!EF10</f>
        <v>0</v>
      </c>
      <c r="EG10" s="16">
        <f>'７割'!EG10+'８割 '!EG10+'９割'!EG10</f>
        <v>0</v>
      </c>
      <c r="EH10" s="16">
        <f>IF(SUM(DR10,DT10,DV10,DX10,DZ10,EB10,ED10,EF10)='７割'!EH10+'８割 '!EH10+'９割'!EH10,SUM(DR10,DT10,DV10,DX10,DZ10,EB10,ED10,EF10),"数値エラー")</f>
        <v>3913</v>
      </c>
      <c r="EI10" s="16">
        <f>IF(SUM(DS10,DU10,DW10,DY10,EA10,EC10,EE10,EG10)='７割'!EI10++'８割 '!EI10+'９割'!EI10,SUM(DS10,DU10,DW10,DY10,EA10,EC10,EE10,EG10),"数値エラー")</f>
        <v>56935324</v>
      </c>
      <c r="EK10" s="7">
        <f t="shared" si="52"/>
        <v>340832</v>
      </c>
      <c r="EL10" s="7">
        <f t="shared" si="53"/>
        <v>13883513646</v>
      </c>
      <c r="EN10" s="69">
        <f>ROUND(EL10/INDEX(被保険者数!O:O,MATCH(A10,被保険者数!A:A,0),1),0)</f>
        <v>1041993</v>
      </c>
      <c r="EO10" s="1">
        <f t="shared" si="46"/>
        <v>19</v>
      </c>
      <c r="EP10" s="69">
        <f t="shared" si="47"/>
        <v>7978055710</v>
      </c>
      <c r="EQ10" s="69">
        <f t="shared" si="48"/>
        <v>3620846420</v>
      </c>
      <c r="ER10" s="69">
        <f t="shared" si="49"/>
        <v>2284611516</v>
      </c>
      <c r="ES10" s="69">
        <f>ROUND(EP10/INDEX(被保険者数!O:O,MATCH(A10,被保険者数!A:A,0),1),0)</f>
        <v>598773</v>
      </c>
      <c r="ET10" s="69">
        <f t="shared" si="54"/>
        <v>20</v>
      </c>
      <c r="EU10" s="69">
        <f>ROUND(EQ10/INDEX(被保険者数!O:O,MATCH(A10,被保険者数!A:A,0),1),0)</f>
        <v>271754</v>
      </c>
      <c r="EV10" s="1">
        <f t="shared" si="55"/>
        <v>15</v>
      </c>
    </row>
    <row r="11" spans="1:152" s="1" customFormat="1" ht="15.95" customHeight="1" x14ac:dyDescent="0.15">
      <c r="A11" s="2" t="s">
        <v>33</v>
      </c>
      <c r="B11" s="6">
        <v>5161</v>
      </c>
      <c r="C11" s="7">
        <v>3491061420</v>
      </c>
      <c r="D11" s="7">
        <v>3052987277</v>
      </c>
      <c r="E11" s="7">
        <v>259861260</v>
      </c>
      <c r="F11" s="7">
        <v>163479688</v>
      </c>
      <c r="G11" s="7">
        <v>14733195</v>
      </c>
      <c r="H11" s="7">
        <v>86319</v>
      </c>
      <c r="I11" s="7">
        <v>1574558760</v>
      </c>
      <c r="J11" s="7">
        <v>1365128860</v>
      </c>
      <c r="K11" s="7">
        <v>47237785</v>
      </c>
      <c r="L11" s="7">
        <v>149928049</v>
      </c>
      <c r="M11" s="7">
        <v>12264066</v>
      </c>
      <c r="N11" s="7">
        <f t="shared" si="0"/>
        <v>91480</v>
      </c>
      <c r="O11" s="7">
        <f t="shared" si="1"/>
        <v>5065620180</v>
      </c>
      <c r="P11" s="7">
        <f t="shared" si="2"/>
        <v>4418116137</v>
      </c>
      <c r="Q11" s="7">
        <f t="shared" si="3"/>
        <v>307099045</v>
      </c>
      <c r="R11" s="7">
        <f t="shared" si="4"/>
        <v>313407737</v>
      </c>
      <c r="S11" s="7">
        <f t="shared" si="5"/>
        <v>26997261</v>
      </c>
      <c r="T11" s="6">
        <v>14</v>
      </c>
      <c r="U11" s="7">
        <v>5607770</v>
      </c>
      <c r="V11" s="7">
        <v>4841263</v>
      </c>
      <c r="W11" s="7">
        <v>139912</v>
      </c>
      <c r="X11" s="7">
        <v>626595</v>
      </c>
      <c r="Y11" s="7">
        <v>0</v>
      </c>
      <c r="Z11" s="7">
        <v>10470</v>
      </c>
      <c r="AA11" s="7">
        <v>144791360</v>
      </c>
      <c r="AB11" s="7">
        <v>124566565</v>
      </c>
      <c r="AC11" s="7">
        <v>501518</v>
      </c>
      <c r="AD11" s="7">
        <v>19702940</v>
      </c>
      <c r="AE11" s="7">
        <v>20337</v>
      </c>
      <c r="AF11" s="7">
        <f t="shared" si="6"/>
        <v>10484</v>
      </c>
      <c r="AG11" s="7">
        <f t="shared" si="7"/>
        <v>150399130</v>
      </c>
      <c r="AH11" s="7">
        <f t="shared" si="8"/>
        <v>129407828</v>
      </c>
      <c r="AI11" s="7">
        <f t="shared" si="9"/>
        <v>641430</v>
      </c>
      <c r="AJ11" s="7">
        <f t="shared" si="10"/>
        <v>20329535</v>
      </c>
      <c r="AK11" s="7">
        <f t="shared" si="11"/>
        <v>20337</v>
      </c>
      <c r="AL11" s="6">
        <f t="shared" si="12"/>
        <v>101964</v>
      </c>
      <c r="AM11" s="7">
        <f t="shared" si="13"/>
        <v>5216019310</v>
      </c>
      <c r="AN11" s="7">
        <f t="shared" si="14"/>
        <v>4547523965</v>
      </c>
      <c r="AO11" s="7">
        <f t="shared" si="15"/>
        <v>307740475</v>
      </c>
      <c r="AP11" s="7">
        <f t="shared" si="16"/>
        <v>333737272</v>
      </c>
      <c r="AQ11" s="7">
        <f t="shared" si="17"/>
        <v>27017598</v>
      </c>
      <c r="AR11" s="7">
        <v>62359</v>
      </c>
      <c r="AS11" s="7">
        <v>840657320</v>
      </c>
      <c r="AT11" s="7">
        <v>730502375</v>
      </c>
      <c r="AU11" s="7">
        <v>12249389</v>
      </c>
      <c r="AV11" s="7">
        <v>89832873</v>
      </c>
      <c r="AW11" s="7">
        <v>8072683</v>
      </c>
      <c r="AX11" s="7">
        <f t="shared" si="18"/>
        <v>164323</v>
      </c>
      <c r="AY11" s="7">
        <f t="shared" si="19"/>
        <v>6056676630</v>
      </c>
      <c r="AZ11" s="7">
        <f t="shared" si="20"/>
        <v>5278026340</v>
      </c>
      <c r="BA11" s="7">
        <f t="shared" si="21"/>
        <v>319989864</v>
      </c>
      <c r="BB11" s="7">
        <f t="shared" si="22"/>
        <v>423570145</v>
      </c>
      <c r="BC11" s="7">
        <f t="shared" si="23"/>
        <v>35090281</v>
      </c>
      <c r="BD11" s="6">
        <v>4988</v>
      </c>
      <c r="BE11" s="7">
        <v>156075998</v>
      </c>
      <c r="BF11" s="7">
        <v>87253278</v>
      </c>
      <c r="BG11" s="7">
        <v>0</v>
      </c>
      <c r="BH11" s="7">
        <v>68186620</v>
      </c>
      <c r="BI11" s="7">
        <v>636100</v>
      </c>
      <c r="BJ11" s="7">
        <v>14</v>
      </c>
      <c r="BK11" s="7">
        <v>198760</v>
      </c>
      <c r="BL11" s="7">
        <v>57870</v>
      </c>
      <c r="BM11" s="7">
        <v>0</v>
      </c>
      <c r="BN11" s="7">
        <v>140890</v>
      </c>
      <c r="BO11" s="7">
        <v>0</v>
      </c>
      <c r="BP11" s="7">
        <f t="shared" si="24"/>
        <v>5002</v>
      </c>
      <c r="BQ11" s="7">
        <f t="shared" si="25"/>
        <v>156274758</v>
      </c>
      <c r="BR11" s="7">
        <f t="shared" si="26"/>
        <v>87311148</v>
      </c>
      <c r="BS11" s="7">
        <f t="shared" si="27"/>
        <v>0</v>
      </c>
      <c r="BT11" s="7">
        <f t="shared" si="28"/>
        <v>68327510</v>
      </c>
      <c r="BU11" s="7">
        <f t="shared" si="29"/>
        <v>636100</v>
      </c>
      <c r="BV11" s="6">
        <v>585</v>
      </c>
      <c r="BW11" s="7">
        <v>66661090</v>
      </c>
      <c r="BX11" s="7">
        <v>59028391</v>
      </c>
      <c r="BY11" s="7">
        <v>2124239</v>
      </c>
      <c r="BZ11" s="7">
        <v>3883589</v>
      </c>
      <c r="CA11" s="7">
        <v>1624871</v>
      </c>
      <c r="CB11" s="7">
        <f t="shared" si="30"/>
        <v>164908</v>
      </c>
      <c r="CC11" s="7">
        <f t="shared" si="31"/>
        <v>6279612478</v>
      </c>
      <c r="CD11" s="7">
        <f t="shared" si="32"/>
        <v>5424365879</v>
      </c>
      <c r="CE11" s="7">
        <f t="shared" si="33"/>
        <v>322114103</v>
      </c>
      <c r="CF11" s="7">
        <f t="shared" si="34"/>
        <v>495781244</v>
      </c>
      <c r="CG11" s="7">
        <f t="shared" si="35"/>
        <v>37351252</v>
      </c>
      <c r="CH11" s="100">
        <v>992</v>
      </c>
      <c r="CI11" s="101">
        <v>5620443</v>
      </c>
      <c r="CJ11" s="101">
        <v>4737860</v>
      </c>
      <c r="CK11" s="101">
        <v>0</v>
      </c>
      <c r="CL11" s="101">
        <v>882583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50"/>
        <v>992</v>
      </c>
      <c r="DA11" s="101">
        <f t="shared" si="36"/>
        <v>5620443</v>
      </c>
      <c r="DB11" s="101">
        <f t="shared" si="37"/>
        <v>4737860</v>
      </c>
      <c r="DC11" s="101">
        <f t="shared" si="38"/>
        <v>0</v>
      </c>
      <c r="DD11" s="101">
        <f t="shared" si="39"/>
        <v>882583</v>
      </c>
      <c r="DE11" s="101">
        <f t="shared" si="40"/>
        <v>0</v>
      </c>
      <c r="DF11" s="101">
        <f t="shared" si="51"/>
        <v>165900</v>
      </c>
      <c r="DG11" s="101">
        <f t="shared" si="41"/>
        <v>6285232921</v>
      </c>
      <c r="DH11" s="101">
        <f t="shared" si="42"/>
        <v>5429103739</v>
      </c>
      <c r="DI11" s="101">
        <f t="shared" si="43"/>
        <v>322114103</v>
      </c>
      <c r="DJ11" s="101">
        <f t="shared" si="44"/>
        <v>496663827</v>
      </c>
      <c r="DK11" s="101">
        <f t="shared" si="45"/>
        <v>37351252</v>
      </c>
      <c r="DL11" s="101">
        <v>3892</v>
      </c>
      <c r="DM11" s="101">
        <v>4303</v>
      </c>
      <c r="DN11" s="101">
        <v>8195</v>
      </c>
      <c r="DO11" s="101">
        <v>1053</v>
      </c>
      <c r="DP11" s="101">
        <v>304</v>
      </c>
      <c r="DR11" s="16">
        <f>'７割'!DR11+'８割 '!DR11+'９割'!DR11</f>
        <v>992</v>
      </c>
      <c r="DS11" s="16">
        <f>'７割'!DS11+'８割 '!DS11+'９割'!DS11</f>
        <v>4737860</v>
      </c>
      <c r="DT11" s="16">
        <f>'７割'!DT11+'８割 '!DT11+'９割'!DT11</f>
        <v>375</v>
      </c>
      <c r="DU11" s="16">
        <f>'７割'!DU11+'８割 '!DU11+'９割'!DU11</f>
        <v>6881725</v>
      </c>
      <c r="DV11" s="16">
        <f>'７割'!DV11+'８割 '!DV11+'９割'!DV11</f>
        <v>338</v>
      </c>
      <c r="DW11" s="16">
        <f>'７割'!DW11+'８割 '!DW11+'９割'!DW11</f>
        <v>7921260</v>
      </c>
      <c r="DX11" s="16">
        <f>'７割'!DX11+'８割 '!DX11+'９割'!DX11</f>
        <v>190</v>
      </c>
      <c r="DY11" s="16">
        <f>'７割'!DY11+'８割 '!DY11+'９割'!DY11</f>
        <v>5931861</v>
      </c>
      <c r="DZ11" s="16">
        <f>'７割'!DZ11+'８割 '!DZ11+'９割'!DZ11</f>
        <v>2</v>
      </c>
      <c r="EA11" s="16">
        <f>'７割'!EA11+'８割 '!EA11+'９割'!EA11</f>
        <v>21680</v>
      </c>
      <c r="EB11" s="16">
        <f>'７割'!EB11+'８割 '!EB11+'９割'!EB11</f>
        <v>0</v>
      </c>
      <c r="EC11" s="16">
        <f>'７割'!EC11+'８割 '!EC11+'９割'!EC11</f>
        <v>0</v>
      </c>
      <c r="ED11" s="16">
        <f>'７割'!ED11+'８割 '!ED11+'９割'!ED11</f>
        <v>0</v>
      </c>
      <c r="EE11" s="16">
        <f>'７割'!EE11+'８割 '!EE11+'９割'!EE11</f>
        <v>0</v>
      </c>
      <c r="EF11" s="16">
        <f>'７割'!EF11+'８割 '!EF11+'９割'!EF11</f>
        <v>0</v>
      </c>
      <c r="EG11" s="16">
        <f>'７割'!EG11+'８割 '!EG11+'９割'!EG11</f>
        <v>0</v>
      </c>
      <c r="EH11" s="16">
        <f>IF(SUM(DR11,DT11,DV11,DX11,DZ11,EB11,ED11,EF11)='７割'!EH11+'８割 '!EH11+'９割'!EH11,SUM(DR11,DT11,DV11,DX11,DZ11,EB11,ED11,EF11),"数値エラー")</f>
        <v>1897</v>
      </c>
      <c r="EI11" s="16">
        <f>IF(SUM(DS11,DU11,DW11,DY11,EA11,EC11,EE11,EG11)='７割'!EI11++'８割 '!EI11+'９割'!EI11,SUM(DS11,DU11,DW11,DY11,EA11,EC11,EE11,EG11),"数値エラー")</f>
        <v>25494386</v>
      </c>
      <c r="EK11" s="7">
        <f t="shared" si="52"/>
        <v>166805</v>
      </c>
      <c r="EL11" s="7">
        <f t="shared" si="53"/>
        <v>6305106864</v>
      </c>
      <c r="EN11" s="69">
        <f>ROUND(EL11/INDEX(被保険者数!O:O,MATCH(A11,被保険者数!A:A,0),1),0)</f>
        <v>1073758</v>
      </c>
      <c r="EO11" s="1">
        <f t="shared" si="46"/>
        <v>13</v>
      </c>
      <c r="EP11" s="69">
        <f t="shared" si="47"/>
        <v>3496669190</v>
      </c>
      <c r="EQ11" s="69">
        <f t="shared" si="48"/>
        <v>1719350120</v>
      </c>
      <c r="ER11" s="69">
        <f t="shared" si="49"/>
        <v>1089087554</v>
      </c>
      <c r="ES11" s="69">
        <f>ROUND(EP11/INDEX(被保険者数!O:O,MATCH(A11,被保険者数!A:A,0),1),0)</f>
        <v>595482</v>
      </c>
      <c r="ET11" s="69">
        <f t="shared" si="54"/>
        <v>24</v>
      </c>
      <c r="EU11" s="69">
        <f>ROUND(EQ11/INDEX(被保険者数!O:O,MATCH(A11,被保険者数!A:A,0),1),0)</f>
        <v>292805</v>
      </c>
      <c r="EV11" s="1">
        <f t="shared" si="55"/>
        <v>4</v>
      </c>
    </row>
    <row r="12" spans="1:152" s="1" customFormat="1" ht="15.95" customHeight="1" x14ac:dyDescent="0.15">
      <c r="A12" s="2" t="s">
        <v>34</v>
      </c>
      <c r="B12" s="6">
        <v>12126</v>
      </c>
      <c r="C12" s="7">
        <v>7769457670</v>
      </c>
      <c r="D12" s="7">
        <v>6820825260</v>
      </c>
      <c r="E12" s="7">
        <v>549970121</v>
      </c>
      <c r="F12" s="7">
        <v>362543371</v>
      </c>
      <c r="G12" s="7">
        <v>36118918</v>
      </c>
      <c r="H12" s="7">
        <v>157737</v>
      </c>
      <c r="I12" s="7">
        <v>2990233760</v>
      </c>
      <c r="J12" s="7">
        <v>2605262504</v>
      </c>
      <c r="K12" s="7">
        <v>93342582</v>
      </c>
      <c r="L12" s="7">
        <v>262956115</v>
      </c>
      <c r="M12" s="7">
        <v>28672559</v>
      </c>
      <c r="N12" s="7">
        <f t="shared" si="0"/>
        <v>169863</v>
      </c>
      <c r="O12" s="7">
        <f t="shared" si="1"/>
        <v>10759691430</v>
      </c>
      <c r="P12" s="7">
        <f t="shared" si="2"/>
        <v>9426087764</v>
      </c>
      <c r="Q12" s="7">
        <f t="shared" si="3"/>
        <v>643312703</v>
      </c>
      <c r="R12" s="7">
        <f t="shared" si="4"/>
        <v>625499486</v>
      </c>
      <c r="S12" s="7">
        <f t="shared" si="5"/>
        <v>64791477</v>
      </c>
      <c r="T12" s="6">
        <v>8</v>
      </c>
      <c r="U12" s="7">
        <v>2928550</v>
      </c>
      <c r="V12" s="7">
        <v>2548746</v>
      </c>
      <c r="W12" s="7">
        <v>86259</v>
      </c>
      <c r="X12" s="7">
        <v>293545</v>
      </c>
      <c r="Y12" s="7">
        <v>0</v>
      </c>
      <c r="Z12" s="7">
        <v>22226</v>
      </c>
      <c r="AA12" s="7">
        <v>309138960</v>
      </c>
      <c r="AB12" s="7">
        <v>268232296</v>
      </c>
      <c r="AC12" s="7">
        <v>717593</v>
      </c>
      <c r="AD12" s="7">
        <v>40156820</v>
      </c>
      <c r="AE12" s="7">
        <v>32251</v>
      </c>
      <c r="AF12" s="7">
        <f t="shared" si="6"/>
        <v>22234</v>
      </c>
      <c r="AG12" s="7">
        <f t="shared" si="7"/>
        <v>312067510</v>
      </c>
      <c r="AH12" s="7">
        <f t="shared" si="8"/>
        <v>270781042</v>
      </c>
      <c r="AI12" s="7">
        <f t="shared" si="9"/>
        <v>803852</v>
      </c>
      <c r="AJ12" s="7">
        <f t="shared" si="10"/>
        <v>40450365</v>
      </c>
      <c r="AK12" s="7">
        <f t="shared" si="11"/>
        <v>32251</v>
      </c>
      <c r="AL12" s="6">
        <f t="shared" si="12"/>
        <v>192097</v>
      </c>
      <c r="AM12" s="7">
        <f t="shared" si="13"/>
        <v>11071758940</v>
      </c>
      <c r="AN12" s="7">
        <f t="shared" si="14"/>
        <v>9696868806</v>
      </c>
      <c r="AO12" s="7">
        <f t="shared" si="15"/>
        <v>644116555</v>
      </c>
      <c r="AP12" s="7">
        <f t="shared" si="16"/>
        <v>665949851</v>
      </c>
      <c r="AQ12" s="7">
        <f t="shared" si="17"/>
        <v>64823728</v>
      </c>
      <c r="AR12" s="7">
        <v>116774</v>
      </c>
      <c r="AS12" s="7">
        <v>1706794800</v>
      </c>
      <c r="AT12" s="7">
        <v>1487861357</v>
      </c>
      <c r="AU12" s="7">
        <v>27503630</v>
      </c>
      <c r="AV12" s="7">
        <v>177375230</v>
      </c>
      <c r="AW12" s="7">
        <v>14054583</v>
      </c>
      <c r="AX12" s="7">
        <f t="shared" si="18"/>
        <v>308871</v>
      </c>
      <c r="AY12" s="7">
        <f t="shared" si="19"/>
        <v>12778553740</v>
      </c>
      <c r="AZ12" s="7">
        <f t="shared" si="20"/>
        <v>11184730163</v>
      </c>
      <c r="BA12" s="7">
        <f t="shared" si="21"/>
        <v>671620185</v>
      </c>
      <c r="BB12" s="7">
        <f t="shared" si="22"/>
        <v>843325081</v>
      </c>
      <c r="BC12" s="7">
        <f t="shared" si="23"/>
        <v>78878311</v>
      </c>
      <c r="BD12" s="6">
        <v>11629</v>
      </c>
      <c r="BE12" s="7">
        <v>405008215</v>
      </c>
      <c r="BF12" s="7">
        <v>220688705</v>
      </c>
      <c r="BG12" s="7">
        <v>0</v>
      </c>
      <c r="BH12" s="7">
        <v>183393050</v>
      </c>
      <c r="BI12" s="7">
        <v>926460</v>
      </c>
      <c r="BJ12" s="7">
        <v>8</v>
      </c>
      <c r="BK12" s="7">
        <v>65650</v>
      </c>
      <c r="BL12" s="7">
        <v>41310</v>
      </c>
      <c r="BM12" s="7">
        <v>0</v>
      </c>
      <c r="BN12" s="7">
        <v>24340</v>
      </c>
      <c r="BO12" s="7">
        <v>0</v>
      </c>
      <c r="BP12" s="7">
        <f t="shared" si="24"/>
        <v>11637</v>
      </c>
      <c r="BQ12" s="7">
        <f t="shared" si="25"/>
        <v>405073865</v>
      </c>
      <c r="BR12" s="7">
        <f t="shared" si="26"/>
        <v>220730015</v>
      </c>
      <c r="BS12" s="7">
        <f t="shared" si="27"/>
        <v>0</v>
      </c>
      <c r="BT12" s="7">
        <f t="shared" si="28"/>
        <v>183417390</v>
      </c>
      <c r="BU12" s="7">
        <f t="shared" si="29"/>
        <v>926460</v>
      </c>
      <c r="BV12" s="6">
        <v>1020</v>
      </c>
      <c r="BW12" s="7">
        <v>109756140</v>
      </c>
      <c r="BX12" s="7">
        <v>95711179</v>
      </c>
      <c r="BY12" s="7">
        <v>3709542</v>
      </c>
      <c r="BZ12" s="7">
        <v>7635243</v>
      </c>
      <c r="CA12" s="7">
        <v>2700176</v>
      </c>
      <c r="CB12" s="7">
        <f t="shared" si="30"/>
        <v>309891</v>
      </c>
      <c r="CC12" s="7">
        <f t="shared" si="31"/>
        <v>13293383745</v>
      </c>
      <c r="CD12" s="7">
        <f t="shared" si="32"/>
        <v>11501171357</v>
      </c>
      <c r="CE12" s="7">
        <f t="shared" si="33"/>
        <v>675329727</v>
      </c>
      <c r="CF12" s="7">
        <f t="shared" si="34"/>
        <v>1034377714</v>
      </c>
      <c r="CG12" s="7">
        <f t="shared" si="35"/>
        <v>82504947</v>
      </c>
      <c r="CH12" s="100">
        <v>2438</v>
      </c>
      <c r="CI12" s="101">
        <v>17496556</v>
      </c>
      <c r="CJ12" s="101">
        <v>15033107</v>
      </c>
      <c r="CK12" s="101">
        <v>0</v>
      </c>
      <c r="CL12" s="101">
        <v>2463449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50"/>
        <v>2438</v>
      </c>
      <c r="DA12" s="101">
        <f t="shared" si="36"/>
        <v>17496556</v>
      </c>
      <c r="DB12" s="101">
        <f t="shared" si="37"/>
        <v>15033107</v>
      </c>
      <c r="DC12" s="101">
        <f t="shared" si="38"/>
        <v>0</v>
      </c>
      <c r="DD12" s="101">
        <f t="shared" si="39"/>
        <v>2463449</v>
      </c>
      <c r="DE12" s="101">
        <f t="shared" si="40"/>
        <v>0</v>
      </c>
      <c r="DF12" s="101">
        <f t="shared" si="51"/>
        <v>312329</v>
      </c>
      <c r="DG12" s="101">
        <f t="shared" si="41"/>
        <v>13310880301</v>
      </c>
      <c r="DH12" s="101">
        <f t="shared" si="42"/>
        <v>11516204464</v>
      </c>
      <c r="DI12" s="101">
        <f t="shared" si="43"/>
        <v>675329727</v>
      </c>
      <c r="DJ12" s="101">
        <f t="shared" si="44"/>
        <v>1036841163</v>
      </c>
      <c r="DK12" s="101">
        <f t="shared" si="45"/>
        <v>82504947</v>
      </c>
      <c r="DL12" s="101">
        <v>9023</v>
      </c>
      <c r="DM12" s="101">
        <v>8385</v>
      </c>
      <c r="DN12" s="101">
        <v>17408</v>
      </c>
      <c r="DO12" s="101">
        <v>2208</v>
      </c>
      <c r="DP12" s="101">
        <v>527</v>
      </c>
      <c r="DR12" s="16">
        <f>'７割'!DR12+'８割 '!DR12+'９割'!DR12</f>
        <v>2438</v>
      </c>
      <c r="DS12" s="16">
        <f>'７割'!DS12+'８割 '!DS12+'９割'!DS12</f>
        <v>15030368</v>
      </c>
      <c r="DT12" s="16">
        <f>'７割'!DT12+'８割 '!DT12+'９割'!DT12</f>
        <v>174</v>
      </c>
      <c r="DU12" s="16">
        <f>'７割'!DU12+'８割 '!DU12+'９割'!DU12</f>
        <v>4724054</v>
      </c>
      <c r="DV12" s="16">
        <f>'７割'!DV12+'８割 '!DV12+'９割'!DV12</f>
        <v>496</v>
      </c>
      <c r="DW12" s="16">
        <f>'７割'!DW12+'８割 '!DW12+'９割'!DW12</f>
        <v>13854072</v>
      </c>
      <c r="DX12" s="16">
        <f>'７割'!DX12+'８割 '!DX12+'９割'!DX12</f>
        <v>317</v>
      </c>
      <c r="DY12" s="16">
        <f>'７割'!DY12+'８割 '!DY12+'９割'!DY12</f>
        <v>14044689</v>
      </c>
      <c r="DZ12" s="16">
        <f>'７割'!DZ12+'８割 '!DZ12+'９割'!DZ12</f>
        <v>7</v>
      </c>
      <c r="EA12" s="16">
        <f>'７割'!EA12+'８割 '!EA12+'９割'!EA12</f>
        <v>57142</v>
      </c>
      <c r="EB12" s="16">
        <f>'７割'!EB12+'８割 '!EB12+'９割'!EB12</f>
        <v>1</v>
      </c>
      <c r="EC12" s="16">
        <f>'７割'!EC12+'８割 '!EC12+'９割'!EC12</f>
        <v>19116</v>
      </c>
      <c r="ED12" s="16">
        <f>'７割'!ED12+'８割 '!ED12+'９割'!ED12</f>
        <v>0</v>
      </c>
      <c r="EE12" s="16">
        <f>'７割'!EE12+'８割 '!EE12+'９割'!EE12</f>
        <v>0</v>
      </c>
      <c r="EF12" s="16">
        <f>'７割'!EF12+'８割 '!EF12+'９割'!EF12</f>
        <v>0</v>
      </c>
      <c r="EG12" s="16">
        <f>'７割'!EG12+'８割 '!EG12+'９割'!EG12</f>
        <v>0</v>
      </c>
      <c r="EH12" s="16">
        <f>IF(SUM(DR12,DT12,DV12,DX12,DZ12,EB12,ED12,EF12)='７割'!EH12+'８割 '!EH12+'９割'!EH12,SUM(DR12,DT12,DV12,DX12,DZ12,EB12,ED12,EF12),"数値エラー")</f>
        <v>3433</v>
      </c>
      <c r="EI12" s="16">
        <f>IF(SUM(DS12,DU12,DW12,DY12,EA12,EC12,EE12,EG12)='７割'!EI12++'８割 '!EI12+'９割'!EI12,SUM(DS12,DU12,DW12,DY12,EA12,EC12,EE12,EG12),"数値エラー")</f>
        <v>47729441</v>
      </c>
      <c r="EK12" s="7">
        <f t="shared" si="52"/>
        <v>313324</v>
      </c>
      <c r="EL12" s="7">
        <f t="shared" si="53"/>
        <v>13341113186</v>
      </c>
      <c r="EN12" s="69">
        <f>ROUND(EL12/INDEX(被保険者数!O:O,MATCH(A12,被保険者数!A:A,0),1),0)</f>
        <v>1027188</v>
      </c>
      <c r="EO12" s="1">
        <f t="shared" si="46"/>
        <v>22</v>
      </c>
      <c r="EP12" s="69">
        <f t="shared" si="47"/>
        <v>7772386220</v>
      </c>
      <c r="EQ12" s="69">
        <f t="shared" si="48"/>
        <v>3299372720</v>
      </c>
      <c r="ER12" s="69">
        <f t="shared" si="49"/>
        <v>2269354246</v>
      </c>
      <c r="ES12" s="69">
        <f>ROUND(EP12/INDEX(被保険者数!O:O,MATCH(A12,被保険者数!A:A,0),1),0)</f>
        <v>598428</v>
      </c>
      <c r="ET12" s="69">
        <f t="shared" si="54"/>
        <v>21</v>
      </c>
      <c r="EU12" s="69">
        <f>ROUND(EQ12/INDEX(被保険者数!O:O,MATCH(A12,被保険者数!A:A,0),1),0)</f>
        <v>254032</v>
      </c>
      <c r="EV12" s="1">
        <f t="shared" si="55"/>
        <v>23</v>
      </c>
    </row>
    <row r="13" spans="1:152" s="1" customFormat="1" ht="15.95" customHeight="1" x14ac:dyDescent="0.15">
      <c r="A13" s="2" t="s">
        <v>35</v>
      </c>
      <c r="B13" s="213">
        <v>6045</v>
      </c>
      <c r="C13" s="214">
        <v>3423185400</v>
      </c>
      <c r="D13" s="214">
        <v>3024627396</v>
      </c>
      <c r="E13" s="214">
        <v>235567080</v>
      </c>
      <c r="F13" s="214">
        <v>151728802</v>
      </c>
      <c r="G13" s="214">
        <v>11262122</v>
      </c>
      <c r="H13" s="214">
        <v>94173</v>
      </c>
      <c r="I13" s="214">
        <v>1736251060</v>
      </c>
      <c r="J13" s="214">
        <v>1528101194</v>
      </c>
      <c r="K13" s="214">
        <v>31272247</v>
      </c>
      <c r="L13" s="214">
        <v>170710542</v>
      </c>
      <c r="M13" s="214">
        <v>6167077</v>
      </c>
      <c r="N13" s="214">
        <f t="shared" si="0"/>
        <v>100218</v>
      </c>
      <c r="O13" s="214">
        <f t="shared" si="1"/>
        <v>5159436460</v>
      </c>
      <c r="P13" s="214">
        <f t="shared" si="2"/>
        <v>4552728590</v>
      </c>
      <c r="Q13" s="214">
        <f t="shared" si="3"/>
        <v>266839327</v>
      </c>
      <c r="R13" s="214">
        <f t="shared" si="4"/>
        <v>322439344</v>
      </c>
      <c r="S13" s="214">
        <f t="shared" si="5"/>
        <v>17429199</v>
      </c>
      <c r="T13" s="213">
        <v>8</v>
      </c>
      <c r="U13" s="214">
        <v>1434280</v>
      </c>
      <c r="V13" s="214">
        <v>1290849</v>
      </c>
      <c r="W13" s="214">
        <v>48083</v>
      </c>
      <c r="X13" s="214">
        <v>95348</v>
      </c>
      <c r="Y13" s="214">
        <v>0</v>
      </c>
      <c r="Z13" s="214">
        <v>10206</v>
      </c>
      <c r="AA13" s="214">
        <v>149327490</v>
      </c>
      <c r="AB13" s="214">
        <v>130187329</v>
      </c>
      <c r="AC13" s="214">
        <v>583978</v>
      </c>
      <c r="AD13" s="214">
        <v>18543167</v>
      </c>
      <c r="AE13" s="214">
        <v>13016</v>
      </c>
      <c r="AF13" s="214">
        <f t="shared" si="6"/>
        <v>10214</v>
      </c>
      <c r="AG13" s="214">
        <f t="shared" si="7"/>
        <v>150761770</v>
      </c>
      <c r="AH13" s="214">
        <f t="shared" si="8"/>
        <v>131478178</v>
      </c>
      <c r="AI13" s="214">
        <f t="shared" si="9"/>
        <v>632061</v>
      </c>
      <c r="AJ13" s="214">
        <f t="shared" si="10"/>
        <v>18638515</v>
      </c>
      <c r="AK13" s="214">
        <f t="shared" si="11"/>
        <v>13016</v>
      </c>
      <c r="AL13" s="213">
        <f t="shared" si="12"/>
        <v>110432</v>
      </c>
      <c r="AM13" s="214">
        <f t="shared" si="13"/>
        <v>5310198230</v>
      </c>
      <c r="AN13" s="214">
        <f t="shared" si="14"/>
        <v>4684206768</v>
      </c>
      <c r="AO13" s="214">
        <f t="shared" si="15"/>
        <v>267471388</v>
      </c>
      <c r="AP13" s="214">
        <f t="shared" si="16"/>
        <v>341077859</v>
      </c>
      <c r="AQ13" s="214">
        <f t="shared" si="17"/>
        <v>17442215</v>
      </c>
      <c r="AR13" s="214">
        <v>44820</v>
      </c>
      <c r="AS13" s="214">
        <v>620602240</v>
      </c>
      <c r="AT13" s="214">
        <v>544819431</v>
      </c>
      <c r="AU13" s="214">
        <v>12133771</v>
      </c>
      <c r="AV13" s="214">
        <v>59380765</v>
      </c>
      <c r="AW13" s="214">
        <v>4268273</v>
      </c>
      <c r="AX13" s="214">
        <f t="shared" si="18"/>
        <v>155252</v>
      </c>
      <c r="AY13" s="214">
        <f t="shared" si="19"/>
        <v>5930800470</v>
      </c>
      <c r="AZ13" s="214">
        <f t="shared" si="20"/>
        <v>5229026199</v>
      </c>
      <c r="BA13" s="214">
        <f t="shared" si="21"/>
        <v>279605159</v>
      </c>
      <c r="BB13" s="214">
        <f t="shared" si="22"/>
        <v>400458624</v>
      </c>
      <c r="BC13" s="214">
        <f t="shared" si="23"/>
        <v>21710488</v>
      </c>
      <c r="BD13" s="213">
        <v>5796</v>
      </c>
      <c r="BE13" s="214">
        <v>203059100</v>
      </c>
      <c r="BF13" s="214">
        <v>123638480</v>
      </c>
      <c r="BG13" s="214">
        <v>0</v>
      </c>
      <c r="BH13" s="214">
        <v>79072840</v>
      </c>
      <c r="BI13" s="214">
        <v>347780</v>
      </c>
      <c r="BJ13" s="214">
        <v>8</v>
      </c>
      <c r="BK13" s="214">
        <v>42854</v>
      </c>
      <c r="BL13" s="214">
        <v>35994</v>
      </c>
      <c r="BM13" s="214">
        <v>0</v>
      </c>
      <c r="BN13" s="214">
        <v>6860</v>
      </c>
      <c r="BO13" s="214">
        <v>0</v>
      </c>
      <c r="BP13" s="214">
        <f t="shared" si="24"/>
        <v>5804</v>
      </c>
      <c r="BQ13" s="214">
        <f t="shared" si="25"/>
        <v>203101954</v>
      </c>
      <c r="BR13" s="214">
        <f t="shared" si="26"/>
        <v>123674474</v>
      </c>
      <c r="BS13" s="214">
        <f t="shared" si="27"/>
        <v>0</v>
      </c>
      <c r="BT13" s="214">
        <f t="shared" si="28"/>
        <v>79079700</v>
      </c>
      <c r="BU13" s="214">
        <f t="shared" si="29"/>
        <v>347780</v>
      </c>
      <c r="BV13" s="213">
        <v>645</v>
      </c>
      <c r="BW13" s="214">
        <v>75690110</v>
      </c>
      <c r="BX13" s="214">
        <v>66577199</v>
      </c>
      <c r="BY13" s="214">
        <v>2842778</v>
      </c>
      <c r="BZ13" s="214">
        <v>3623530</v>
      </c>
      <c r="CA13" s="214">
        <v>2646603</v>
      </c>
      <c r="CB13" s="214">
        <f t="shared" si="30"/>
        <v>155897</v>
      </c>
      <c r="CC13" s="214">
        <f t="shared" si="31"/>
        <v>6209592534</v>
      </c>
      <c r="CD13" s="214">
        <f t="shared" si="32"/>
        <v>5419277872</v>
      </c>
      <c r="CE13" s="214">
        <f t="shared" si="33"/>
        <v>282447937</v>
      </c>
      <c r="CF13" s="214">
        <f t="shared" si="34"/>
        <v>483161854</v>
      </c>
      <c r="CG13" s="214">
        <f t="shared" si="35"/>
        <v>24704871</v>
      </c>
      <c r="CH13" s="100">
        <v>618</v>
      </c>
      <c r="CI13" s="101">
        <v>2947160</v>
      </c>
      <c r="CJ13" s="101">
        <v>2516330</v>
      </c>
      <c r="CK13" s="101">
        <v>0</v>
      </c>
      <c r="CL13" s="101">
        <v>430830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50"/>
        <v>618</v>
      </c>
      <c r="DA13" s="101">
        <f t="shared" si="36"/>
        <v>2947160</v>
      </c>
      <c r="DB13" s="101">
        <f t="shared" si="37"/>
        <v>2516330</v>
      </c>
      <c r="DC13" s="101">
        <f t="shared" si="38"/>
        <v>0</v>
      </c>
      <c r="DD13" s="101">
        <f t="shared" si="39"/>
        <v>430830</v>
      </c>
      <c r="DE13" s="101">
        <f t="shared" si="40"/>
        <v>0</v>
      </c>
      <c r="DF13" s="101">
        <f t="shared" si="51"/>
        <v>156515</v>
      </c>
      <c r="DG13" s="101">
        <f t="shared" si="41"/>
        <v>6212539694</v>
      </c>
      <c r="DH13" s="101">
        <f t="shared" si="42"/>
        <v>5421794202</v>
      </c>
      <c r="DI13" s="101">
        <f t="shared" si="43"/>
        <v>282447937</v>
      </c>
      <c r="DJ13" s="101">
        <f t="shared" si="44"/>
        <v>483592684</v>
      </c>
      <c r="DK13" s="101">
        <f t="shared" si="45"/>
        <v>24704871</v>
      </c>
      <c r="DL13" s="101">
        <v>4563</v>
      </c>
      <c r="DM13" s="101">
        <v>4176</v>
      </c>
      <c r="DN13" s="101">
        <v>8739</v>
      </c>
      <c r="DO13" s="101">
        <v>569</v>
      </c>
      <c r="DP13" s="101">
        <v>208</v>
      </c>
      <c r="DR13" s="16">
        <f>'７割'!DR13+'８割 '!DR13+'９割'!DR13</f>
        <v>618</v>
      </c>
      <c r="DS13" s="16">
        <f>'７割'!DS13+'８割 '!DS13+'９割'!DS13</f>
        <v>2516330</v>
      </c>
      <c r="DT13" s="16">
        <f>'７割'!DT13+'８割 '!DT13+'９割'!DT13</f>
        <v>51</v>
      </c>
      <c r="DU13" s="16">
        <f>'７割'!DU13+'８割 '!DU13+'９割'!DU13</f>
        <v>325702</v>
      </c>
      <c r="DV13" s="16">
        <f>'７割'!DV13+'８割 '!DV13+'９割'!DV13</f>
        <v>151</v>
      </c>
      <c r="DW13" s="16">
        <f>'７割'!DW13+'８割 '!DW13+'９割'!DW13</f>
        <v>2678977</v>
      </c>
      <c r="DX13" s="16">
        <f>'７割'!DX13+'８割 '!DX13+'９割'!DX13</f>
        <v>214</v>
      </c>
      <c r="DY13" s="16">
        <f>'７割'!DY13+'８割 '!DY13+'９割'!DY13</f>
        <v>6201261</v>
      </c>
      <c r="DZ13" s="16">
        <f>'７割'!DZ13+'８割 '!DZ13+'９割'!DZ13</f>
        <v>10</v>
      </c>
      <c r="EA13" s="16">
        <f>'７割'!EA13+'８割 '!EA13+'９割'!EA13</f>
        <v>132286</v>
      </c>
      <c r="EB13" s="16">
        <f>'７割'!EB13+'８割 '!EB13+'９割'!EB13</f>
        <v>0</v>
      </c>
      <c r="EC13" s="16">
        <f>'７割'!EC13+'８割 '!EC13+'９割'!EC13</f>
        <v>0</v>
      </c>
      <c r="ED13" s="16">
        <f>'７割'!ED13+'８割 '!ED13+'９割'!ED13</f>
        <v>0</v>
      </c>
      <c r="EE13" s="16">
        <f>'７割'!EE13+'８割 '!EE13+'９割'!EE13</f>
        <v>0</v>
      </c>
      <c r="EF13" s="16">
        <f>'７割'!EF13+'８割 '!EF13+'９割'!EF13</f>
        <v>0</v>
      </c>
      <c r="EG13" s="16">
        <f>'７割'!EG13+'８割 '!EG13+'９割'!EG13</f>
        <v>0</v>
      </c>
      <c r="EH13" s="16">
        <f>IF(SUM(DR13,DT13,DV13,DX13,DZ13,EB13,ED13,EF13)='７割'!EH13+'８割 '!EH13+'９割'!EH13,SUM(DR13,DT13,DV13,DX13,DZ13,EB13,ED13,EF13),"数値エラー")</f>
        <v>1044</v>
      </c>
      <c r="EI13" s="16">
        <f>IF(SUM(DS13,DU13,DW13,DY13,EA13,EC13,EE13,EG13)='７割'!EI13++'８割 '!EI13+'９割'!EI13,SUM(DS13,DU13,DW13,DY13,EA13,EC13,EE13,EG13),"数値エラー")</f>
        <v>11854556</v>
      </c>
      <c r="EK13" s="7">
        <f t="shared" si="52"/>
        <v>156941</v>
      </c>
      <c r="EL13" s="7">
        <f t="shared" si="53"/>
        <v>6221447090</v>
      </c>
      <c r="EN13" s="69">
        <f>ROUND(EL13/INDEX(被保険者数!O:O,MATCH(A13,被保険者数!A:A,0),1),0)</f>
        <v>947813</v>
      </c>
      <c r="EO13" s="1">
        <f t="shared" si="46"/>
        <v>33</v>
      </c>
      <c r="EP13" s="69">
        <f t="shared" si="47"/>
        <v>3424619680</v>
      </c>
      <c r="EQ13" s="69">
        <f t="shared" si="48"/>
        <v>1885578550</v>
      </c>
      <c r="ER13" s="69">
        <f t="shared" si="49"/>
        <v>911248860</v>
      </c>
      <c r="ES13" s="69">
        <f>ROUND(EP13/INDEX(被保険者数!O:O,MATCH(A13,被保険者数!A:A,0),1),0)</f>
        <v>521728</v>
      </c>
      <c r="ET13" s="69">
        <f t="shared" si="54"/>
        <v>36</v>
      </c>
      <c r="EU13" s="69">
        <f>ROUND(EQ13/INDEX(被保険者数!O:O,MATCH(A13,被保険者数!A:A,0),1),0)</f>
        <v>287261</v>
      </c>
      <c r="EV13" s="1">
        <f t="shared" si="55"/>
        <v>6</v>
      </c>
    </row>
    <row r="14" spans="1:152" s="1" customFormat="1" ht="15.95" customHeight="1" x14ac:dyDescent="0.15">
      <c r="A14" s="2" t="s">
        <v>36</v>
      </c>
      <c r="B14" s="213">
        <v>5264</v>
      </c>
      <c r="C14" s="214">
        <v>3412464930</v>
      </c>
      <c r="D14" s="214">
        <v>3015745030</v>
      </c>
      <c r="E14" s="214">
        <v>230692442</v>
      </c>
      <c r="F14" s="214">
        <v>149319685</v>
      </c>
      <c r="G14" s="214">
        <v>16707773</v>
      </c>
      <c r="H14" s="214">
        <v>71694</v>
      </c>
      <c r="I14" s="214">
        <v>1382598470</v>
      </c>
      <c r="J14" s="214">
        <v>1210634679</v>
      </c>
      <c r="K14" s="214">
        <v>41350244</v>
      </c>
      <c r="L14" s="214">
        <v>121430391</v>
      </c>
      <c r="M14" s="214">
        <v>9183156</v>
      </c>
      <c r="N14" s="214">
        <f t="shared" si="0"/>
        <v>76958</v>
      </c>
      <c r="O14" s="214">
        <f t="shared" si="1"/>
        <v>4795063400</v>
      </c>
      <c r="P14" s="214">
        <f t="shared" si="2"/>
        <v>4226379709</v>
      </c>
      <c r="Q14" s="214">
        <f t="shared" si="3"/>
        <v>272042686</v>
      </c>
      <c r="R14" s="214">
        <f t="shared" si="4"/>
        <v>270750076</v>
      </c>
      <c r="S14" s="214">
        <f t="shared" si="5"/>
        <v>25890929</v>
      </c>
      <c r="T14" s="213">
        <v>16</v>
      </c>
      <c r="U14" s="214">
        <v>2907820</v>
      </c>
      <c r="V14" s="214">
        <v>2596679</v>
      </c>
      <c r="W14" s="214">
        <v>40626</v>
      </c>
      <c r="X14" s="214">
        <v>270515</v>
      </c>
      <c r="Y14" s="214">
        <v>0</v>
      </c>
      <c r="Z14" s="214">
        <v>8297</v>
      </c>
      <c r="AA14" s="214">
        <v>121781230</v>
      </c>
      <c r="AB14" s="214">
        <v>105989938</v>
      </c>
      <c r="AC14" s="214">
        <v>282141</v>
      </c>
      <c r="AD14" s="214">
        <v>15503068</v>
      </c>
      <c r="AE14" s="214">
        <v>6083</v>
      </c>
      <c r="AF14" s="214">
        <f t="shared" si="6"/>
        <v>8313</v>
      </c>
      <c r="AG14" s="214">
        <f t="shared" si="7"/>
        <v>124689050</v>
      </c>
      <c r="AH14" s="214">
        <f t="shared" si="8"/>
        <v>108586617</v>
      </c>
      <c r="AI14" s="214">
        <f t="shared" si="9"/>
        <v>322767</v>
      </c>
      <c r="AJ14" s="214">
        <f t="shared" si="10"/>
        <v>15773583</v>
      </c>
      <c r="AK14" s="214">
        <f t="shared" si="11"/>
        <v>6083</v>
      </c>
      <c r="AL14" s="213">
        <f t="shared" si="12"/>
        <v>85271</v>
      </c>
      <c r="AM14" s="214">
        <f t="shared" si="13"/>
        <v>4919752450</v>
      </c>
      <c r="AN14" s="214">
        <f t="shared" si="14"/>
        <v>4334966326</v>
      </c>
      <c r="AO14" s="214">
        <f t="shared" si="15"/>
        <v>272365453</v>
      </c>
      <c r="AP14" s="214">
        <f t="shared" si="16"/>
        <v>286523659</v>
      </c>
      <c r="AQ14" s="214">
        <f t="shared" si="17"/>
        <v>25897012</v>
      </c>
      <c r="AR14" s="214">
        <v>52226</v>
      </c>
      <c r="AS14" s="214">
        <v>732714990</v>
      </c>
      <c r="AT14" s="214">
        <v>642208540</v>
      </c>
      <c r="AU14" s="214">
        <v>8898849</v>
      </c>
      <c r="AV14" s="214">
        <v>76311094</v>
      </c>
      <c r="AW14" s="214">
        <v>5296507</v>
      </c>
      <c r="AX14" s="214">
        <f t="shared" si="18"/>
        <v>137497</v>
      </c>
      <c r="AY14" s="214">
        <f t="shared" si="19"/>
        <v>5652467440</v>
      </c>
      <c r="AZ14" s="214">
        <f t="shared" si="20"/>
        <v>4977174866</v>
      </c>
      <c r="BA14" s="214">
        <f t="shared" si="21"/>
        <v>281264302</v>
      </c>
      <c r="BB14" s="214">
        <f t="shared" si="22"/>
        <v>362834753</v>
      </c>
      <c r="BC14" s="214">
        <f t="shared" si="23"/>
        <v>31193519</v>
      </c>
      <c r="BD14" s="213">
        <v>5097</v>
      </c>
      <c r="BE14" s="214">
        <v>171357647</v>
      </c>
      <c r="BF14" s="214">
        <v>94891567</v>
      </c>
      <c r="BG14" s="214">
        <v>0</v>
      </c>
      <c r="BH14" s="214">
        <v>75783960</v>
      </c>
      <c r="BI14" s="214">
        <v>682120</v>
      </c>
      <c r="BJ14" s="214">
        <v>16</v>
      </c>
      <c r="BK14" s="214">
        <v>57252</v>
      </c>
      <c r="BL14" s="214">
        <v>20462</v>
      </c>
      <c r="BM14" s="214">
        <v>0</v>
      </c>
      <c r="BN14" s="214">
        <v>36790</v>
      </c>
      <c r="BO14" s="214">
        <v>0</v>
      </c>
      <c r="BP14" s="214">
        <f t="shared" si="24"/>
        <v>5113</v>
      </c>
      <c r="BQ14" s="214">
        <f t="shared" si="25"/>
        <v>171414899</v>
      </c>
      <c r="BR14" s="214">
        <f t="shared" si="26"/>
        <v>94912029</v>
      </c>
      <c r="BS14" s="214">
        <f t="shared" si="27"/>
        <v>0</v>
      </c>
      <c r="BT14" s="214">
        <f t="shared" si="28"/>
        <v>75820750</v>
      </c>
      <c r="BU14" s="214">
        <f t="shared" si="29"/>
        <v>682120</v>
      </c>
      <c r="BV14" s="213">
        <v>605</v>
      </c>
      <c r="BW14" s="214">
        <v>78425110</v>
      </c>
      <c r="BX14" s="214">
        <v>69746851</v>
      </c>
      <c r="BY14" s="214">
        <v>2722554</v>
      </c>
      <c r="BZ14" s="214">
        <v>3805313</v>
      </c>
      <c r="CA14" s="214">
        <v>2150392</v>
      </c>
      <c r="CB14" s="214">
        <f t="shared" si="30"/>
        <v>138102</v>
      </c>
      <c r="CC14" s="214">
        <f t="shared" si="31"/>
        <v>5902307449</v>
      </c>
      <c r="CD14" s="214">
        <f t="shared" si="32"/>
        <v>5141833746</v>
      </c>
      <c r="CE14" s="214">
        <f t="shared" si="33"/>
        <v>283986856</v>
      </c>
      <c r="CF14" s="214">
        <f t="shared" si="34"/>
        <v>442460816</v>
      </c>
      <c r="CG14" s="214">
        <f t="shared" si="35"/>
        <v>34026031</v>
      </c>
      <c r="CH14" s="100">
        <v>761</v>
      </c>
      <c r="CI14" s="101">
        <v>4827164</v>
      </c>
      <c r="CJ14" s="101">
        <v>4175339</v>
      </c>
      <c r="CK14" s="101">
        <v>0</v>
      </c>
      <c r="CL14" s="101">
        <v>651825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50"/>
        <v>761</v>
      </c>
      <c r="DA14" s="101">
        <f t="shared" si="36"/>
        <v>4827164</v>
      </c>
      <c r="DB14" s="101">
        <f t="shared" si="37"/>
        <v>4175339</v>
      </c>
      <c r="DC14" s="101">
        <f t="shared" si="38"/>
        <v>0</v>
      </c>
      <c r="DD14" s="101">
        <f t="shared" si="39"/>
        <v>651825</v>
      </c>
      <c r="DE14" s="101">
        <f t="shared" si="40"/>
        <v>0</v>
      </c>
      <c r="DF14" s="101">
        <f t="shared" si="51"/>
        <v>138863</v>
      </c>
      <c r="DG14" s="101">
        <f t="shared" si="41"/>
        <v>5907134613</v>
      </c>
      <c r="DH14" s="101">
        <f t="shared" si="42"/>
        <v>5146009085</v>
      </c>
      <c r="DI14" s="101">
        <f t="shared" si="43"/>
        <v>283986856</v>
      </c>
      <c r="DJ14" s="101">
        <f t="shared" si="44"/>
        <v>443112641</v>
      </c>
      <c r="DK14" s="101">
        <f t="shared" si="45"/>
        <v>34026031</v>
      </c>
      <c r="DL14" s="101">
        <v>3967</v>
      </c>
      <c r="DM14" s="101">
        <v>3775</v>
      </c>
      <c r="DN14" s="101">
        <v>7742</v>
      </c>
      <c r="DO14" s="101">
        <v>666</v>
      </c>
      <c r="DP14" s="101">
        <v>325</v>
      </c>
      <c r="DR14" s="16">
        <f>'７割'!DR14+'８割 '!DR14+'９割'!DR14</f>
        <v>761</v>
      </c>
      <c r="DS14" s="16">
        <f>'７割'!DS14+'８割 '!DS14+'９割'!DS14</f>
        <v>4171314</v>
      </c>
      <c r="DT14" s="16">
        <f>'７割'!DT14+'８割 '!DT14+'９割'!DT14</f>
        <v>116</v>
      </c>
      <c r="DU14" s="16">
        <f>'７割'!DU14+'８割 '!DU14+'９割'!DU14</f>
        <v>2031037</v>
      </c>
      <c r="DV14" s="16">
        <f>'７割'!DV14+'８割 '!DV14+'９割'!DV14</f>
        <v>157</v>
      </c>
      <c r="DW14" s="16">
        <f>'７割'!DW14+'８割 '!DW14+'９割'!DW14</f>
        <v>4723083</v>
      </c>
      <c r="DX14" s="16">
        <f>'７割'!DX14+'８割 '!DX14+'９割'!DX14</f>
        <v>143</v>
      </c>
      <c r="DY14" s="16">
        <f>'７割'!DY14+'８割 '!DY14+'９割'!DY14</f>
        <v>3803173</v>
      </c>
      <c r="DZ14" s="16">
        <f>'７割'!DZ14+'８割 '!DZ14+'９割'!DZ14</f>
        <v>2</v>
      </c>
      <c r="EA14" s="16">
        <f>'７割'!EA14+'８割 '!EA14+'９割'!EA14</f>
        <v>45972</v>
      </c>
      <c r="EB14" s="16">
        <f>'７割'!EB14+'８割 '!EB14+'９割'!EB14</f>
        <v>1</v>
      </c>
      <c r="EC14" s="16">
        <f>'７割'!EC14+'８割 '!EC14+'９割'!EC14</f>
        <v>18198</v>
      </c>
      <c r="ED14" s="16">
        <f>'７割'!ED14+'８割 '!ED14+'９割'!ED14</f>
        <v>0</v>
      </c>
      <c r="EE14" s="16">
        <f>'７割'!EE14+'８割 '!EE14+'９割'!EE14</f>
        <v>0</v>
      </c>
      <c r="EF14" s="16">
        <f>'７割'!EF14+'８割 '!EF14+'９割'!EF14</f>
        <v>0</v>
      </c>
      <c r="EG14" s="16">
        <f>'７割'!EG14+'８割 '!EG14+'９割'!EG14</f>
        <v>0</v>
      </c>
      <c r="EH14" s="16">
        <f>IF(SUM(DR14,DT14,DV14,DX14,DZ14,EB14,ED14,EF14)='７割'!EH14+'８割 '!EH14+'９割'!EH14,SUM(DR14,DT14,DV14,DX14,DZ14,EB14,ED14,EF14),"数値エラー")</f>
        <v>1180</v>
      </c>
      <c r="EI14" s="16">
        <f>IF(SUM(DS14,DU14,DW14,DY14,EA14,EC14,EE14,EG14)='７割'!EI14++'８割 '!EI14+'９割'!EI14,SUM(DS14,DU14,DW14,DY14,EA14,EC14,EE14,EG14),"数値エラー")</f>
        <v>14792777</v>
      </c>
      <c r="EK14" s="7">
        <f t="shared" si="52"/>
        <v>139282</v>
      </c>
      <c r="EL14" s="7">
        <f t="shared" si="53"/>
        <v>5917100226</v>
      </c>
      <c r="EN14" s="69">
        <f>ROUND(EL14/INDEX(被保険者数!O:O,MATCH(A14,被保険者数!A:A,0),1),0)</f>
        <v>1055871</v>
      </c>
      <c r="EO14" s="1">
        <f t="shared" si="46"/>
        <v>16</v>
      </c>
      <c r="EP14" s="69">
        <f t="shared" si="47"/>
        <v>3415372750</v>
      </c>
      <c r="EQ14" s="69">
        <f t="shared" si="48"/>
        <v>1504379700</v>
      </c>
      <c r="ER14" s="69">
        <f t="shared" si="49"/>
        <v>997347776</v>
      </c>
      <c r="ES14" s="69">
        <f>ROUND(EP14/INDEX(被保険者数!O:O,MATCH(A14,被保険者数!A:A,0),1),0)</f>
        <v>609453</v>
      </c>
      <c r="ET14" s="69">
        <f t="shared" si="54"/>
        <v>17</v>
      </c>
      <c r="EU14" s="69">
        <f>ROUND(EQ14/INDEX(被保険者数!O:O,MATCH(A14,被保険者数!A:A,0),1),0)</f>
        <v>268447</v>
      </c>
      <c r="EV14" s="1">
        <f t="shared" si="55"/>
        <v>17</v>
      </c>
    </row>
    <row r="15" spans="1:152" s="1" customFormat="1" ht="15.95" customHeight="1" x14ac:dyDescent="0.15">
      <c r="A15" s="2" t="s">
        <v>60</v>
      </c>
      <c r="B15" s="213">
        <v>831</v>
      </c>
      <c r="C15" s="214">
        <v>523918240</v>
      </c>
      <c r="D15" s="214">
        <v>464205829</v>
      </c>
      <c r="E15" s="214">
        <v>35214153</v>
      </c>
      <c r="F15" s="214">
        <v>21722854</v>
      </c>
      <c r="G15" s="214">
        <v>2775404</v>
      </c>
      <c r="H15" s="214">
        <v>10826</v>
      </c>
      <c r="I15" s="214">
        <v>132648810</v>
      </c>
      <c r="J15" s="214">
        <v>117104668</v>
      </c>
      <c r="K15" s="214">
        <v>1494501</v>
      </c>
      <c r="L15" s="214">
        <v>13525108</v>
      </c>
      <c r="M15" s="214">
        <v>524533</v>
      </c>
      <c r="N15" s="214">
        <f t="shared" si="0"/>
        <v>11657</v>
      </c>
      <c r="O15" s="214">
        <f t="shared" si="1"/>
        <v>656567050</v>
      </c>
      <c r="P15" s="214">
        <f t="shared" si="2"/>
        <v>581310497</v>
      </c>
      <c r="Q15" s="214">
        <f t="shared" si="3"/>
        <v>36708654</v>
      </c>
      <c r="R15" s="214">
        <f t="shared" si="4"/>
        <v>35247962</v>
      </c>
      <c r="S15" s="214">
        <f t="shared" si="5"/>
        <v>3299937</v>
      </c>
      <c r="T15" s="213">
        <v>3</v>
      </c>
      <c r="U15" s="214">
        <v>1196750</v>
      </c>
      <c r="V15" s="214">
        <v>1077066</v>
      </c>
      <c r="W15" s="214">
        <v>85284</v>
      </c>
      <c r="X15" s="214">
        <v>34400</v>
      </c>
      <c r="Y15" s="214">
        <v>0</v>
      </c>
      <c r="Z15" s="214">
        <v>1184</v>
      </c>
      <c r="AA15" s="214">
        <v>19208010</v>
      </c>
      <c r="AB15" s="214">
        <v>16836509</v>
      </c>
      <c r="AC15" s="214">
        <v>66629</v>
      </c>
      <c r="AD15" s="214">
        <v>2304872</v>
      </c>
      <c r="AE15" s="214">
        <v>0</v>
      </c>
      <c r="AF15" s="214">
        <f t="shared" si="6"/>
        <v>1187</v>
      </c>
      <c r="AG15" s="214">
        <f t="shared" si="7"/>
        <v>20404760</v>
      </c>
      <c r="AH15" s="214">
        <f t="shared" si="8"/>
        <v>17913575</v>
      </c>
      <c r="AI15" s="214">
        <f t="shared" si="9"/>
        <v>151913</v>
      </c>
      <c r="AJ15" s="214">
        <f t="shared" si="10"/>
        <v>2339272</v>
      </c>
      <c r="AK15" s="214">
        <f t="shared" si="11"/>
        <v>0</v>
      </c>
      <c r="AL15" s="213">
        <f t="shared" si="12"/>
        <v>12844</v>
      </c>
      <c r="AM15" s="214">
        <f t="shared" si="13"/>
        <v>676971810</v>
      </c>
      <c r="AN15" s="214">
        <f t="shared" si="14"/>
        <v>599224072</v>
      </c>
      <c r="AO15" s="214">
        <f t="shared" si="15"/>
        <v>36860567</v>
      </c>
      <c r="AP15" s="214">
        <f t="shared" si="16"/>
        <v>37587234</v>
      </c>
      <c r="AQ15" s="214">
        <f t="shared" si="17"/>
        <v>3299937</v>
      </c>
      <c r="AR15" s="214">
        <v>8647</v>
      </c>
      <c r="AS15" s="214">
        <v>113055550</v>
      </c>
      <c r="AT15" s="214">
        <v>99743124</v>
      </c>
      <c r="AU15" s="214">
        <v>1214176</v>
      </c>
      <c r="AV15" s="214">
        <v>11543347</v>
      </c>
      <c r="AW15" s="214">
        <v>554903</v>
      </c>
      <c r="AX15" s="214">
        <f t="shared" si="18"/>
        <v>21491</v>
      </c>
      <c r="AY15" s="214">
        <f t="shared" si="19"/>
        <v>790027360</v>
      </c>
      <c r="AZ15" s="214">
        <f t="shared" si="20"/>
        <v>698967196</v>
      </c>
      <c r="BA15" s="214">
        <f t="shared" si="21"/>
        <v>38074743</v>
      </c>
      <c r="BB15" s="214">
        <f t="shared" si="22"/>
        <v>49130581</v>
      </c>
      <c r="BC15" s="214">
        <f t="shared" si="23"/>
        <v>3854840</v>
      </c>
      <c r="BD15" s="213">
        <v>811</v>
      </c>
      <c r="BE15" s="214">
        <v>31471608</v>
      </c>
      <c r="BF15" s="214">
        <v>17990288</v>
      </c>
      <c r="BG15" s="214">
        <v>0</v>
      </c>
      <c r="BH15" s="214">
        <v>13418580</v>
      </c>
      <c r="BI15" s="214">
        <v>62740</v>
      </c>
      <c r="BJ15" s="214">
        <v>3</v>
      </c>
      <c r="BK15" s="214">
        <v>33000</v>
      </c>
      <c r="BL15" s="214">
        <v>27780</v>
      </c>
      <c r="BM15" s="214">
        <v>0</v>
      </c>
      <c r="BN15" s="214">
        <v>5220</v>
      </c>
      <c r="BO15" s="214">
        <v>0</v>
      </c>
      <c r="BP15" s="214">
        <f t="shared" si="24"/>
        <v>814</v>
      </c>
      <c r="BQ15" s="214">
        <f t="shared" si="25"/>
        <v>31504608</v>
      </c>
      <c r="BR15" s="214">
        <f t="shared" si="26"/>
        <v>18018068</v>
      </c>
      <c r="BS15" s="214">
        <f t="shared" si="27"/>
        <v>0</v>
      </c>
      <c r="BT15" s="214">
        <f t="shared" si="28"/>
        <v>13423800</v>
      </c>
      <c r="BU15" s="214">
        <f t="shared" si="29"/>
        <v>62740</v>
      </c>
      <c r="BV15" s="213">
        <v>12</v>
      </c>
      <c r="BW15" s="214">
        <v>2196885</v>
      </c>
      <c r="BX15" s="214">
        <v>1977196</v>
      </c>
      <c r="BY15" s="214">
        <v>130142</v>
      </c>
      <c r="BZ15" s="214">
        <v>99631</v>
      </c>
      <c r="CA15" s="214">
        <v>-10084</v>
      </c>
      <c r="CB15" s="214">
        <f t="shared" si="30"/>
        <v>21503</v>
      </c>
      <c r="CC15" s="214">
        <f t="shared" si="31"/>
        <v>823728853</v>
      </c>
      <c r="CD15" s="214">
        <f t="shared" si="32"/>
        <v>718962460</v>
      </c>
      <c r="CE15" s="214">
        <f t="shared" si="33"/>
        <v>38204885</v>
      </c>
      <c r="CF15" s="214">
        <f t="shared" si="34"/>
        <v>62654012</v>
      </c>
      <c r="CG15" s="214">
        <f t="shared" si="35"/>
        <v>3907496</v>
      </c>
      <c r="CH15" s="100">
        <v>29</v>
      </c>
      <c r="CI15" s="101">
        <v>197805</v>
      </c>
      <c r="CJ15" s="101">
        <v>170616</v>
      </c>
      <c r="CK15" s="101">
        <v>0</v>
      </c>
      <c r="CL15" s="101">
        <v>27189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50"/>
        <v>29</v>
      </c>
      <c r="DA15" s="101">
        <f t="shared" si="36"/>
        <v>197805</v>
      </c>
      <c r="DB15" s="101">
        <f t="shared" si="37"/>
        <v>170616</v>
      </c>
      <c r="DC15" s="101">
        <f t="shared" si="38"/>
        <v>0</v>
      </c>
      <c r="DD15" s="101">
        <f t="shared" si="39"/>
        <v>27189</v>
      </c>
      <c r="DE15" s="101">
        <f t="shared" si="40"/>
        <v>0</v>
      </c>
      <c r="DF15" s="101">
        <f t="shared" si="51"/>
        <v>21532</v>
      </c>
      <c r="DG15" s="101">
        <f t="shared" si="41"/>
        <v>823926658</v>
      </c>
      <c r="DH15" s="101">
        <f t="shared" si="42"/>
        <v>719133076</v>
      </c>
      <c r="DI15" s="101">
        <f t="shared" si="43"/>
        <v>38204885</v>
      </c>
      <c r="DJ15" s="101">
        <f t="shared" si="44"/>
        <v>62681201</v>
      </c>
      <c r="DK15" s="101">
        <f t="shared" si="45"/>
        <v>3907496</v>
      </c>
      <c r="DL15" s="101">
        <v>653</v>
      </c>
      <c r="DM15" s="101">
        <v>286</v>
      </c>
      <c r="DN15" s="101">
        <v>939</v>
      </c>
      <c r="DO15" s="101">
        <v>26</v>
      </c>
      <c r="DP15" s="101">
        <v>29</v>
      </c>
      <c r="DR15" s="16">
        <f>'７割'!DR15+'８割 '!DR15+'９割'!DR15</f>
        <v>29</v>
      </c>
      <c r="DS15" s="16">
        <f>'７割'!DS15+'８割 '!DS15+'９割'!DS15</f>
        <v>170616</v>
      </c>
      <c r="DT15" s="16">
        <f>'７割'!DT15+'８割 '!DT15+'９割'!DT15</f>
        <v>25</v>
      </c>
      <c r="DU15" s="16">
        <f>'７割'!DU15+'８割 '!DU15+'９割'!DU15</f>
        <v>404438</v>
      </c>
      <c r="DV15" s="16">
        <f>'７割'!DV15+'８割 '!DV15+'９割'!DV15</f>
        <v>19</v>
      </c>
      <c r="DW15" s="16">
        <f>'７割'!DW15+'８割 '!DW15+'９割'!DW15</f>
        <v>300450</v>
      </c>
      <c r="DX15" s="16">
        <f>'７割'!DX15+'８割 '!DX15+'９割'!DX15</f>
        <v>17</v>
      </c>
      <c r="DY15" s="16">
        <f>'７割'!DY15+'８割 '!DY15+'９割'!DY15</f>
        <v>509016</v>
      </c>
      <c r="DZ15" s="16">
        <f>'７割'!DZ15+'８割 '!DZ15+'９割'!DZ15</f>
        <v>0</v>
      </c>
      <c r="EA15" s="16">
        <f>'７割'!EA15+'８割 '!EA15+'９割'!EA15</f>
        <v>0</v>
      </c>
      <c r="EB15" s="16">
        <f>'７割'!EB15+'８割 '!EB15+'９割'!EB15</f>
        <v>0</v>
      </c>
      <c r="EC15" s="16">
        <f>'７割'!EC15+'８割 '!EC15+'９割'!EC15</f>
        <v>0</v>
      </c>
      <c r="ED15" s="16">
        <f>'７割'!ED15+'８割 '!ED15+'９割'!ED15</f>
        <v>0</v>
      </c>
      <c r="EE15" s="16">
        <f>'７割'!EE15+'８割 '!EE15+'９割'!EE15</f>
        <v>0</v>
      </c>
      <c r="EF15" s="16">
        <f>'７割'!EF15+'８割 '!EF15+'９割'!EF15</f>
        <v>0</v>
      </c>
      <c r="EG15" s="16">
        <f>'７割'!EG15+'８割 '!EG15+'９割'!EG15</f>
        <v>0</v>
      </c>
      <c r="EH15" s="16">
        <f>IF(SUM(DR15,DT15,DV15,DX15,DZ15,EB15,ED15,EF15)='７割'!EH15+'８割 '!EH15+'９割'!EH15,SUM(DR15,DT15,DV15,DX15,DZ15,EB15,ED15,EF15),"数値エラー")</f>
        <v>90</v>
      </c>
      <c r="EI15" s="16">
        <f>IF(SUM(DS15,DU15,DW15,DY15,EA15,EC15,EE15,EG15)='７割'!EI15++'８割 '!EI15+'９割'!EI15,SUM(DS15,DU15,DW15,DY15,EA15,EC15,EE15,EG15),"数値エラー")</f>
        <v>1384520</v>
      </c>
      <c r="EK15" s="7">
        <f t="shared" si="52"/>
        <v>21593</v>
      </c>
      <c r="EL15" s="7">
        <f t="shared" si="53"/>
        <v>825113373</v>
      </c>
      <c r="EN15" s="69">
        <f>ROUND(EL15/INDEX(被保険者数!O:O,MATCH(A15,被保険者数!A:A,0),1),0)</f>
        <v>1039186</v>
      </c>
      <c r="EO15" s="1">
        <f t="shared" si="46"/>
        <v>20</v>
      </c>
      <c r="EP15" s="69">
        <f t="shared" si="47"/>
        <v>525114990</v>
      </c>
      <c r="EQ15" s="69">
        <f t="shared" si="48"/>
        <v>151856820</v>
      </c>
      <c r="ER15" s="69">
        <f t="shared" si="49"/>
        <v>148141563</v>
      </c>
      <c r="ES15" s="69">
        <f>ROUND(EP15/INDEX(被保険者数!O:O,MATCH(A15,被保険者数!A:A,0),1),0)</f>
        <v>661354</v>
      </c>
      <c r="ET15" s="69">
        <f t="shared" si="54"/>
        <v>8</v>
      </c>
      <c r="EU15" s="69">
        <f>ROUND(EQ15/INDEX(被保険者数!O:O,MATCH(A15,被保険者数!A:A,0),1),0)</f>
        <v>191255</v>
      </c>
      <c r="EV15" s="1">
        <f t="shared" si="55"/>
        <v>41</v>
      </c>
    </row>
    <row r="16" spans="1:152" s="1" customFormat="1" ht="15.95" customHeight="1" x14ac:dyDescent="0.15">
      <c r="A16" s="2" t="s">
        <v>37</v>
      </c>
      <c r="B16" s="213">
        <v>579</v>
      </c>
      <c r="C16" s="214">
        <v>336469920</v>
      </c>
      <c r="D16" s="214">
        <v>298466775</v>
      </c>
      <c r="E16" s="214">
        <v>21722236</v>
      </c>
      <c r="F16" s="214">
        <v>14036489</v>
      </c>
      <c r="G16" s="214">
        <v>2244420</v>
      </c>
      <c r="H16" s="214">
        <v>7601</v>
      </c>
      <c r="I16" s="214">
        <v>106747560</v>
      </c>
      <c r="J16" s="214">
        <v>94096563</v>
      </c>
      <c r="K16" s="214">
        <v>2430029</v>
      </c>
      <c r="L16" s="214">
        <v>9431768</v>
      </c>
      <c r="M16" s="214">
        <v>789200</v>
      </c>
      <c r="N16" s="214">
        <f t="shared" si="0"/>
        <v>8180</v>
      </c>
      <c r="O16" s="214">
        <f t="shared" si="1"/>
        <v>443217480</v>
      </c>
      <c r="P16" s="214">
        <f t="shared" si="2"/>
        <v>392563338</v>
      </c>
      <c r="Q16" s="214">
        <f t="shared" si="3"/>
        <v>24152265</v>
      </c>
      <c r="R16" s="214">
        <f t="shared" si="4"/>
        <v>23468257</v>
      </c>
      <c r="S16" s="214">
        <f t="shared" si="5"/>
        <v>3033620</v>
      </c>
      <c r="T16" s="213">
        <v>3</v>
      </c>
      <c r="U16" s="214">
        <v>347760</v>
      </c>
      <c r="V16" s="214">
        <v>289284</v>
      </c>
      <c r="W16" s="214">
        <v>0</v>
      </c>
      <c r="X16" s="214">
        <v>58476</v>
      </c>
      <c r="Y16" s="214">
        <v>0</v>
      </c>
      <c r="Z16" s="214">
        <v>1070</v>
      </c>
      <c r="AA16" s="214">
        <v>16730560</v>
      </c>
      <c r="AB16" s="214">
        <v>14766339</v>
      </c>
      <c r="AC16" s="214">
        <v>18960</v>
      </c>
      <c r="AD16" s="214">
        <v>1945261</v>
      </c>
      <c r="AE16" s="214">
        <v>0</v>
      </c>
      <c r="AF16" s="214">
        <f t="shared" si="6"/>
        <v>1073</v>
      </c>
      <c r="AG16" s="214">
        <f t="shared" si="7"/>
        <v>17078320</v>
      </c>
      <c r="AH16" s="214">
        <f t="shared" si="8"/>
        <v>15055623</v>
      </c>
      <c r="AI16" s="214">
        <f t="shared" si="9"/>
        <v>18960</v>
      </c>
      <c r="AJ16" s="214">
        <f t="shared" si="10"/>
        <v>2003737</v>
      </c>
      <c r="AK16" s="214">
        <f t="shared" si="11"/>
        <v>0</v>
      </c>
      <c r="AL16" s="213">
        <f t="shared" si="12"/>
        <v>9253</v>
      </c>
      <c r="AM16" s="214">
        <f t="shared" si="13"/>
        <v>460295800</v>
      </c>
      <c r="AN16" s="214">
        <f t="shared" si="14"/>
        <v>407618961</v>
      </c>
      <c r="AO16" s="214">
        <f t="shared" si="15"/>
        <v>24171225</v>
      </c>
      <c r="AP16" s="214">
        <f t="shared" si="16"/>
        <v>25471994</v>
      </c>
      <c r="AQ16" s="214">
        <f t="shared" si="17"/>
        <v>3033620</v>
      </c>
      <c r="AR16" s="214">
        <v>6340</v>
      </c>
      <c r="AS16" s="214">
        <v>73125810</v>
      </c>
      <c r="AT16" s="214">
        <v>64846824</v>
      </c>
      <c r="AU16" s="214">
        <v>139052</v>
      </c>
      <c r="AV16" s="214">
        <v>7570928</v>
      </c>
      <c r="AW16" s="214">
        <v>569006</v>
      </c>
      <c r="AX16" s="214">
        <f t="shared" si="18"/>
        <v>15593</v>
      </c>
      <c r="AY16" s="214">
        <f t="shared" si="19"/>
        <v>533421610</v>
      </c>
      <c r="AZ16" s="214">
        <f t="shared" si="20"/>
        <v>472465785</v>
      </c>
      <c r="BA16" s="214">
        <f t="shared" si="21"/>
        <v>24310277</v>
      </c>
      <c r="BB16" s="214">
        <f t="shared" si="22"/>
        <v>33042922</v>
      </c>
      <c r="BC16" s="214">
        <f t="shared" si="23"/>
        <v>3602626</v>
      </c>
      <c r="BD16" s="213">
        <v>564</v>
      </c>
      <c r="BE16" s="214">
        <v>19704965</v>
      </c>
      <c r="BF16" s="214">
        <v>11791595</v>
      </c>
      <c r="BG16" s="214">
        <v>0</v>
      </c>
      <c r="BH16" s="214">
        <v>7837190</v>
      </c>
      <c r="BI16" s="214">
        <v>76180</v>
      </c>
      <c r="BJ16" s="214">
        <v>3</v>
      </c>
      <c r="BK16" s="214">
        <v>4140</v>
      </c>
      <c r="BL16" s="214">
        <v>2100</v>
      </c>
      <c r="BM16" s="214">
        <v>0</v>
      </c>
      <c r="BN16" s="214">
        <v>2040</v>
      </c>
      <c r="BO16" s="214">
        <v>0</v>
      </c>
      <c r="BP16" s="214">
        <f t="shared" si="24"/>
        <v>567</v>
      </c>
      <c r="BQ16" s="214">
        <f t="shared" si="25"/>
        <v>19709105</v>
      </c>
      <c r="BR16" s="214">
        <f t="shared" si="26"/>
        <v>11793695</v>
      </c>
      <c r="BS16" s="214">
        <f t="shared" si="27"/>
        <v>0</v>
      </c>
      <c r="BT16" s="214">
        <f t="shared" si="28"/>
        <v>7839230</v>
      </c>
      <c r="BU16" s="214">
        <f t="shared" si="29"/>
        <v>76180</v>
      </c>
      <c r="BV16" s="213">
        <v>4</v>
      </c>
      <c r="BW16" s="214">
        <v>405700</v>
      </c>
      <c r="BX16" s="214">
        <v>357327</v>
      </c>
      <c r="BY16" s="214">
        <v>18816</v>
      </c>
      <c r="BZ16" s="214">
        <v>29557</v>
      </c>
      <c r="CA16" s="214">
        <v>0</v>
      </c>
      <c r="CB16" s="214">
        <f t="shared" si="30"/>
        <v>15597</v>
      </c>
      <c r="CC16" s="214">
        <f t="shared" si="31"/>
        <v>553536415</v>
      </c>
      <c r="CD16" s="214">
        <f t="shared" si="32"/>
        <v>484616807</v>
      </c>
      <c r="CE16" s="214">
        <f t="shared" si="33"/>
        <v>24329093</v>
      </c>
      <c r="CF16" s="214">
        <f t="shared" si="34"/>
        <v>40911709</v>
      </c>
      <c r="CG16" s="214">
        <f t="shared" si="35"/>
        <v>3678806</v>
      </c>
      <c r="CH16" s="100">
        <v>32</v>
      </c>
      <c r="CI16" s="101">
        <v>233160</v>
      </c>
      <c r="CJ16" s="101">
        <v>204396</v>
      </c>
      <c r="CK16" s="101">
        <v>0</v>
      </c>
      <c r="CL16" s="101">
        <v>28764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50"/>
        <v>32</v>
      </c>
      <c r="DA16" s="101">
        <f t="shared" si="36"/>
        <v>233160</v>
      </c>
      <c r="DB16" s="101">
        <f t="shared" si="37"/>
        <v>204396</v>
      </c>
      <c r="DC16" s="101">
        <f t="shared" si="38"/>
        <v>0</v>
      </c>
      <c r="DD16" s="101">
        <f t="shared" si="39"/>
        <v>28764</v>
      </c>
      <c r="DE16" s="101">
        <f t="shared" si="40"/>
        <v>0</v>
      </c>
      <c r="DF16" s="101">
        <f t="shared" si="51"/>
        <v>15629</v>
      </c>
      <c r="DG16" s="101">
        <f t="shared" si="41"/>
        <v>553769575</v>
      </c>
      <c r="DH16" s="101">
        <f t="shared" si="42"/>
        <v>484821203</v>
      </c>
      <c r="DI16" s="101">
        <f t="shared" si="43"/>
        <v>24329093</v>
      </c>
      <c r="DJ16" s="101">
        <f t="shared" si="44"/>
        <v>40940473</v>
      </c>
      <c r="DK16" s="101">
        <f t="shared" si="45"/>
        <v>3678806</v>
      </c>
      <c r="DL16" s="101">
        <v>464</v>
      </c>
      <c r="DM16" s="101">
        <v>213</v>
      </c>
      <c r="DN16" s="101">
        <v>677</v>
      </c>
      <c r="DO16" s="101">
        <v>39</v>
      </c>
      <c r="DP16" s="101">
        <v>27</v>
      </c>
      <c r="DR16" s="16">
        <f>'７割'!DR16+'８割 '!DR16+'９割'!DR16</f>
        <v>32</v>
      </c>
      <c r="DS16" s="16">
        <f>'７割'!DS16+'８割 '!DS16+'９割'!DS16</f>
        <v>204396</v>
      </c>
      <c r="DT16" s="16">
        <f>'７割'!DT16+'８割 '!DT16+'９割'!DT16</f>
        <v>1</v>
      </c>
      <c r="DU16" s="16">
        <f>'７割'!DU16+'８割 '!DU16+'９割'!DU16</f>
        <v>10368</v>
      </c>
      <c r="DV16" s="16">
        <f>'７割'!DV16+'８割 '!DV16+'９割'!DV16</f>
        <v>0</v>
      </c>
      <c r="DW16" s="16">
        <f>'７割'!DW16+'８割 '!DW16+'９割'!DW16</f>
        <v>0</v>
      </c>
      <c r="DX16" s="16">
        <f>'７割'!DX16+'８割 '!DX16+'９割'!DX16</f>
        <v>10</v>
      </c>
      <c r="DY16" s="16">
        <f>'７割'!DY16+'８割 '!DY16+'９割'!DY16</f>
        <v>362474</v>
      </c>
      <c r="DZ16" s="16">
        <f>'７割'!DZ16+'８割 '!DZ16+'９割'!DZ16</f>
        <v>1</v>
      </c>
      <c r="EA16" s="16">
        <f>'７割'!EA16+'８割 '!EA16+'９割'!EA16</f>
        <v>63810</v>
      </c>
      <c r="EB16" s="16">
        <f>'７割'!EB16+'８割 '!EB16+'９割'!EB16</f>
        <v>0</v>
      </c>
      <c r="EC16" s="16">
        <f>'７割'!EC16+'８割 '!EC16+'９割'!EC16</f>
        <v>0</v>
      </c>
      <c r="ED16" s="16">
        <f>'７割'!ED16+'８割 '!ED16+'９割'!ED16</f>
        <v>0</v>
      </c>
      <c r="EE16" s="16">
        <f>'７割'!EE16+'８割 '!EE16+'９割'!EE16</f>
        <v>0</v>
      </c>
      <c r="EF16" s="16">
        <f>'７割'!EF16+'８割 '!EF16+'９割'!EF16</f>
        <v>0</v>
      </c>
      <c r="EG16" s="16">
        <f>'７割'!EG16+'８割 '!EG16+'９割'!EG16</f>
        <v>0</v>
      </c>
      <c r="EH16" s="16">
        <f>IF(SUM(DR16,DT16,DV16,DX16,DZ16,EB16,ED16,EF16)='７割'!EH16+'８割 '!EH16+'９割'!EH16,SUM(DR16,DT16,DV16,DX16,DZ16,EB16,ED16,EF16),"数値エラー")</f>
        <v>44</v>
      </c>
      <c r="EI16" s="16">
        <f>IF(SUM(DS16,DU16,DW16,DY16,EA16,EC16,EE16,EG16)='７割'!EI16++'８割 '!EI16+'９割'!EI16,SUM(DS16,DU16,DW16,DY16,EA16,EC16,EE16,EG16),"数値エラー")</f>
        <v>641048</v>
      </c>
      <c r="EK16" s="7">
        <f t="shared" si="52"/>
        <v>15641</v>
      </c>
      <c r="EL16" s="7">
        <f t="shared" si="53"/>
        <v>554177463</v>
      </c>
      <c r="EN16" s="69">
        <f>ROUND(EL16/INDEX(被保険者数!O:O,MATCH(A16,被保険者数!A:A,0),1),0)</f>
        <v>993150</v>
      </c>
      <c r="EO16" s="1">
        <f t="shared" si="46"/>
        <v>28</v>
      </c>
      <c r="EP16" s="69">
        <f t="shared" si="47"/>
        <v>336817680</v>
      </c>
      <c r="EQ16" s="69">
        <f t="shared" si="48"/>
        <v>123478120</v>
      </c>
      <c r="ER16" s="69">
        <f t="shared" si="49"/>
        <v>93881663</v>
      </c>
      <c r="ES16" s="69">
        <f>ROUND(EP16/INDEX(被保険者数!O:O,MATCH(A16,被保険者数!A:A,0),1),0)</f>
        <v>603616</v>
      </c>
      <c r="ET16" s="69">
        <f t="shared" si="54"/>
        <v>18</v>
      </c>
      <c r="EU16" s="69">
        <f>ROUND(EQ16/INDEX(被保険者数!O:O,MATCH(A16,被保険者数!A:A,0),1),0)</f>
        <v>221287</v>
      </c>
      <c r="EV16" s="1">
        <f t="shared" si="55"/>
        <v>32</v>
      </c>
    </row>
    <row r="17" spans="1:152" s="1" customFormat="1" ht="15.95" customHeight="1" x14ac:dyDescent="0.15">
      <c r="A17" s="2" t="s">
        <v>38</v>
      </c>
      <c r="B17" s="213">
        <v>253</v>
      </c>
      <c r="C17" s="214">
        <v>163565700</v>
      </c>
      <c r="D17" s="214">
        <v>146183095</v>
      </c>
      <c r="E17" s="214">
        <v>10838047</v>
      </c>
      <c r="F17" s="214">
        <v>6031628</v>
      </c>
      <c r="G17" s="214">
        <v>512930</v>
      </c>
      <c r="H17" s="214">
        <v>4068</v>
      </c>
      <c r="I17" s="214">
        <v>72908380</v>
      </c>
      <c r="J17" s="214">
        <v>64634100</v>
      </c>
      <c r="K17" s="214">
        <v>1876605</v>
      </c>
      <c r="L17" s="214">
        <v>5997381</v>
      </c>
      <c r="M17" s="214">
        <v>400294</v>
      </c>
      <c r="N17" s="214">
        <f t="shared" si="0"/>
        <v>4321</v>
      </c>
      <c r="O17" s="214">
        <f t="shared" si="1"/>
        <v>236474080</v>
      </c>
      <c r="P17" s="214">
        <f t="shared" si="2"/>
        <v>210817195</v>
      </c>
      <c r="Q17" s="214">
        <f t="shared" si="3"/>
        <v>12714652</v>
      </c>
      <c r="R17" s="214">
        <f t="shared" si="4"/>
        <v>12029009</v>
      </c>
      <c r="S17" s="214">
        <f t="shared" si="5"/>
        <v>913224</v>
      </c>
      <c r="T17" s="213">
        <v>0</v>
      </c>
      <c r="U17" s="214">
        <v>0</v>
      </c>
      <c r="V17" s="214">
        <v>0</v>
      </c>
      <c r="W17" s="214">
        <v>0</v>
      </c>
      <c r="X17" s="214">
        <v>0</v>
      </c>
      <c r="Y17" s="214">
        <v>0</v>
      </c>
      <c r="Z17" s="214">
        <v>241</v>
      </c>
      <c r="AA17" s="214">
        <v>4298520</v>
      </c>
      <c r="AB17" s="214">
        <v>3732941</v>
      </c>
      <c r="AC17" s="214">
        <v>26778</v>
      </c>
      <c r="AD17" s="214">
        <v>538801</v>
      </c>
      <c r="AE17" s="214">
        <v>0</v>
      </c>
      <c r="AF17" s="214">
        <f t="shared" si="6"/>
        <v>241</v>
      </c>
      <c r="AG17" s="214">
        <f t="shared" si="7"/>
        <v>4298520</v>
      </c>
      <c r="AH17" s="214">
        <f t="shared" si="8"/>
        <v>3732941</v>
      </c>
      <c r="AI17" s="214">
        <f t="shared" si="9"/>
        <v>26778</v>
      </c>
      <c r="AJ17" s="214">
        <f t="shared" si="10"/>
        <v>538801</v>
      </c>
      <c r="AK17" s="214">
        <f t="shared" si="11"/>
        <v>0</v>
      </c>
      <c r="AL17" s="213">
        <f t="shared" si="12"/>
        <v>4562</v>
      </c>
      <c r="AM17" s="214">
        <f t="shared" si="13"/>
        <v>240772600</v>
      </c>
      <c r="AN17" s="214">
        <f t="shared" si="14"/>
        <v>214550136</v>
      </c>
      <c r="AO17" s="214">
        <f t="shared" si="15"/>
        <v>12741430</v>
      </c>
      <c r="AP17" s="214">
        <f t="shared" si="16"/>
        <v>12567810</v>
      </c>
      <c r="AQ17" s="214">
        <f t="shared" si="17"/>
        <v>913224</v>
      </c>
      <c r="AR17" s="214">
        <v>2232</v>
      </c>
      <c r="AS17" s="214">
        <v>25344730</v>
      </c>
      <c r="AT17" s="214">
        <v>22530490</v>
      </c>
      <c r="AU17" s="214">
        <v>106994</v>
      </c>
      <c r="AV17" s="214">
        <v>2524500</v>
      </c>
      <c r="AW17" s="214">
        <v>182746</v>
      </c>
      <c r="AX17" s="214">
        <f t="shared" si="18"/>
        <v>6794</v>
      </c>
      <c r="AY17" s="214">
        <f t="shared" si="19"/>
        <v>266117330</v>
      </c>
      <c r="AZ17" s="214">
        <f t="shared" si="20"/>
        <v>237080626</v>
      </c>
      <c r="BA17" s="214">
        <f t="shared" si="21"/>
        <v>12848424</v>
      </c>
      <c r="BB17" s="214">
        <f t="shared" si="22"/>
        <v>15092310</v>
      </c>
      <c r="BC17" s="214">
        <f t="shared" si="23"/>
        <v>1095970</v>
      </c>
      <c r="BD17" s="213">
        <v>244</v>
      </c>
      <c r="BE17" s="214">
        <v>7267639</v>
      </c>
      <c r="BF17" s="214">
        <v>4704929</v>
      </c>
      <c r="BG17" s="214">
        <v>0</v>
      </c>
      <c r="BH17" s="214">
        <v>2562500</v>
      </c>
      <c r="BI17" s="214">
        <v>210</v>
      </c>
      <c r="BJ17" s="214">
        <v>0</v>
      </c>
      <c r="BK17" s="214">
        <v>0</v>
      </c>
      <c r="BL17" s="214">
        <v>0</v>
      </c>
      <c r="BM17" s="214">
        <v>0</v>
      </c>
      <c r="BN17" s="214">
        <v>0</v>
      </c>
      <c r="BO17" s="214">
        <v>0</v>
      </c>
      <c r="BP17" s="214">
        <f t="shared" si="24"/>
        <v>244</v>
      </c>
      <c r="BQ17" s="214">
        <f t="shared" si="25"/>
        <v>7267639</v>
      </c>
      <c r="BR17" s="214">
        <f t="shared" si="26"/>
        <v>4704929</v>
      </c>
      <c r="BS17" s="214">
        <f t="shared" si="27"/>
        <v>0</v>
      </c>
      <c r="BT17" s="214">
        <f t="shared" si="28"/>
        <v>2562500</v>
      </c>
      <c r="BU17" s="214">
        <f t="shared" si="29"/>
        <v>210</v>
      </c>
      <c r="BV17" s="213">
        <v>8</v>
      </c>
      <c r="BW17" s="214">
        <v>727720</v>
      </c>
      <c r="BX17" s="214">
        <v>654948</v>
      </c>
      <c r="BY17" s="214">
        <v>8908</v>
      </c>
      <c r="BZ17" s="214">
        <v>58365</v>
      </c>
      <c r="CA17" s="214">
        <v>5499</v>
      </c>
      <c r="CB17" s="214">
        <f t="shared" si="30"/>
        <v>6802</v>
      </c>
      <c r="CC17" s="214">
        <f t="shared" si="31"/>
        <v>274112689</v>
      </c>
      <c r="CD17" s="214">
        <f t="shared" si="32"/>
        <v>242440503</v>
      </c>
      <c r="CE17" s="214">
        <f t="shared" si="33"/>
        <v>12857332</v>
      </c>
      <c r="CF17" s="214">
        <f t="shared" si="34"/>
        <v>17713175</v>
      </c>
      <c r="CG17" s="214">
        <f t="shared" si="35"/>
        <v>1101679</v>
      </c>
      <c r="CH17" s="100">
        <v>1</v>
      </c>
      <c r="CI17" s="101">
        <v>7223</v>
      </c>
      <c r="CJ17" s="101">
        <v>6500</v>
      </c>
      <c r="CK17" s="101">
        <v>0</v>
      </c>
      <c r="CL17" s="101">
        <v>723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50"/>
        <v>1</v>
      </c>
      <c r="DA17" s="101">
        <f t="shared" si="36"/>
        <v>7223</v>
      </c>
      <c r="DB17" s="101">
        <f t="shared" si="37"/>
        <v>6500</v>
      </c>
      <c r="DC17" s="101">
        <f t="shared" si="38"/>
        <v>0</v>
      </c>
      <c r="DD17" s="101">
        <f t="shared" si="39"/>
        <v>723</v>
      </c>
      <c r="DE17" s="101">
        <f t="shared" si="40"/>
        <v>0</v>
      </c>
      <c r="DF17" s="101">
        <f t="shared" si="51"/>
        <v>6803</v>
      </c>
      <c r="DG17" s="101">
        <f t="shared" si="41"/>
        <v>274119912</v>
      </c>
      <c r="DH17" s="101">
        <f t="shared" si="42"/>
        <v>242447003</v>
      </c>
      <c r="DI17" s="101">
        <f t="shared" si="43"/>
        <v>12857332</v>
      </c>
      <c r="DJ17" s="101">
        <f t="shared" si="44"/>
        <v>17713898</v>
      </c>
      <c r="DK17" s="101">
        <f t="shared" si="45"/>
        <v>1101679</v>
      </c>
      <c r="DL17" s="101">
        <v>194</v>
      </c>
      <c r="DM17" s="101">
        <v>161</v>
      </c>
      <c r="DN17" s="101">
        <v>355</v>
      </c>
      <c r="DO17" s="101">
        <v>49</v>
      </c>
      <c r="DP17" s="101">
        <v>1</v>
      </c>
      <c r="DR17" s="16">
        <f>'７割'!DR17+'８割 '!DR17+'９割'!DR17</f>
        <v>1</v>
      </c>
      <c r="DS17" s="16">
        <f>'７割'!DS17+'８割 '!DS17+'９割'!DS17</f>
        <v>6500</v>
      </c>
      <c r="DT17" s="16">
        <f>'７割'!DT17+'８割 '!DT17+'９割'!DT17</f>
        <v>0</v>
      </c>
      <c r="DU17" s="16">
        <f>'７割'!DU17+'８割 '!DU17+'９割'!DU17</f>
        <v>0</v>
      </c>
      <c r="DV17" s="16">
        <f>'７割'!DV17+'８割 '!DV17+'９割'!DV17</f>
        <v>0</v>
      </c>
      <c r="DW17" s="16">
        <f>'７割'!DW17+'８割 '!DW17+'９割'!DW17</f>
        <v>0</v>
      </c>
      <c r="DX17" s="16">
        <f>'７割'!DX17+'８割 '!DX17+'９割'!DX17</f>
        <v>7</v>
      </c>
      <c r="DY17" s="16">
        <f>'７割'!DY17+'８割 '!DY17+'９割'!DY17</f>
        <v>223424</v>
      </c>
      <c r="DZ17" s="16">
        <f>'７割'!DZ17+'８割 '!DZ17+'９割'!DZ17</f>
        <v>0</v>
      </c>
      <c r="EA17" s="16">
        <f>'７割'!EA17+'８割 '!EA17+'９割'!EA17</f>
        <v>0</v>
      </c>
      <c r="EB17" s="16">
        <f>'７割'!EB17+'８割 '!EB17+'９割'!EB17</f>
        <v>0</v>
      </c>
      <c r="EC17" s="16">
        <f>'７割'!EC17+'８割 '!EC17+'９割'!EC17</f>
        <v>0</v>
      </c>
      <c r="ED17" s="16">
        <f>'７割'!ED17+'８割 '!ED17+'９割'!ED17</f>
        <v>0</v>
      </c>
      <c r="EE17" s="16">
        <f>'７割'!EE17+'８割 '!EE17+'９割'!EE17</f>
        <v>0</v>
      </c>
      <c r="EF17" s="16">
        <f>'７割'!EF17+'８割 '!EF17+'９割'!EF17</f>
        <v>0</v>
      </c>
      <c r="EG17" s="16">
        <f>'７割'!EG17+'８割 '!EG17+'９割'!EG17</f>
        <v>0</v>
      </c>
      <c r="EH17" s="16">
        <f>IF(SUM(DR17,DT17,DV17,DX17,DZ17,EB17,ED17,EF17)='７割'!EH17+'８割 '!EH17+'９割'!EH17,SUM(DR17,DT17,DV17,DX17,DZ17,EB17,ED17,EF17),"数値エラー")</f>
        <v>8</v>
      </c>
      <c r="EI17" s="16">
        <f>IF(SUM(DS17,DU17,DW17,DY17,EA17,EC17,EE17,EG17)='７割'!EI17++'８割 '!EI17+'９割'!EI17,SUM(DS17,DU17,DW17,DY17,EA17,EC17,EE17,EG17),"数値エラー")</f>
        <v>229924</v>
      </c>
      <c r="EK17" s="7">
        <f t="shared" si="52"/>
        <v>6810</v>
      </c>
      <c r="EL17" s="7">
        <f t="shared" si="53"/>
        <v>274342613</v>
      </c>
      <c r="EN17" s="69">
        <f>ROUND(EL17/INDEX(被保険者数!O:O,MATCH(A17,被保険者数!A:A,0),1),0)</f>
        <v>1080089</v>
      </c>
      <c r="EO17" s="1">
        <f t="shared" si="46"/>
        <v>12</v>
      </c>
      <c r="EP17" s="69">
        <f t="shared" si="47"/>
        <v>163565700</v>
      </c>
      <c r="EQ17" s="69">
        <f t="shared" si="48"/>
        <v>77206900</v>
      </c>
      <c r="ER17" s="69">
        <f t="shared" si="49"/>
        <v>33570013</v>
      </c>
      <c r="ES17" s="69">
        <f>ROUND(EP17/INDEX(被保険者数!O:O,MATCH(A17,被保険者数!A:A,0),1),0)</f>
        <v>643959</v>
      </c>
      <c r="ET17" s="69">
        <f t="shared" si="54"/>
        <v>11</v>
      </c>
      <c r="EU17" s="69">
        <f>ROUND(EQ17/INDEX(被保険者数!O:O,MATCH(A17,被保険者数!A:A,0),1),0)</f>
        <v>303964</v>
      </c>
      <c r="EV17" s="1">
        <f t="shared" si="55"/>
        <v>3</v>
      </c>
    </row>
    <row r="18" spans="1:152" s="1" customFormat="1" ht="15.95" customHeight="1" x14ac:dyDescent="0.15">
      <c r="A18" s="2" t="s">
        <v>39</v>
      </c>
      <c r="B18" s="213">
        <v>1366</v>
      </c>
      <c r="C18" s="214">
        <v>846387030</v>
      </c>
      <c r="D18" s="214">
        <v>752696122</v>
      </c>
      <c r="E18" s="214">
        <v>56065524</v>
      </c>
      <c r="F18" s="214">
        <v>31043490</v>
      </c>
      <c r="G18" s="214">
        <v>6581894</v>
      </c>
      <c r="H18" s="214">
        <v>18254</v>
      </c>
      <c r="I18" s="214">
        <v>320896820</v>
      </c>
      <c r="J18" s="214">
        <v>282379682</v>
      </c>
      <c r="K18" s="214">
        <v>9803627</v>
      </c>
      <c r="L18" s="214">
        <v>25446339</v>
      </c>
      <c r="M18" s="214">
        <v>3267172</v>
      </c>
      <c r="N18" s="214">
        <f t="shared" si="0"/>
        <v>19620</v>
      </c>
      <c r="O18" s="214">
        <f t="shared" si="1"/>
        <v>1167283850</v>
      </c>
      <c r="P18" s="214">
        <f t="shared" si="2"/>
        <v>1035075804</v>
      </c>
      <c r="Q18" s="214">
        <f t="shared" si="3"/>
        <v>65869151</v>
      </c>
      <c r="R18" s="214">
        <f t="shared" si="4"/>
        <v>56489829</v>
      </c>
      <c r="S18" s="214">
        <f t="shared" si="5"/>
        <v>9849066</v>
      </c>
      <c r="T18" s="213">
        <v>2</v>
      </c>
      <c r="U18" s="214">
        <v>267240</v>
      </c>
      <c r="V18" s="214">
        <v>240510</v>
      </c>
      <c r="W18" s="214">
        <v>0</v>
      </c>
      <c r="X18" s="214">
        <v>26730</v>
      </c>
      <c r="Y18" s="214">
        <v>0</v>
      </c>
      <c r="Z18" s="214">
        <v>1987</v>
      </c>
      <c r="AA18" s="214">
        <v>25592720</v>
      </c>
      <c r="AB18" s="214">
        <v>22415087</v>
      </c>
      <c r="AC18" s="214">
        <v>91261</v>
      </c>
      <c r="AD18" s="214">
        <v>3086372</v>
      </c>
      <c r="AE18" s="214">
        <v>0</v>
      </c>
      <c r="AF18" s="214">
        <f t="shared" si="6"/>
        <v>1989</v>
      </c>
      <c r="AG18" s="214">
        <f t="shared" si="7"/>
        <v>25859960</v>
      </c>
      <c r="AH18" s="214">
        <f t="shared" si="8"/>
        <v>22655597</v>
      </c>
      <c r="AI18" s="214">
        <f t="shared" si="9"/>
        <v>91261</v>
      </c>
      <c r="AJ18" s="214">
        <f t="shared" si="10"/>
        <v>3113102</v>
      </c>
      <c r="AK18" s="214">
        <f t="shared" si="11"/>
        <v>0</v>
      </c>
      <c r="AL18" s="213">
        <f t="shared" si="12"/>
        <v>21609</v>
      </c>
      <c r="AM18" s="214">
        <f t="shared" si="13"/>
        <v>1193143810</v>
      </c>
      <c r="AN18" s="214">
        <f t="shared" si="14"/>
        <v>1057731401</v>
      </c>
      <c r="AO18" s="214">
        <f t="shared" si="15"/>
        <v>65960412</v>
      </c>
      <c r="AP18" s="214">
        <f t="shared" si="16"/>
        <v>59602931</v>
      </c>
      <c r="AQ18" s="214">
        <f t="shared" si="17"/>
        <v>9849066</v>
      </c>
      <c r="AR18" s="214">
        <v>12241</v>
      </c>
      <c r="AS18" s="214">
        <v>159808530</v>
      </c>
      <c r="AT18" s="214">
        <v>141124584</v>
      </c>
      <c r="AU18" s="214">
        <v>1903984</v>
      </c>
      <c r="AV18" s="214">
        <v>15652636</v>
      </c>
      <c r="AW18" s="214">
        <v>1127326</v>
      </c>
      <c r="AX18" s="214">
        <f t="shared" si="18"/>
        <v>33850</v>
      </c>
      <c r="AY18" s="214">
        <f t="shared" si="19"/>
        <v>1352952340</v>
      </c>
      <c r="AZ18" s="214">
        <f t="shared" si="20"/>
        <v>1198855985</v>
      </c>
      <c r="BA18" s="214">
        <f t="shared" si="21"/>
        <v>67864396</v>
      </c>
      <c r="BB18" s="214">
        <f t="shared" si="22"/>
        <v>75255567</v>
      </c>
      <c r="BC18" s="214">
        <f t="shared" si="23"/>
        <v>10976392</v>
      </c>
      <c r="BD18" s="213">
        <v>1347</v>
      </c>
      <c r="BE18" s="214">
        <v>50796319</v>
      </c>
      <c r="BF18" s="214">
        <v>31497159</v>
      </c>
      <c r="BG18" s="214">
        <v>0</v>
      </c>
      <c r="BH18" s="214">
        <v>19242970</v>
      </c>
      <c r="BI18" s="214">
        <v>56190</v>
      </c>
      <c r="BJ18" s="214">
        <v>2</v>
      </c>
      <c r="BK18" s="214">
        <v>3400</v>
      </c>
      <c r="BL18" s="214">
        <v>2180</v>
      </c>
      <c r="BM18" s="214">
        <v>0</v>
      </c>
      <c r="BN18" s="214">
        <v>1220</v>
      </c>
      <c r="BO18" s="214">
        <v>0</v>
      </c>
      <c r="BP18" s="214">
        <f t="shared" si="24"/>
        <v>1349</v>
      </c>
      <c r="BQ18" s="214">
        <f t="shared" si="25"/>
        <v>50799719</v>
      </c>
      <c r="BR18" s="214">
        <f t="shared" si="26"/>
        <v>31499339</v>
      </c>
      <c r="BS18" s="214">
        <f t="shared" si="27"/>
        <v>0</v>
      </c>
      <c r="BT18" s="214">
        <f t="shared" si="28"/>
        <v>19244190</v>
      </c>
      <c r="BU18" s="214">
        <f t="shared" si="29"/>
        <v>56190</v>
      </c>
      <c r="BV18" s="213">
        <v>66</v>
      </c>
      <c r="BW18" s="214">
        <v>5877430</v>
      </c>
      <c r="BX18" s="214">
        <v>5263743</v>
      </c>
      <c r="BY18" s="214">
        <v>197579</v>
      </c>
      <c r="BZ18" s="214">
        <v>388122</v>
      </c>
      <c r="CA18" s="214">
        <v>27986</v>
      </c>
      <c r="CB18" s="214">
        <f t="shared" si="30"/>
        <v>33916</v>
      </c>
      <c r="CC18" s="214">
        <f t="shared" si="31"/>
        <v>1409629489</v>
      </c>
      <c r="CD18" s="214">
        <f t="shared" si="32"/>
        <v>1235619067</v>
      </c>
      <c r="CE18" s="214">
        <f t="shared" si="33"/>
        <v>68061975</v>
      </c>
      <c r="CF18" s="214">
        <f t="shared" si="34"/>
        <v>94887879</v>
      </c>
      <c r="CG18" s="214">
        <f t="shared" si="35"/>
        <v>11060568</v>
      </c>
      <c r="CH18" s="100">
        <v>87</v>
      </c>
      <c r="CI18" s="101">
        <v>466449</v>
      </c>
      <c r="CJ18" s="101">
        <v>389889</v>
      </c>
      <c r="CK18" s="101">
        <v>0</v>
      </c>
      <c r="CL18" s="101">
        <v>76560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50"/>
        <v>87</v>
      </c>
      <c r="DA18" s="101">
        <f t="shared" si="36"/>
        <v>466449</v>
      </c>
      <c r="DB18" s="101">
        <f t="shared" si="37"/>
        <v>389889</v>
      </c>
      <c r="DC18" s="101">
        <f t="shared" si="38"/>
        <v>0</v>
      </c>
      <c r="DD18" s="101">
        <f t="shared" si="39"/>
        <v>76560</v>
      </c>
      <c r="DE18" s="101">
        <f t="shared" si="40"/>
        <v>0</v>
      </c>
      <c r="DF18" s="101">
        <f t="shared" si="51"/>
        <v>34003</v>
      </c>
      <c r="DG18" s="101">
        <f t="shared" si="41"/>
        <v>1410095938</v>
      </c>
      <c r="DH18" s="101">
        <f t="shared" si="42"/>
        <v>1236008956</v>
      </c>
      <c r="DI18" s="101">
        <f t="shared" si="43"/>
        <v>68061975</v>
      </c>
      <c r="DJ18" s="101">
        <f t="shared" si="44"/>
        <v>94964439</v>
      </c>
      <c r="DK18" s="101">
        <f t="shared" si="45"/>
        <v>11060568</v>
      </c>
      <c r="DL18" s="101">
        <v>1057</v>
      </c>
      <c r="DM18" s="101">
        <v>770</v>
      </c>
      <c r="DN18" s="101">
        <v>1827</v>
      </c>
      <c r="DO18" s="101">
        <v>196</v>
      </c>
      <c r="DP18" s="101">
        <v>30</v>
      </c>
      <c r="DR18" s="16">
        <f>'７割'!DR18+'８割 '!DR18+'９割'!DR18</f>
        <v>87</v>
      </c>
      <c r="DS18" s="16">
        <f>'７割'!DS18+'８割 '!DS18+'９割'!DS18</f>
        <v>389889</v>
      </c>
      <c r="DT18" s="16">
        <f>'７割'!DT18+'８割 '!DT18+'９割'!DT18</f>
        <v>62</v>
      </c>
      <c r="DU18" s="16">
        <f>'７割'!DU18+'８割 '!DU18+'９割'!DU18</f>
        <v>926411</v>
      </c>
      <c r="DV18" s="16">
        <f>'７割'!DV18+'８割 '!DV18+'９割'!DV18</f>
        <v>33</v>
      </c>
      <c r="DW18" s="16">
        <f>'７割'!DW18+'８割 '!DW18+'９割'!DW18</f>
        <v>457830</v>
      </c>
      <c r="DX18" s="16">
        <f>'７割'!DX18+'８割 '!DX18+'９割'!DX18</f>
        <v>24</v>
      </c>
      <c r="DY18" s="16">
        <f>'７割'!DY18+'８割 '!DY18+'９割'!DY18</f>
        <v>850195</v>
      </c>
      <c r="DZ18" s="16">
        <f>'７割'!DZ18+'８割 '!DZ18+'９割'!DZ18</f>
        <v>0</v>
      </c>
      <c r="EA18" s="16">
        <f>'７割'!EA18+'８割 '!EA18+'９割'!EA18</f>
        <v>0</v>
      </c>
      <c r="EB18" s="16">
        <f>'７割'!EB18+'８割 '!EB18+'９割'!EB18</f>
        <v>0</v>
      </c>
      <c r="EC18" s="16">
        <f>'７割'!EC18+'８割 '!EC18+'９割'!EC18</f>
        <v>0</v>
      </c>
      <c r="ED18" s="16">
        <f>'７割'!ED18+'８割 '!ED18+'９割'!ED18</f>
        <v>0</v>
      </c>
      <c r="EE18" s="16">
        <f>'７割'!EE18+'８割 '!EE18+'９割'!EE18</f>
        <v>0</v>
      </c>
      <c r="EF18" s="16">
        <f>'７割'!EF18+'８割 '!EF18+'９割'!EF18</f>
        <v>0</v>
      </c>
      <c r="EG18" s="16">
        <f>'７割'!EG18+'８割 '!EG18+'９割'!EG18</f>
        <v>0</v>
      </c>
      <c r="EH18" s="16">
        <f>IF(SUM(DR18,DT18,DV18,DX18,DZ18,EB18,ED18,EF18)='７割'!EH18+'８割 '!EH18+'９割'!EH18,SUM(DR18,DT18,DV18,DX18,DZ18,EB18,ED18,EF18),"数値エラー")</f>
        <v>206</v>
      </c>
      <c r="EI18" s="16">
        <f>IF(SUM(DS18,DU18,DW18,DY18,EA18,EC18,EE18,EG18)='７割'!EI18++'８割 '!EI18+'９割'!EI18,SUM(DS18,DU18,DW18,DY18,EA18,EC18,EE18,EG18),"数値エラー")</f>
        <v>2624325</v>
      </c>
      <c r="EK18" s="7">
        <f t="shared" si="52"/>
        <v>34122</v>
      </c>
      <c r="EL18" s="7">
        <f t="shared" si="53"/>
        <v>1412253814</v>
      </c>
      <c r="EN18" s="69">
        <f>ROUND(EL18/INDEX(被保険者数!O:O,MATCH(A18,被保険者数!A:A,0),1),0)</f>
        <v>984149</v>
      </c>
      <c r="EO18" s="1">
        <f t="shared" si="46"/>
        <v>29</v>
      </c>
      <c r="EP18" s="69">
        <f t="shared" si="47"/>
        <v>846654270</v>
      </c>
      <c r="EQ18" s="69">
        <f t="shared" si="48"/>
        <v>346489540</v>
      </c>
      <c r="ER18" s="69">
        <f t="shared" si="49"/>
        <v>219110004</v>
      </c>
      <c r="ES18" s="69">
        <f>ROUND(EP18/INDEX(被保険者数!O:O,MATCH(A18,被保険者数!A:A,0),1),0)</f>
        <v>590003</v>
      </c>
      <c r="ET18" s="69">
        <f t="shared" si="54"/>
        <v>25</v>
      </c>
      <c r="EU18" s="69">
        <f>ROUND(EQ18/INDEX(被保険者数!O:O,MATCH(A18,被保険者数!A:A,0),1),0)</f>
        <v>241456</v>
      </c>
      <c r="EV18" s="1">
        <f t="shared" si="55"/>
        <v>25</v>
      </c>
    </row>
    <row r="19" spans="1:152" s="1" customFormat="1" ht="15.95" customHeight="1" x14ac:dyDescent="0.15">
      <c r="A19" s="2" t="s">
        <v>40</v>
      </c>
      <c r="B19" s="213">
        <v>2376</v>
      </c>
      <c r="C19" s="214">
        <v>1402451310</v>
      </c>
      <c r="D19" s="214">
        <v>1250497609</v>
      </c>
      <c r="E19" s="214">
        <v>86380485</v>
      </c>
      <c r="F19" s="214">
        <v>56426296</v>
      </c>
      <c r="G19" s="214">
        <v>9146920</v>
      </c>
      <c r="H19" s="214">
        <v>24816</v>
      </c>
      <c r="I19" s="214">
        <v>502078530</v>
      </c>
      <c r="J19" s="214">
        <v>445805129</v>
      </c>
      <c r="K19" s="214">
        <v>13858304</v>
      </c>
      <c r="L19" s="214">
        <v>33584969</v>
      </c>
      <c r="M19" s="214">
        <v>8830128</v>
      </c>
      <c r="N19" s="214">
        <f t="shared" si="0"/>
        <v>27192</v>
      </c>
      <c r="O19" s="214">
        <f t="shared" si="1"/>
        <v>1904529840</v>
      </c>
      <c r="P19" s="214">
        <f t="shared" si="2"/>
        <v>1696302738</v>
      </c>
      <c r="Q19" s="214">
        <f t="shared" si="3"/>
        <v>100238789</v>
      </c>
      <c r="R19" s="214">
        <f t="shared" si="4"/>
        <v>90011265</v>
      </c>
      <c r="S19" s="214">
        <f t="shared" si="5"/>
        <v>17977048</v>
      </c>
      <c r="T19" s="213">
        <v>4</v>
      </c>
      <c r="U19" s="214">
        <v>674030</v>
      </c>
      <c r="V19" s="214">
        <v>606621</v>
      </c>
      <c r="W19" s="214">
        <v>0</v>
      </c>
      <c r="X19" s="214">
        <v>67409</v>
      </c>
      <c r="Y19" s="214">
        <v>0</v>
      </c>
      <c r="Z19" s="214">
        <v>2330</v>
      </c>
      <c r="AA19" s="214">
        <v>34905940</v>
      </c>
      <c r="AB19" s="214">
        <v>30691612</v>
      </c>
      <c r="AC19" s="214">
        <v>75859</v>
      </c>
      <c r="AD19" s="214">
        <v>4138403</v>
      </c>
      <c r="AE19" s="214">
        <v>66</v>
      </c>
      <c r="AF19" s="214">
        <f t="shared" si="6"/>
        <v>2334</v>
      </c>
      <c r="AG19" s="214">
        <f t="shared" si="7"/>
        <v>35579970</v>
      </c>
      <c r="AH19" s="214">
        <f t="shared" si="8"/>
        <v>31298233</v>
      </c>
      <c r="AI19" s="214">
        <f t="shared" si="9"/>
        <v>75859</v>
      </c>
      <c r="AJ19" s="214">
        <f t="shared" si="10"/>
        <v>4205812</v>
      </c>
      <c r="AK19" s="214">
        <f t="shared" si="11"/>
        <v>66</v>
      </c>
      <c r="AL19" s="213">
        <f t="shared" si="12"/>
        <v>29526</v>
      </c>
      <c r="AM19" s="214">
        <f t="shared" si="13"/>
        <v>1940109810</v>
      </c>
      <c r="AN19" s="214">
        <f t="shared" si="14"/>
        <v>1727600971</v>
      </c>
      <c r="AO19" s="214">
        <f t="shared" si="15"/>
        <v>100314648</v>
      </c>
      <c r="AP19" s="214">
        <f t="shared" si="16"/>
        <v>94217077</v>
      </c>
      <c r="AQ19" s="214">
        <f t="shared" si="17"/>
        <v>17977114</v>
      </c>
      <c r="AR19" s="214">
        <v>19170</v>
      </c>
      <c r="AS19" s="214">
        <v>245185970</v>
      </c>
      <c r="AT19" s="214">
        <v>216209136</v>
      </c>
      <c r="AU19" s="214">
        <v>1870010</v>
      </c>
      <c r="AV19" s="214">
        <v>25672761</v>
      </c>
      <c r="AW19" s="214">
        <v>1434063</v>
      </c>
      <c r="AX19" s="214">
        <f t="shared" si="18"/>
        <v>48696</v>
      </c>
      <c r="AY19" s="214">
        <f t="shared" si="19"/>
        <v>2185295780</v>
      </c>
      <c r="AZ19" s="214">
        <f t="shared" si="20"/>
        <v>1943810107</v>
      </c>
      <c r="BA19" s="214">
        <f t="shared" si="21"/>
        <v>102184658</v>
      </c>
      <c r="BB19" s="214">
        <f t="shared" si="22"/>
        <v>119889838</v>
      </c>
      <c r="BC19" s="214">
        <f t="shared" si="23"/>
        <v>19411177</v>
      </c>
      <c r="BD19" s="213">
        <v>2318</v>
      </c>
      <c r="BE19" s="214">
        <v>90028211</v>
      </c>
      <c r="BF19" s="214">
        <v>55111671</v>
      </c>
      <c r="BG19" s="214">
        <v>0</v>
      </c>
      <c r="BH19" s="214">
        <v>34696240</v>
      </c>
      <c r="BI19" s="214">
        <v>220300</v>
      </c>
      <c r="BJ19" s="214">
        <v>4</v>
      </c>
      <c r="BK19" s="214">
        <v>15860</v>
      </c>
      <c r="BL19" s="214">
        <v>5900</v>
      </c>
      <c r="BM19" s="214">
        <v>0</v>
      </c>
      <c r="BN19" s="214">
        <v>9960</v>
      </c>
      <c r="BO19" s="214">
        <v>0</v>
      </c>
      <c r="BP19" s="214">
        <f t="shared" si="24"/>
        <v>2322</v>
      </c>
      <c r="BQ19" s="214">
        <f t="shared" si="25"/>
        <v>90044071</v>
      </c>
      <c r="BR19" s="214">
        <f t="shared" si="26"/>
        <v>55117571</v>
      </c>
      <c r="BS19" s="214">
        <f t="shared" si="27"/>
        <v>0</v>
      </c>
      <c r="BT19" s="214">
        <f t="shared" si="28"/>
        <v>34706200</v>
      </c>
      <c r="BU19" s="214">
        <f t="shared" si="29"/>
        <v>220300</v>
      </c>
      <c r="BV19" s="213">
        <v>103</v>
      </c>
      <c r="BW19" s="214">
        <v>10850500</v>
      </c>
      <c r="BX19" s="214">
        <v>9673567</v>
      </c>
      <c r="BY19" s="214">
        <v>332340</v>
      </c>
      <c r="BZ19" s="214">
        <v>805005</v>
      </c>
      <c r="CA19" s="214">
        <v>39588</v>
      </c>
      <c r="CB19" s="214">
        <f t="shared" si="30"/>
        <v>48799</v>
      </c>
      <c r="CC19" s="214">
        <f t="shared" si="31"/>
        <v>2286190351</v>
      </c>
      <c r="CD19" s="214">
        <f t="shared" si="32"/>
        <v>2008601245</v>
      </c>
      <c r="CE19" s="214">
        <f t="shared" si="33"/>
        <v>102516998</v>
      </c>
      <c r="CF19" s="214">
        <f t="shared" si="34"/>
        <v>155401043</v>
      </c>
      <c r="CG19" s="214">
        <f t="shared" si="35"/>
        <v>19671065</v>
      </c>
      <c r="CH19" s="100">
        <v>140</v>
      </c>
      <c r="CI19" s="101">
        <v>915061</v>
      </c>
      <c r="CJ19" s="101">
        <v>795018</v>
      </c>
      <c r="CK19" s="101">
        <v>0</v>
      </c>
      <c r="CL19" s="101">
        <v>120043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50"/>
        <v>140</v>
      </c>
      <c r="DA19" s="101">
        <f t="shared" si="36"/>
        <v>915061</v>
      </c>
      <c r="DB19" s="101">
        <f t="shared" si="37"/>
        <v>795018</v>
      </c>
      <c r="DC19" s="101">
        <f t="shared" si="38"/>
        <v>0</v>
      </c>
      <c r="DD19" s="101">
        <f t="shared" si="39"/>
        <v>120043</v>
      </c>
      <c r="DE19" s="101">
        <f t="shared" si="40"/>
        <v>0</v>
      </c>
      <c r="DF19" s="101">
        <f t="shared" si="51"/>
        <v>48939</v>
      </c>
      <c r="DG19" s="101">
        <f t="shared" si="41"/>
        <v>2287105412</v>
      </c>
      <c r="DH19" s="101">
        <f t="shared" si="42"/>
        <v>2009396263</v>
      </c>
      <c r="DI19" s="101">
        <f t="shared" si="43"/>
        <v>102516998</v>
      </c>
      <c r="DJ19" s="101">
        <f t="shared" si="44"/>
        <v>155521086</v>
      </c>
      <c r="DK19" s="101">
        <f t="shared" si="45"/>
        <v>19671065</v>
      </c>
      <c r="DL19" s="101">
        <v>1822</v>
      </c>
      <c r="DM19" s="101">
        <v>985</v>
      </c>
      <c r="DN19" s="101">
        <v>2807</v>
      </c>
      <c r="DO19" s="101">
        <v>226</v>
      </c>
      <c r="DP19" s="101">
        <v>65</v>
      </c>
      <c r="DR19" s="16">
        <f>'７割'!DR19+'８割 '!DR19+'９割'!DR19</f>
        <v>140</v>
      </c>
      <c r="DS19" s="16">
        <f>'７割'!DS19+'８割 '!DS19+'９割'!DS19</f>
        <v>795018</v>
      </c>
      <c r="DT19" s="16">
        <f>'７割'!DT19+'８割 '!DT19+'９割'!DT19</f>
        <v>21</v>
      </c>
      <c r="DU19" s="16">
        <f>'７割'!DU19+'８割 '!DU19+'９割'!DU19</f>
        <v>137444</v>
      </c>
      <c r="DV19" s="16">
        <f>'７割'!DV19+'８割 '!DV19+'９割'!DV19</f>
        <v>29</v>
      </c>
      <c r="DW19" s="16">
        <f>'７割'!DW19+'８割 '!DW19+'９割'!DW19</f>
        <v>725502</v>
      </c>
      <c r="DX19" s="16">
        <f>'７割'!DX19+'８割 '!DX19+'９割'!DX19</f>
        <v>39</v>
      </c>
      <c r="DY19" s="16">
        <f>'７割'!DY19+'８割 '!DY19+'９割'!DY19</f>
        <v>973246</v>
      </c>
      <c r="DZ19" s="16">
        <f>'７割'!DZ19+'８割 '!DZ19+'９割'!DZ19</f>
        <v>3</v>
      </c>
      <c r="EA19" s="16">
        <f>'７割'!EA19+'８割 '!EA19+'９割'!EA19</f>
        <v>29556</v>
      </c>
      <c r="EB19" s="16">
        <f>'７割'!EB19+'８割 '!EB19+'９割'!EB19</f>
        <v>0</v>
      </c>
      <c r="EC19" s="16">
        <f>'７割'!EC19+'８割 '!EC19+'９割'!EC19</f>
        <v>0</v>
      </c>
      <c r="ED19" s="16">
        <f>'７割'!ED19+'８割 '!ED19+'９割'!ED19</f>
        <v>0</v>
      </c>
      <c r="EE19" s="16">
        <f>'７割'!EE19+'８割 '!EE19+'９割'!EE19</f>
        <v>0</v>
      </c>
      <c r="EF19" s="16">
        <f>'７割'!EF19+'８割 '!EF19+'９割'!EF19</f>
        <v>0</v>
      </c>
      <c r="EG19" s="16">
        <f>'７割'!EG19+'８割 '!EG19+'９割'!EG19</f>
        <v>0</v>
      </c>
      <c r="EH19" s="16">
        <f>IF(SUM(DR19,DT19,DV19,DX19,DZ19,EB19,ED19,EF19)='７割'!EH19+'８割 '!EH19+'９割'!EH19,SUM(DR19,DT19,DV19,DX19,DZ19,EB19,ED19,EF19),"数値エラー")</f>
        <v>232</v>
      </c>
      <c r="EI19" s="16">
        <f>IF(SUM(DS19,DU19,DW19,DY19,EA19,EC19,EE19,EG19)='７割'!EI19++'８割 '!EI19+'９割'!EI19,SUM(DS19,DU19,DW19,DY19,EA19,EC19,EE19,EG19),"数値エラー")</f>
        <v>2660766</v>
      </c>
      <c r="EK19" s="7">
        <f t="shared" si="52"/>
        <v>49031</v>
      </c>
      <c r="EL19" s="7">
        <f t="shared" si="53"/>
        <v>2288851117</v>
      </c>
      <c r="EN19" s="69">
        <f>ROUND(EL19/INDEX(被保険者数!O:O,MATCH(A19,被保険者数!A:A,0),1),0)</f>
        <v>1222677</v>
      </c>
      <c r="EO19" s="1">
        <f t="shared" si="46"/>
        <v>2</v>
      </c>
      <c r="EP19" s="69">
        <f t="shared" si="47"/>
        <v>1403125340</v>
      </c>
      <c r="EQ19" s="69">
        <f t="shared" si="48"/>
        <v>536984470</v>
      </c>
      <c r="ER19" s="69">
        <f t="shared" si="49"/>
        <v>348741307</v>
      </c>
      <c r="ES19" s="69">
        <f>ROUND(EP19/INDEX(被保険者数!O:O,MATCH(A19,被保険者数!A:A,0),1),0)</f>
        <v>749533</v>
      </c>
      <c r="ET19" s="69">
        <f t="shared" si="54"/>
        <v>3</v>
      </c>
      <c r="EU19" s="69">
        <f>ROUND(EQ19/INDEX(被保険者数!O:O,MATCH(A19,被保険者数!A:A,0),1),0)</f>
        <v>286851</v>
      </c>
      <c r="EV19" s="1">
        <f t="shared" si="55"/>
        <v>8</v>
      </c>
    </row>
    <row r="20" spans="1:152" s="1" customFormat="1" ht="15.95" customHeight="1" x14ac:dyDescent="0.15">
      <c r="A20" s="2" t="s">
        <v>41</v>
      </c>
      <c r="B20" s="213">
        <v>1047</v>
      </c>
      <c r="C20" s="214">
        <v>714192190</v>
      </c>
      <c r="D20" s="214">
        <v>627081008</v>
      </c>
      <c r="E20" s="214">
        <v>52939964</v>
      </c>
      <c r="F20" s="214">
        <v>31736320</v>
      </c>
      <c r="G20" s="214">
        <v>2434898</v>
      </c>
      <c r="H20" s="214">
        <v>15612</v>
      </c>
      <c r="I20" s="214">
        <v>286141880</v>
      </c>
      <c r="J20" s="214">
        <v>249575371</v>
      </c>
      <c r="K20" s="214">
        <v>10077998</v>
      </c>
      <c r="L20" s="214">
        <v>24610913</v>
      </c>
      <c r="M20" s="214">
        <v>1877598</v>
      </c>
      <c r="N20" s="214">
        <f t="shared" si="0"/>
        <v>16659</v>
      </c>
      <c r="O20" s="214">
        <f t="shared" si="1"/>
        <v>1000334070</v>
      </c>
      <c r="P20" s="214">
        <f t="shared" si="2"/>
        <v>876656379</v>
      </c>
      <c r="Q20" s="214">
        <f t="shared" si="3"/>
        <v>63017962</v>
      </c>
      <c r="R20" s="214">
        <f t="shared" si="4"/>
        <v>56347233</v>
      </c>
      <c r="S20" s="214">
        <f t="shared" si="5"/>
        <v>4312496</v>
      </c>
      <c r="T20" s="213">
        <v>0</v>
      </c>
      <c r="U20" s="214">
        <v>0</v>
      </c>
      <c r="V20" s="214">
        <v>0</v>
      </c>
      <c r="W20" s="214">
        <v>0</v>
      </c>
      <c r="X20" s="214">
        <v>0</v>
      </c>
      <c r="Y20" s="214">
        <v>0</v>
      </c>
      <c r="Z20" s="214">
        <v>1600</v>
      </c>
      <c r="AA20" s="214">
        <v>21563710</v>
      </c>
      <c r="AB20" s="214">
        <v>18776966</v>
      </c>
      <c r="AC20" s="214">
        <v>27267</v>
      </c>
      <c r="AD20" s="214">
        <v>2759477</v>
      </c>
      <c r="AE20" s="214">
        <v>0</v>
      </c>
      <c r="AF20" s="214">
        <f t="shared" si="6"/>
        <v>1600</v>
      </c>
      <c r="AG20" s="214">
        <f t="shared" si="7"/>
        <v>21563710</v>
      </c>
      <c r="AH20" s="214">
        <f t="shared" si="8"/>
        <v>18776966</v>
      </c>
      <c r="AI20" s="214">
        <f t="shared" si="9"/>
        <v>27267</v>
      </c>
      <c r="AJ20" s="214">
        <f t="shared" si="10"/>
        <v>2759477</v>
      </c>
      <c r="AK20" s="214">
        <f t="shared" si="11"/>
        <v>0</v>
      </c>
      <c r="AL20" s="213">
        <f t="shared" si="12"/>
        <v>18259</v>
      </c>
      <c r="AM20" s="214">
        <f t="shared" si="13"/>
        <v>1021897780</v>
      </c>
      <c r="AN20" s="214">
        <f t="shared" si="14"/>
        <v>895433345</v>
      </c>
      <c r="AO20" s="214">
        <f t="shared" si="15"/>
        <v>63045229</v>
      </c>
      <c r="AP20" s="214">
        <f t="shared" si="16"/>
        <v>59106710</v>
      </c>
      <c r="AQ20" s="214">
        <f t="shared" si="17"/>
        <v>4312496</v>
      </c>
      <c r="AR20" s="214">
        <v>11554</v>
      </c>
      <c r="AS20" s="214">
        <v>173572910</v>
      </c>
      <c r="AT20" s="214">
        <v>151046956</v>
      </c>
      <c r="AU20" s="214">
        <v>2236607</v>
      </c>
      <c r="AV20" s="214">
        <v>18470958</v>
      </c>
      <c r="AW20" s="214">
        <v>1818389</v>
      </c>
      <c r="AX20" s="214">
        <f t="shared" si="18"/>
        <v>29813</v>
      </c>
      <c r="AY20" s="214">
        <f t="shared" si="19"/>
        <v>1195470690</v>
      </c>
      <c r="AZ20" s="214">
        <f t="shared" si="20"/>
        <v>1046480301</v>
      </c>
      <c r="BA20" s="214">
        <f t="shared" si="21"/>
        <v>65281836</v>
      </c>
      <c r="BB20" s="214">
        <f t="shared" si="22"/>
        <v>77577668</v>
      </c>
      <c r="BC20" s="214">
        <f t="shared" si="23"/>
        <v>6130885</v>
      </c>
      <c r="BD20" s="213">
        <v>1005</v>
      </c>
      <c r="BE20" s="214">
        <v>35281385</v>
      </c>
      <c r="BF20" s="214">
        <v>17744285</v>
      </c>
      <c r="BG20" s="214">
        <v>0</v>
      </c>
      <c r="BH20" s="214">
        <v>17389380</v>
      </c>
      <c r="BI20" s="214">
        <v>147720</v>
      </c>
      <c r="BJ20" s="214">
        <v>0</v>
      </c>
      <c r="BK20" s="214">
        <v>0</v>
      </c>
      <c r="BL20" s="214">
        <v>0</v>
      </c>
      <c r="BM20" s="214">
        <v>0</v>
      </c>
      <c r="BN20" s="214">
        <v>0</v>
      </c>
      <c r="BO20" s="214">
        <v>0</v>
      </c>
      <c r="BP20" s="214">
        <f t="shared" si="24"/>
        <v>1005</v>
      </c>
      <c r="BQ20" s="214">
        <f t="shared" si="25"/>
        <v>35281385</v>
      </c>
      <c r="BR20" s="214">
        <f t="shared" si="26"/>
        <v>17744285</v>
      </c>
      <c r="BS20" s="214">
        <f t="shared" si="27"/>
        <v>0</v>
      </c>
      <c r="BT20" s="214">
        <f t="shared" si="28"/>
        <v>17389380</v>
      </c>
      <c r="BU20" s="214">
        <f t="shared" si="29"/>
        <v>147720</v>
      </c>
      <c r="BV20" s="213">
        <v>138</v>
      </c>
      <c r="BW20" s="214">
        <v>15701180</v>
      </c>
      <c r="BX20" s="214">
        <v>13558895</v>
      </c>
      <c r="BY20" s="214">
        <v>714720</v>
      </c>
      <c r="BZ20" s="214">
        <v>1300704</v>
      </c>
      <c r="CA20" s="214">
        <v>126861</v>
      </c>
      <c r="CB20" s="214">
        <f t="shared" si="30"/>
        <v>29951</v>
      </c>
      <c r="CC20" s="214">
        <f t="shared" si="31"/>
        <v>1246453255</v>
      </c>
      <c r="CD20" s="214">
        <f t="shared" si="32"/>
        <v>1077783481</v>
      </c>
      <c r="CE20" s="214">
        <f t="shared" si="33"/>
        <v>65996556</v>
      </c>
      <c r="CF20" s="214">
        <f t="shared" si="34"/>
        <v>96267752</v>
      </c>
      <c r="CG20" s="214">
        <f t="shared" si="35"/>
        <v>6405466</v>
      </c>
      <c r="CH20" s="100">
        <v>144</v>
      </c>
      <c r="CI20" s="101">
        <v>678226</v>
      </c>
      <c r="CJ20" s="101">
        <v>580486</v>
      </c>
      <c r="CK20" s="101">
        <v>0</v>
      </c>
      <c r="CL20" s="101">
        <v>97740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50"/>
        <v>144</v>
      </c>
      <c r="DA20" s="101">
        <f t="shared" si="36"/>
        <v>678226</v>
      </c>
      <c r="DB20" s="101">
        <f t="shared" si="37"/>
        <v>580486</v>
      </c>
      <c r="DC20" s="101">
        <f t="shared" si="38"/>
        <v>0</v>
      </c>
      <c r="DD20" s="101">
        <f t="shared" si="39"/>
        <v>97740</v>
      </c>
      <c r="DE20" s="101">
        <f t="shared" si="40"/>
        <v>0</v>
      </c>
      <c r="DF20" s="101">
        <f t="shared" si="51"/>
        <v>30095</v>
      </c>
      <c r="DG20" s="101">
        <f t="shared" si="41"/>
        <v>1247131481</v>
      </c>
      <c r="DH20" s="101">
        <f t="shared" si="42"/>
        <v>1078363967</v>
      </c>
      <c r="DI20" s="101">
        <f t="shared" si="43"/>
        <v>65996556</v>
      </c>
      <c r="DJ20" s="101">
        <f t="shared" si="44"/>
        <v>96365492</v>
      </c>
      <c r="DK20" s="101">
        <f t="shared" si="45"/>
        <v>6405466</v>
      </c>
      <c r="DL20" s="101">
        <v>767</v>
      </c>
      <c r="DM20" s="101">
        <v>696</v>
      </c>
      <c r="DN20" s="101">
        <v>1463</v>
      </c>
      <c r="DO20" s="101">
        <v>301</v>
      </c>
      <c r="DP20" s="101">
        <v>55</v>
      </c>
      <c r="DR20" s="16">
        <f>'７割'!DR20+'８割 '!DR20+'９割'!DR20</f>
        <v>144</v>
      </c>
      <c r="DS20" s="16">
        <f>'７割'!DS20+'８割 '!DS20+'９割'!DS20</f>
        <v>580486</v>
      </c>
      <c r="DT20" s="16">
        <f>'７割'!DT20+'８割 '!DT20+'９割'!DT20</f>
        <v>1</v>
      </c>
      <c r="DU20" s="16">
        <f>'７割'!DU20+'８割 '!DU20+'９割'!DU20</f>
        <v>39294</v>
      </c>
      <c r="DV20" s="16">
        <f>'７割'!DV20+'８割 '!DV20+'９割'!DV20</f>
        <v>4</v>
      </c>
      <c r="DW20" s="16">
        <f>'７割'!DW20+'８割 '!DW20+'９割'!DW20</f>
        <v>42570</v>
      </c>
      <c r="DX20" s="16">
        <f>'７割'!DX20+'８割 '!DX20+'９割'!DX20</f>
        <v>23</v>
      </c>
      <c r="DY20" s="16">
        <f>'７割'!DY20+'８割 '!DY20+'９割'!DY20</f>
        <v>715144</v>
      </c>
      <c r="DZ20" s="16">
        <f>'７割'!DZ20+'８割 '!DZ20+'９割'!DZ20</f>
        <v>2</v>
      </c>
      <c r="EA20" s="16">
        <f>'７割'!EA20+'８割 '!EA20+'９割'!EA20</f>
        <v>20488</v>
      </c>
      <c r="EB20" s="16">
        <f>'７割'!EB20+'８割 '!EB20+'９割'!EB20</f>
        <v>1</v>
      </c>
      <c r="EC20" s="16">
        <f>'７割'!EC20+'８割 '!EC20+'９割'!EC20</f>
        <v>18090</v>
      </c>
      <c r="ED20" s="16">
        <f>'７割'!ED20+'８割 '!ED20+'９割'!ED20</f>
        <v>0</v>
      </c>
      <c r="EE20" s="16">
        <f>'７割'!EE20+'８割 '!EE20+'９割'!EE20</f>
        <v>0</v>
      </c>
      <c r="EF20" s="16">
        <f>'７割'!EF20+'８割 '!EF20+'９割'!EF20</f>
        <v>0</v>
      </c>
      <c r="EG20" s="16">
        <f>'７割'!EG20+'８割 '!EG20+'９割'!EG20</f>
        <v>0</v>
      </c>
      <c r="EH20" s="16">
        <f>IF(SUM(DR20,DT20,DV20,DX20,DZ20,EB20,ED20,EF20)='７割'!EH20+'８割 '!EH20+'９割'!EH20,SUM(DR20,DT20,DV20,DX20,DZ20,EB20,ED20,EF20),"数値エラー")</f>
        <v>175</v>
      </c>
      <c r="EI20" s="16">
        <f>IF(SUM(DS20,DU20,DW20,DY20,EA20,EC20,EE20,EG20)='７割'!EI20++'８割 '!EI20+'９割'!EI20,SUM(DS20,DU20,DW20,DY20,EA20,EC20,EE20,EG20),"数値エラー")</f>
        <v>1416072</v>
      </c>
      <c r="EK20" s="7">
        <f t="shared" si="52"/>
        <v>30126</v>
      </c>
      <c r="EL20" s="7">
        <f t="shared" si="53"/>
        <v>1247869327</v>
      </c>
      <c r="EN20" s="69">
        <f>ROUND(EL20/INDEX(被保険者数!O:O,MATCH(A20,被保険者数!A:A,0),1),0)</f>
        <v>957689</v>
      </c>
      <c r="EO20" s="1">
        <f t="shared" si="46"/>
        <v>32</v>
      </c>
      <c r="EP20" s="69">
        <f t="shared" si="47"/>
        <v>714192190</v>
      </c>
      <c r="EQ20" s="69">
        <f t="shared" si="48"/>
        <v>307705590</v>
      </c>
      <c r="ER20" s="69">
        <f t="shared" si="49"/>
        <v>225971547</v>
      </c>
      <c r="ES20" s="69">
        <f>ROUND(EP20/INDEX(被保険者数!O:O,MATCH(A20,被保険者数!A:A,0),1),0)</f>
        <v>548114</v>
      </c>
      <c r="ET20" s="69">
        <f t="shared" si="54"/>
        <v>32</v>
      </c>
      <c r="EU20" s="69">
        <f>ROUND(EQ20/INDEX(被保険者数!O:O,MATCH(A20,被保険者数!A:A,0),1),0)</f>
        <v>236152</v>
      </c>
      <c r="EV20" s="1">
        <f t="shared" si="55"/>
        <v>26</v>
      </c>
    </row>
    <row r="21" spans="1:152" s="1" customFormat="1" ht="15.95" customHeight="1" x14ac:dyDescent="0.15">
      <c r="A21" s="2" t="s">
        <v>42</v>
      </c>
      <c r="B21" s="213">
        <v>721</v>
      </c>
      <c r="C21" s="214">
        <v>459123950</v>
      </c>
      <c r="D21" s="214">
        <v>403482844</v>
      </c>
      <c r="E21" s="214">
        <v>30966621</v>
      </c>
      <c r="F21" s="214">
        <v>22648114</v>
      </c>
      <c r="G21" s="214">
        <v>2026371</v>
      </c>
      <c r="H21" s="214">
        <v>9085</v>
      </c>
      <c r="I21" s="214">
        <v>166859560</v>
      </c>
      <c r="J21" s="214">
        <v>145281452</v>
      </c>
      <c r="K21" s="214">
        <v>4609269</v>
      </c>
      <c r="L21" s="214">
        <v>15879979</v>
      </c>
      <c r="M21" s="214">
        <v>1088860</v>
      </c>
      <c r="N21" s="214">
        <f t="shared" si="0"/>
        <v>9806</v>
      </c>
      <c r="O21" s="214">
        <f t="shared" si="1"/>
        <v>625983510</v>
      </c>
      <c r="P21" s="214">
        <f t="shared" si="2"/>
        <v>548764296</v>
      </c>
      <c r="Q21" s="214">
        <f t="shared" si="3"/>
        <v>35575890</v>
      </c>
      <c r="R21" s="214">
        <f t="shared" si="4"/>
        <v>38528093</v>
      </c>
      <c r="S21" s="214">
        <f t="shared" si="5"/>
        <v>3115231</v>
      </c>
      <c r="T21" s="213">
        <v>1</v>
      </c>
      <c r="U21" s="214">
        <v>143430</v>
      </c>
      <c r="V21" s="214">
        <v>129090</v>
      </c>
      <c r="W21" s="214">
        <v>0</v>
      </c>
      <c r="X21" s="214">
        <v>14340</v>
      </c>
      <c r="Y21" s="214">
        <v>0</v>
      </c>
      <c r="Z21" s="214">
        <v>1235</v>
      </c>
      <c r="AA21" s="214">
        <v>17392350</v>
      </c>
      <c r="AB21" s="214">
        <v>15123700</v>
      </c>
      <c r="AC21" s="214">
        <v>33406</v>
      </c>
      <c r="AD21" s="214">
        <v>2235244</v>
      </c>
      <c r="AE21" s="214">
        <v>0</v>
      </c>
      <c r="AF21" s="214">
        <f t="shared" si="6"/>
        <v>1236</v>
      </c>
      <c r="AG21" s="214">
        <f t="shared" si="7"/>
        <v>17535780</v>
      </c>
      <c r="AH21" s="214">
        <f t="shared" si="8"/>
        <v>15252790</v>
      </c>
      <c r="AI21" s="214">
        <f t="shared" si="9"/>
        <v>33406</v>
      </c>
      <c r="AJ21" s="214">
        <f t="shared" si="10"/>
        <v>2249584</v>
      </c>
      <c r="AK21" s="214">
        <f t="shared" si="11"/>
        <v>0</v>
      </c>
      <c r="AL21" s="213">
        <f t="shared" si="12"/>
        <v>11042</v>
      </c>
      <c r="AM21" s="214">
        <f t="shared" si="13"/>
        <v>643519290</v>
      </c>
      <c r="AN21" s="214">
        <f t="shared" si="14"/>
        <v>564017086</v>
      </c>
      <c r="AO21" s="214">
        <f t="shared" si="15"/>
        <v>35609296</v>
      </c>
      <c r="AP21" s="214">
        <f t="shared" si="16"/>
        <v>40777677</v>
      </c>
      <c r="AQ21" s="214">
        <f t="shared" si="17"/>
        <v>3115231</v>
      </c>
      <c r="AR21" s="214">
        <v>7281</v>
      </c>
      <c r="AS21" s="214">
        <v>105584800</v>
      </c>
      <c r="AT21" s="214">
        <v>91686295</v>
      </c>
      <c r="AU21" s="214">
        <v>1069452</v>
      </c>
      <c r="AV21" s="214">
        <v>11819466</v>
      </c>
      <c r="AW21" s="214">
        <v>1009587</v>
      </c>
      <c r="AX21" s="214">
        <f t="shared" si="18"/>
        <v>18323</v>
      </c>
      <c r="AY21" s="214">
        <f t="shared" si="19"/>
        <v>749104090</v>
      </c>
      <c r="AZ21" s="214">
        <f t="shared" si="20"/>
        <v>655703381</v>
      </c>
      <c r="BA21" s="214">
        <f t="shared" si="21"/>
        <v>36678748</v>
      </c>
      <c r="BB21" s="214">
        <f t="shared" si="22"/>
        <v>52597143</v>
      </c>
      <c r="BC21" s="214">
        <f t="shared" si="23"/>
        <v>4124818</v>
      </c>
      <c r="BD21" s="213">
        <v>686</v>
      </c>
      <c r="BE21" s="214">
        <v>24634484</v>
      </c>
      <c r="BF21" s="214">
        <v>12222004</v>
      </c>
      <c r="BG21" s="214">
        <v>0</v>
      </c>
      <c r="BH21" s="214">
        <v>12319220</v>
      </c>
      <c r="BI21" s="214">
        <v>93260</v>
      </c>
      <c r="BJ21" s="214">
        <v>1</v>
      </c>
      <c r="BK21" s="214">
        <v>1380</v>
      </c>
      <c r="BL21" s="214">
        <v>460</v>
      </c>
      <c r="BM21" s="214">
        <v>0</v>
      </c>
      <c r="BN21" s="214">
        <v>920</v>
      </c>
      <c r="BO21" s="214">
        <v>0</v>
      </c>
      <c r="BP21" s="214">
        <f t="shared" si="24"/>
        <v>687</v>
      </c>
      <c r="BQ21" s="214">
        <f t="shared" si="25"/>
        <v>24635864</v>
      </c>
      <c r="BR21" s="214">
        <f t="shared" si="26"/>
        <v>12222464</v>
      </c>
      <c r="BS21" s="214">
        <f t="shared" si="27"/>
        <v>0</v>
      </c>
      <c r="BT21" s="214">
        <f t="shared" si="28"/>
        <v>12320140</v>
      </c>
      <c r="BU21" s="214">
        <f t="shared" si="29"/>
        <v>93260</v>
      </c>
      <c r="BV21" s="213">
        <v>99</v>
      </c>
      <c r="BW21" s="214">
        <v>19017190</v>
      </c>
      <c r="BX21" s="214">
        <v>16332502</v>
      </c>
      <c r="BY21" s="214">
        <v>1098246</v>
      </c>
      <c r="BZ21" s="214">
        <v>849187</v>
      </c>
      <c r="CA21" s="214">
        <v>737255</v>
      </c>
      <c r="CB21" s="214">
        <f t="shared" si="30"/>
        <v>18422</v>
      </c>
      <c r="CC21" s="214">
        <f t="shared" si="31"/>
        <v>792757144</v>
      </c>
      <c r="CD21" s="214">
        <f t="shared" si="32"/>
        <v>684258347</v>
      </c>
      <c r="CE21" s="214">
        <f t="shared" si="33"/>
        <v>37776994</v>
      </c>
      <c r="CF21" s="214">
        <f t="shared" si="34"/>
        <v>65766470</v>
      </c>
      <c r="CG21" s="214">
        <f t="shared" si="35"/>
        <v>4955333</v>
      </c>
      <c r="CH21" s="100">
        <v>149</v>
      </c>
      <c r="CI21" s="101">
        <v>1388547</v>
      </c>
      <c r="CJ21" s="101">
        <v>1228899</v>
      </c>
      <c r="CK21" s="101">
        <v>0</v>
      </c>
      <c r="CL21" s="101">
        <v>159648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50"/>
        <v>149</v>
      </c>
      <c r="DA21" s="101">
        <f t="shared" si="36"/>
        <v>1388547</v>
      </c>
      <c r="DB21" s="101">
        <f t="shared" si="37"/>
        <v>1228899</v>
      </c>
      <c r="DC21" s="101">
        <f t="shared" si="38"/>
        <v>0</v>
      </c>
      <c r="DD21" s="101">
        <f t="shared" si="39"/>
        <v>159648</v>
      </c>
      <c r="DE21" s="101">
        <f t="shared" si="40"/>
        <v>0</v>
      </c>
      <c r="DF21" s="101">
        <f t="shared" si="51"/>
        <v>18571</v>
      </c>
      <c r="DG21" s="101">
        <f t="shared" si="41"/>
        <v>794145691</v>
      </c>
      <c r="DH21" s="101">
        <f t="shared" si="42"/>
        <v>685487246</v>
      </c>
      <c r="DI21" s="101">
        <f t="shared" si="43"/>
        <v>37776994</v>
      </c>
      <c r="DJ21" s="101">
        <f t="shared" si="44"/>
        <v>65926118</v>
      </c>
      <c r="DK21" s="101">
        <f t="shared" si="45"/>
        <v>4955333</v>
      </c>
      <c r="DL21" s="101">
        <v>531</v>
      </c>
      <c r="DM21" s="101">
        <v>537</v>
      </c>
      <c r="DN21" s="101">
        <v>1068</v>
      </c>
      <c r="DO21" s="101">
        <v>162</v>
      </c>
      <c r="DP21" s="101">
        <v>22</v>
      </c>
      <c r="DR21" s="16">
        <f>'７割'!DR21+'８割 '!DR21+'９割'!DR21</f>
        <v>149</v>
      </c>
      <c r="DS21" s="16">
        <f>'７割'!DS21+'８割 '!DS21+'９割'!DS21</f>
        <v>1228899</v>
      </c>
      <c r="DT21" s="16">
        <f>'７割'!DT21+'８割 '!DT21+'９割'!DT21</f>
        <v>0</v>
      </c>
      <c r="DU21" s="16">
        <f>'７割'!DU21+'８割 '!DU21+'９割'!DU21</f>
        <v>0</v>
      </c>
      <c r="DV21" s="16">
        <f>'７割'!DV21+'８割 '!DV21+'９割'!DV21</f>
        <v>0</v>
      </c>
      <c r="DW21" s="16">
        <f>'７割'!DW21+'８割 '!DW21+'９割'!DW21</f>
        <v>0</v>
      </c>
      <c r="DX21" s="16">
        <f>'７割'!DX21+'８割 '!DX21+'９割'!DX21</f>
        <v>23</v>
      </c>
      <c r="DY21" s="16">
        <f>'７割'!DY21+'８割 '!DY21+'９割'!DY21</f>
        <v>731012</v>
      </c>
      <c r="DZ21" s="16">
        <f>'７割'!DZ21+'８割 '!DZ21+'９割'!DZ21</f>
        <v>1</v>
      </c>
      <c r="EA21" s="16">
        <f>'７割'!EA21+'８割 '!EA21+'９割'!EA21</f>
        <v>17316</v>
      </c>
      <c r="EB21" s="16">
        <f>'７割'!EB21+'８割 '!EB21+'９割'!EB21</f>
        <v>0</v>
      </c>
      <c r="EC21" s="16">
        <f>'７割'!EC21+'８割 '!EC21+'９割'!EC21</f>
        <v>0</v>
      </c>
      <c r="ED21" s="16">
        <f>'７割'!ED21+'８割 '!ED21+'９割'!ED21</f>
        <v>0</v>
      </c>
      <c r="EE21" s="16">
        <f>'７割'!EE21+'８割 '!EE21+'９割'!EE21</f>
        <v>0</v>
      </c>
      <c r="EF21" s="16">
        <f>'７割'!EF21+'８割 '!EF21+'９割'!EF21</f>
        <v>0</v>
      </c>
      <c r="EG21" s="16">
        <f>'７割'!EG21+'８割 '!EG21+'９割'!EG21</f>
        <v>0</v>
      </c>
      <c r="EH21" s="16">
        <f>IF(SUM(DR21,DT21,DV21,DX21,DZ21,EB21,ED21,EF21)='７割'!EH21+'８割 '!EH21+'９割'!EH21,SUM(DR21,DT21,DV21,DX21,DZ21,EB21,ED21,EF21),"数値エラー")</f>
        <v>173</v>
      </c>
      <c r="EI21" s="16">
        <f>IF(SUM(DS21,DU21,DW21,DY21,EA21,EC21,EE21,EG21)='７割'!EI21++'８割 '!EI21+'９割'!EI21,SUM(DS21,DU21,DW21,DY21,EA21,EC21,EE21,EG21),"数値エラー")</f>
        <v>1977227</v>
      </c>
      <c r="EK21" s="7">
        <f t="shared" si="52"/>
        <v>18595</v>
      </c>
      <c r="EL21" s="7">
        <f t="shared" si="53"/>
        <v>794734371</v>
      </c>
      <c r="EN21" s="69">
        <f>ROUND(EL21/INDEX(被保険者数!O:O,MATCH(A21,被保険者数!A:A,0),1),0)</f>
        <v>1099218</v>
      </c>
      <c r="EO21" s="1">
        <f t="shared" si="46"/>
        <v>7</v>
      </c>
      <c r="EP21" s="69">
        <f t="shared" si="47"/>
        <v>459267380</v>
      </c>
      <c r="EQ21" s="69">
        <f t="shared" si="48"/>
        <v>184251910</v>
      </c>
      <c r="ER21" s="69">
        <f t="shared" si="49"/>
        <v>151215081</v>
      </c>
      <c r="ES21" s="69">
        <f>ROUND(EP21/INDEX(被保険者数!O:O,MATCH(A21,被保険者数!A:A,0),1),0)</f>
        <v>635225</v>
      </c>
      <c r="ET21" s="69">
        <f t="shared" si="54"/>
        <v>13</v>
      </c>
      <c r="EU21" s="69">
        <f>ROUND(EQ21/INDEX(被保険者数!O:O,MATCH(A21,被保険者数!A:A,0),1),0)</f>
        <v>254844</v>
      </c>
      <c r="EV21" s="1">
        <f t="shared" si="55"/>
        <v>22</v>
      </c>
    </row>
    <row r="22" spans="1:152" s="1" customFormat="1" ht="15.95" customHeight="1" x14ac:dyDescent="0.15">
      <c r="A22" s="2" t="s">
        <v>43</v>
      </c>
      <c r="B22" s="213">
        <v>1085</v>
      </c>
      <c r="C22" s="214">
        <v>713313760</v>
      </c>
      <c r="D22" s="214">
        <v>614075422</v>
      </c>
      <c r="E22" s="214">
        <v>55544840</v>
      </c>
      <c r="F22" s="214">
        <v>40538878</v>
      </c>
      <c r="G22" s="214">
        <v>3154380</v>
      </c>
      <c r="H22" s="214">
        <v>20899</v>
      </c>
      <c r="I22" s="214">
        <v>382201320</v>
      </c>
      <c r="J22" s="214">
        <v>330305800</v>
      </c>
      <c r="K22" s="214">
        <v>11891419</v>
      </c>
      <c r="L22" s="214">
        <v>38088981</v>
      </c>
      <c r="M22" s="214">
        <v>1914770</v>
      </c>
      <c r="N22" s="214">
        <f t="shared" si="0"/>
        <v>21984</v>
      </c>
      <c r="O22" s="214">
        <f t="shared" si="1"/>
        <v>1095515080</v>
      </c>
      <c r="P22" s="214">
        <f t="shared" si="2"/>
        <v>944381222</v>
      </c>
      <c r="Q22" s="214">
        <f t="shared" si="3"/>
        <v>67436259</v>
      </c>
      <c r="R22" s="214">
        <f t="shared" si="4"/>
        <v>78627859</v>
      </c>
      <c r="S22" s="214">
        <f t="shared" si="5"/>
        <v>5069150</v>
      </c>
      <c r="T22" s="213">
        <v>0</v>
      </c>
      <c r="U22" s="214">
        <v>0</v>
      </c>
      <c r="V22" s="214">
        <v>0</v>
      </c>
      <c r="W22" s="214">
        <v>0</v>
      </c>
      <c r="X22" s="214">
        <v>0</v>
      </c>
      <c r="Y22" s="214">
        <v>0</v>
      </c>
      <c r="Z22" s="214">
        <v>2519</v>
      </c>
      <c r="AA22" s="214">
        <v>35114730</v>
      </c>
      <c r="AB22" s="214">
        <v>30173833</v>
      </c>
      <c r="AC22" s="214">
        <v>39381</v>
      </c>
      <c r="AD22" s="214">
        <v>4901516</v>
      </c>
      <c r="AE22" s="214">
        <v>0</v>
      </c>
      <c r="AF22" s="214">
        <f t="shared" si="6"/>
        <v>2519</v>
      </c>
      <c r="AG22" s="214">
        <f t="shared" si="7"/>
        <v>35114730</v>
      </c>
      <c r="AH22" s="214">
        <f t="shared" si="8"/>
        <v>30173833</v>
      </c>
      <c r="AI22" s="214">
        <f t="shared" si="9"/>
        <v>39381</v>
      </c>
      <c r="AJ22" s="214">
        <f t="shared" si="10"/>
        <v>4901516</v>
      </c>
      <c r="AK22" s="214">
        <f t="shared" si="11"/>
        <v>0</v>
      </c>
      <c r="AL22" s="213">
        <f t="shared" si="12"/>
        <v>24503</v>
      </c>
      <c r="AM22" s="214">
        <f t="shared" si="13"/>
        <v>1130629810</v>
      </c>
      <c r="AN22" s="214">
        <f t="shared" si="14"/>
        <v>974555055</v>
      </c>
      <c r="AO22" s="214">
        <f t="shared" si="15"/>
        <v>67475640</v>
      </c>
      <c r="AP22" s="214">
        <f t="shared" si="16"/>
        <v>83529375</v>
      </c>
      <c r="AQ22" s="214">
        <f t="shared" si="17"/>
        <v>5069150</v>
      </c>
      <c r="AR22" s="214">
        <v>16437</v>
      </c>
      <c r="AS22" s="214">
        <v>226805080</v>
      </c>
      <c r="AT22" s="214">
        <v>194578672</v>
      </c>
      <c r="AU22" s="214">
        <v>1624355</v>
      </c>
      <c r="AV22" s="214">
        <v>28363296</v>
      </c>
      <c r="AW22" s="214">
        <v>2238757</v>
      </c>
      <c r="AX22" s="214">
        <f t="shared" si="18"/>
        <v>40940</v>
      </c>
      <c r="AY22" s="214">
        <f t="shared" si="19"/>
        <v>1357434890</v>
      </c>
      <c r="AZ22" s="214">
        <f t="shared" si="20"/>
        <v>1169133727</v>
      </c>
      <c r="BA22" s="214">
        <f t="shared" si="21"/>
        <v>69099995</v>
      </c>
      <c r="BB22" s="214">
        <f t="shared" si="22"/>
        <v>111892671</v>
      </c>
      <c r="BC22" s="214">
        <f t="shared" si="23"/>
        <v>7307907</v>
      </c>
      <c r="BD22" s="213">
        <v>1039</v>
      </c>
      <c r="BE22" s="214">
        <v>33966200</v>
      </c>
      <c r="BF22" s="214">
        <v>15862120</v>
      </c>
      <c r="BG22" s="214">
        <v>0</v>
      </c>
      <c r="BH22" s="214">
        <v>18074590</v>
      </c>
      <c r="BI22" s="214">
        <v>29490</v>
      </c>
      <c r="BJ22" s="214">
        <v>0</v>
      </c>
      <c r="BK22" s="214">
        <v>0</v>
      </c>
      <c r="BL22" s="214">
        <v>0</v>
      </c>
      <c r="BM22" s="214">
        <v>0</v>
      </c>
      <c r="BN22" s="214">
        <v>0</v>
      </c>
      <c r="BO22" s="214">
        <v>0</v>
      </c>
      <c r="BP22" s="214">
        <f t="shared" si="24"/>
        <v>1039</v>
      </c>
      <c r="BQ22" s="214">
        <f t="shared" si="25"/>
        <v>33966200</v>
      </c>
      <c r="BR22" s="214">
        <f t="shared" si="26"/>
        <v>15862120</v>
      </c>
      <c r="BS22" s="214">
        <f t="shared" si="27"/>
        <v>0</v>
      </c>
      <c r="BT22" s="214">
        <f t="shared" si="28"/>
        <v>18074590</v>
      </c>
      <c r="BU22" s="214">
        <f t="shared" si="29"/>
        <v>29490</v>
      </c>
      <c r="BV22" s="213">
        <v>187</v>
      </c>
      <c r="BW22" s="214">
        <v>19148710</v>
      </c>
      <c r="BX22" s="214">
        <v>16656813</v>
      </c>
      <c r="BY22" s="214">
        <v>720077</v>
      </c>
      <c r="BZ22" s="214">
        <v>1421496</v>
      </c>
      <c r="CA22" s="214">
        <v>350324</v>
      </c>
      <c r="CB22" s="214">
        <f t="shared" si="30"/>
        <v>41127</v>
      </c>
      <c r="CC22" s="214">
        <f t="shared" si="31"/>
        <v>1410549800</v>
      </c>
      <c r="CD22" s="214">
        <f t="shared" si="32"/>
        <v>1201652660</v>
      </c>
      <c r="CE22" s="214">
        <f t="shared" si="33"/>
        <v>69820072</v>
      </c>
      <c r="CF22" s="214">
        <f t="shared" si="34"/>
        <v>131388757</v>
      </c>
      <c r="CG22" s="214">
        <f t="shared" si="35"/>
        <v>7687721</v>
      </c>
      <c r="CH22" s="100">
        <v>242</v>
      </c>
      <c r="CI22" s="101">
        <v>1288738</v>
      </c>
      <c r="CJ22" s="101">
        <v>1102087</v>
      </c>
      <c r="CK22" s="101">
        <v>0</v>
      </c>
      <c r="CL22" s="101">
        <v>186651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50"/>
        <v>242</v>
      </c>
      <c r="DA22" s="101">
        <f t="shared" si="36"/>
        <v>1288738</v>
      </c>
      <c r="DB22" s="101">
        <f t="shared" si="37"/>
        <v>1102087</v>
      </c>
      <c r="DC22" s="101">
        <f t="shared" si="38"/>
        <v>0</v>
      </c>
      <c r="DD22" s="101">
        <f t="shared" si="39"/>
        <v>186651</v>
      </c>
      <c r="DE22" s="101">
        <f t="shared" si="40"/>
        <v>0</v>
      </c>
      <c r="DF22" s="101">
        <f t="shared" si="51"/>
        <v>41369</v>
      </c>
      <c r="DG22" s="101">
        <f t="shared" si="41"/>
        <v>1411838538</v>
      </c>
      <c r="DH22" s="101">
        <f t="shared" si="42"/>
        <v>1202754747</v>
      </c>
      <c r="DI22" s="101">
        <f t="shared" si="43"/>
        <v>69820072</v>
      </c>
      <c r="DJ22" s="101">
        <f t="shared" si="44"/>
        <v>131575408</v>
      </c>
      <c r="DK22" s="101">
        <f t="shared" si="45"/>
        <v>7687721</v>
      </c>
      <c r="DL22" s="101">
        <v>768</v>
      </c>
      <c r="DM22" s="101">
        <v>1088</v>
      </c>
      <c r="DN22" s="101">
        <v>1856</v>
      </c>
      <c r="DO22" s="101">
        <v>186</v>
      </c>
      <c r="DP22" s="101">
        <v>56</v>
      </c>
      <c r="DR22" s="16">
        <f>'７割'!DR22+'８割 '!DR22+'９割'!DR22</f>
        <v>242</v>
      </c>
      <c r="DS22" s="16">
        <f>'７割'!DS22+'８割 '!DS22+'９割'!DS22</f>
        <v>1102087</v>
      </c>
      <c r="DT22" s="16">
        <f>'７割'!DT22+'８割 '!DT22+'９割'!DT22</f>
        <v>0</v>
      </c>
      <c r="DU22" s="16">
        <f>'７割'!DU22+'８割 '!DU22+'９割'!DU22</f>
        <v>0</v>
      </c>
      <c r="DV22" s="16">
        <f>'７割'!DV22+'８割 '!DV22+'９割'!DV22</f>
        <v>22</v>
      </c>
      <c r="DW22" s="16">
        <f>'７割'!DW22+'８割 '!DW22+'９割'!DW22</f>
        <v>373442</v>
      </c>
      <c r="DX22" s="16">
        <f>'７割'!DX22+'８割 '!DX22+'９割'!DX22</f>
        <v>38</v>
      </c>
      <c r="DY22" s="16">
        <f>'７割'!DY22+'８割 '!DY22+'９割'!DY22</f>
        <v>1335961</v>
      </c>
      <c r="DZ22" s="16">
        <f>'７割'!DZ22+'８割 '!DZ22+'９割'!DZ22</f>
        <v>2</v>
      </c>
      <c r="EA22" s="16">
        <f>'７割'!EA22+'８割 '!EA22+'９割'!EA22</f>
        <v>3949</v>
      </c>
      <c r="EB22" s="16">
        <f>'７割'!EB22+'８割 '!EB22+'９割'!EB22</f>
        <v>0</v>
      </c>
      <c r="EC22" s="16">
        <f>'７割'!EC22+'８割 '!EC22+'９割'!EC22</f>
        <v>0</v>
      </c>
      <c r="ED22" s="16">
        <f>'７割'!ED22+'８割 '!ED22+'９割'!ED22</f>
        <v>0</v>
      </c>
      <c r="EE22" s="16">
        <f>'７割'!EE22+'８割 '!EE22+'９割'!EE22</f>
        <v>0</v>
      </c>
      <c r="EF22" s="16">
        <f>'７割'!EF22+'８割 '!EF22+'９割'!EF22</f>
        <v>0</v>
      </c>
      <c r="EG22" s="16">
        <f>'７割'!EG22+'８割 '!EG22+'９割'!EG22</f>
        <v>0</v>
      </c>
      <c r="EH22" s="16">
        <f>IF(SUM(DR22,DT22,DV22,DX22,DZ22,EB22,ED22,EF22)='７割'!EH22+'８割 '!EH22+'９割'!EH22,SUM(DR22,DT22,DV22,DX22,DZ22,EB22,ED22,EF22),"数値エラー")</f>
        <v>304</v>
      </c>
      <c r="EI22" s="16">
        <f>IF(SUM(DS22,DU22,DW22,DY22,EA22,EC22,EE22,EG22)='７割'!EI22++'８割 '!EI22+'９割'!EI22,SUM(DS22,DU22,DW22,DY22,EA22,EC22,EE22,EG22),"数値エラー")</f>
        <v>2815439</v>
      </c>
      <c r="EK22" s="7">
        <f t="shared" si="52"/>
        <v>41431</v>
      </c>
      <c r="EL22" s="7">
        <f t="shared" si="53"/>
        <v>1413365239</v>
      </c>
      <c r="EN22" s="69">
        <f>ROUND(EL22/INDEX(被保険者数!O:O,MATCH(A22,被保険者数!A:A,0),1),0)</f>
        <v>944132</v>
      </c>
      <c r="EO22" s="1">
        <f t="shared" si="46"/>
        <v>34</v>
      </c>
      <c r="EP22" s="69">
        <f t="shared" si="47"/>
        <v>713313760</v>
      </c>
      <c r="EQ22" s="69">
        <f t="shared" si="48"/>
        <v>417316050</v>
      </c>
      <c r="ER22" s="69">
        <f t="shared" si="49"/>
        <v>282735429</v>
      </c>
      <c r="ES22" s="69">
        <f>ROUND(EP22/INDEX(被保険者数!O:O,MATCH(A22,被保険者数!A:A,0),1),0)</f>
        <v>476495</v>
      </c>
      <c r="ET22" s="69">
        <f t="shared" si="54"/>
        <v>39</v>
      </c>
      <c r="EU22" s="69">
        <f>ROUND(EQ22/INDEX(被保険者数!O:O,MATCH(A22,被保険者数!A:A,0),1),0)</f>
        <v>278768</v>
      </c>
      <c r="EV22" s="1">
        <f t="shared" si="55"/>
        <v>12</v>
      </c>
    </row>
    <row r="23" spans="1:152" s="1" customFormat="1" ht="15.95" customHeight="1" x14ac:dyDescent="0.15">
      <c r="A23" s="2" t="s">
        <v>44</v>
      </c>
      <c r="B23" s="213">
        <v>761</v>
      </c>
      <c r="C23" s="214">
        <v>498046620</v>
      </c>
      <c r="D23" s="214">
        <v>439363710</v>
      </c>
      <c r="E23" s="214">
        <v>35395699</v>
      </c>
      <c r="F23" s="214">
        <v>22244273</v>
      </c>
      <c r="G23" s="214">
        <v>1042938</v>
      </c>
      <c r="H23" s="214">
        <v>7992</v>
      </c>
      <c r="I23" s="214">
        <v>139369560</v>
      </c>
      <c r="J23" s="214">
        <v>121711705</v>
      </c>
      <c r="K23" s="214">
        <v>3340598</v>
      </c>
      <c r="L23" s="214">
        <v>13583776</v>
      </c>
      <c r="M23" s="214">
        <v>733481</v>
      </c>
      <c r="N23" s="214">
        <f t="shared" si="0"/>
        <v>8753</v>
      </c>
      <c r="O23" s="214">
        <f t="shared" si="1"/>
        <v>637416180</v>
      </c>
      <c r="P23" s="214">
        <f t="shared" si="2"/>
        <v>561075415</v>
      </c>
      <c r="Q23" s="214">
        <f t="shared" si="3"/>
        <v>38736297</v>
      </c>
      <c r="R23" s="214">
        <f t="shared" si="4"/>
        <v>35828049</v>
      </c>
      <c r="S23" s="214">
        <f t="shared" si="5"/>
        <v>1776419</v>
      </c>
      <c r="T23" s="213">
        <v>0</v>
      </c>
      <c r="U23" s="214">
        <v>0</v>
      </c>
      <c r="V23" s="214">
        <v>0</v>
      </c>
      <c r="W23" s="214">
        <v>0</v>
      </c>
      <c r="X23" s="214">
        <v>0</v>
      </c>
      <c r="Y23" s="214">
        <v>0</v>
      </c>
      <c r="Z23" s="214">
        <v>796</v>
      </c>
      <c r="AA23" s="214">
        <v>13346600</v>
      </c>
      <c r="AB23" s="214">
        <v>11615090</v>
      </c>
      <c r="AC23" s="214">
        <v>29786</v>
      </c>
      <c r="AD23" s="214">
        <v>1701724</v>
      </c>
      <c r="AE23" s="214">
        <v>0</v>
      </c>
      <c r="AF23" s="214">
        <f t="shared" si="6"/>
        <v>796</v>
      </c>
      <c r="AG23" s="214">
        <f t="shared" si="7"/>
        <v>13346600</v>
      </c>
      <c r="AH23" s="214">
        <f t="shared" si="8"/>
        <v>11615090</v>
      </c>
      <c r="AI23" s="214">
        <f t="shared" si="9"/>
        <v>29786</v>
      </c>
      <c r="AJ23" s="214">
        <f t="shared" si="10"/>
        <v>1701724</v>
      </c>
      <c r="AK23" s="214">
        <f t="shared" si="11"/>
        <v>0</v>
      </c>
      <c r="AL23" s="213">
        <f t="shared" si="12"/>
        <v>9549</v>
      </c>
      <c r="AM23" s="214">
        <f t="shared" si="13"/>
        <v>650762780</v>
      </c>
      <c r="AN23" s="214">
        <f t="shared" si="14"/>
        <v>572690505</v>
      </c>
      <c r="AO23" s="214">
        <f t="shared" si="15"/>
        <v>38766083</v>
      </c>
      <c r="AP23" s="214">
        <f t="shared" si="16"/>
        <v>37529773</v>
      </c>
      <c r="AQ23" s="214">
        <f t="shared" si="17"/>
        <v>1776419</v>
      </c>
      <c r="AR23" s="214">
        <v>6564</v>
      </c>
      <c r="AS23" s="214">
        <v>113753340</v>
      </c>
      <c r="AT23" s="214">
        <v>99824416</v>
      </c>
      <c r="AU23" s="214">
        <v>1395473</v>
      </c>
      <c r="AV23" s="214">
        <v>12128247</v>
      </c>
      <c r="AW23" s="214">
        <v>405204</v>
      </c>
      <c r="AX23" s="214">
        <f t="shared" si="18"/>
        <v>16113</v>
      </c>
      <c r="AY23" s="214">
        <f t="shared" si="19"/>
        <v>764516120</v>
      </c>
      <c r="AZ23" s="214">
        <f t="shared" si="20"/>
        <v>672514921</v>
      </c>
      <c r="BA23" s="214">
        <f t="shared" si="21"/>
        <v>40161556</v>
      </c>
      <c r="BB23" s="214">
        <f t="shared" si="22"/>
        <v>49658020</v>
      </c>
      <c r="BC23" s="214">
        <f t="shared" si="23"/>
        <v>2181623</v>
      </c>
      <c r="BD23" s="213">
        <v>740</v>
      </c>
      <c r="BE23" s="214">
        <v>26772092</v>
      </c>
      <c r="BF23" s="214">
        <v>14164472</v>
      </c>
      <c r="BG23" s="214">
        <v>0</v>
      </c>
      <c r="BH23" s="214">
        <v>12600630</v>
      </c>
      <c r="BI23" s="214">
        <v>6990</v>
      </c>
      <c r="BJ23" s="214">
        <v>0</v>
      </c>
      <c r="BK23" s="214">
        <v>0</v>
      </c>
      <c r="BL23" s="214">
        <v>0</v>
      </c>
      <c r="BM23" s="214">
        <v>0</v>
      </c>
      <c r="BN23" s="214">
        <v>0</v>
      </c>
      <c r="BO23" s="214">
        <v>0</v>
      </c>
      <c r="BP23" s="214">
        <f t="shared" si="24"/>
        <v>740</v>
      </c>
      <c r="BQ23" s="214">
        <f t="shared" si="25"/>
        <v>26772092</v>
      </c>
      <c r="BR23" s="214">
        <f t="shared" si="26"/>
        <v>14164472</v>
      </c>
      <c r="BS23" s="214">
        <f t="shared" si="27"/>
        <v>0</v>
      </c>
      <c r="BT23" s="214">
        <f t="shared" si="28"/>
        <v>12600630</v>
      </c>
      <c r="BU23" s="214">
        <f t="shared" si="29"/>
        <v>6990</v>
      </c>
      <c r="BV23" s="213">
        <v>19</v>
      </c>
      <c r="BW23" s="214">
        <v>5581380</v>
      </c>
      <c r="BX23" s="214">
        <v>4512250</v>
      </c>
      <c r="BY23" s="214">
        <v>775599</v>
      </c>
      <c r="BZ23" s="214">
        <v>264683</v>
      </c>
      <c r="CA23" s="214">
        <v>28848</v>
      </c>
      <c r="CB23" s="214">
        <f t="shared" si="30"/>
        <v>16132</v>
      </c>
      <c r="CC23" s="214">
        <f t="shared" si="31"/>
        <v>796869592</v>
      </c>
      <c r="CD23" s="214">
        <f t="shared" si="32"/>
        <v>691191643</v>
      </c>
      <c r="CE23" s="214">
        <f t="shared" si="33"/>
        <v>40937155</v>
      </c>
      <c r="CF23" s="214">
        <f t="shared" si="34"/>
        <v>62523333</v>
      </c>
      <c r="CG23" s="214">
        <f t="shared" si="35"/>
        <v>2217461</v>
      </c>
      <c r="CH23" s="100">
        <v>4</v>
      </c>
      <c r="CI23" s="101">
        <v>19600</v>
      </c>
      <c r="CJ23" s="101">
        <v>17640</v>
      </c>
      <c r="CK23" s="101">
        <v>0</v>
      </c>
      <c r="CL23" s="101">
        <v>1960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50"/>
        <v>4</v>
      </c>
      <c r="DA23" s="101">
        <f t="shared" si="36"/>
        <v>19600</v>
      </c>
      <c r="DB23" s="101">
        <f t="shared" si="37"/>
        <v>17640</v>
      </c>
      <c r="DC23" s="101">
        <f t="shared" si="38"/>
        <v>0</v>
      </c>
      <c r="DD23" s="101">
        <f t="shared" si="39"/>
        <v>1960</v>
      </c>
      <c r="DE23" s="101">
        <f t="shared" si="40"/>
        <v>0</v>
      </c>
      <c r="DF23" s="101">
        <f t="shared" si="51"/>
        <v>16136</v>
      </c>
      <c r="DG23" s="101">
        <f t="shared" si="41"/>
        <v>796889192</v>
      </c>
      <c r="DH23" s="101">
        <f t="shared" si="42"/>
        <v>691209283</v>
      </c>
      <c r="DI23" s="101">
        <f t="shared" si="43"/>
        <v>40937155</v>
      </c>
      <c r="DJ23" s="101">
        <f t="shared" si="44"/>
        <v>62525293</v>
      </c>
      <c r="DK23" s="101">
        <f t="shared" si="45"/>
        <v>2217461</v>
      </c>
      <c r="DL23" s="101">
        <v>577</v>
      </c>
      <c r="DM23" s="101">
        <v>340</v>
      </c>
      <c r="DN23" s="101">
        <v>917</v>
      </c>
      <c r="DO23" s="101">
        <v>69</v>
      </c>
      <c r="DP23" s="101">
        <v>48</v>
      </c>
      <c r="DR23" s="16">
        <f>'７割'!DR23+'８割 '!DR23+'９割'!DR23</f>
        <v>4</v>
      </c>
      <c r="DS23" s="16">
        <f>'７割'!DS23+'８割 '!DS23+'９割'!DS23</f>
        <v>17640</v>
      </c>
      <c r="DT23" s="16">
        <f>'７割'!DT23+'８割 '!DT23+'９割'!DT23</f>
        <v>4</v>
      </c>
      <c r="DU23" s="16">
        <f>'７割'!DU23+'８割 '!DU23+'９割'!DU23</f>
        <v>34223</v>
      </c>
      <c r="DV23" s="16">
        <f>'７割'!DV23+'８割 '!DV23+'９割'!DV23</f>
        <v>4</v>
      </c>
      <c r="DW23" s="16">
        <f>'７割'!DW23+'８割 '!DW23+'９割'!DW23</f>
        <v>57600</v>
      </c>
      <c r="DX23" s="16">
        <f>'７割'!DX23+'８割 '!DX23+'９割'!DX23</f>
        <v>18</v>
      </c>
      <c r="DY23" s="16">
        <f>'７割'!DY23+'８割 '!DY23+'９割'!DY23</f>
        <v>544659</v>
      </c>
      <c r="DZ23" s="16">
        <f>'７割'!DZ23+'８割 '!DZ23+'９割'!DZ23</f>
        <v>3</v>
      </c>
      <c r="EA23" s="16">
        <f>'７割'!EA23+'８割 '!EA23+'９割'!EA23</f>
        <v>15705</v>
      </c>
      <c r="EB23" s="16">
        <f>'７割'!EB23+'８割 '!EB23+'９割'!EB23</f>
        <v>0</v>
      </c>
      <c r="EC23" s="16">
        <f>'７割'!EC23+'８割 '!EC23+'９割'!EC23</f>
        <v>0</v>
      </c>
      <c r="ED23" s="16">
        <f>'７割'!ED23+'８割 '!ED23+'９割'!ED23</f>
        <v>0</v>
      </c>
      <c r="EE23" s="16">
        <f>'７割'!EE23+'８割 '!EE23+'９割'!EE23</f>
        <v>0</v>
      </c>
      <c r="EF23" s="16">
        <f>'７割'!EF23+'８割 '!EF23+'９割'!EF23</f>
        <v>0</v>
      </c>
      <c r="EG23" s="16">
        <f>'７割'!EG23+'８割 '!EG23+'９割'!EG23</f>
        <v>0</v>
      </c>
      <c r="EH23" s="16">
        <f>IF(SUM(DR23,DT23,DV23,DX23,DZ23,EB23,ED23,EF23)='７割'!EH23+'８割 '!EH23+'９割'!EH23,SUM(DR23,DT23,DV23,DX23,DZ23,EB23,ED23,EF23),"数値エラー")</f>
        <v>33</v>
      </c>
      <c r="EI23" s="16">
        <f>IF(SUM(DS23,DU23,DW23,DY23,EA23,EC23,EE23,EG23)='７割'!EI23++'８割 '!EI23+'９割'!EI23,SUM(DS23,DU23,DW23,DY23,EA23,EC23,EE23,EG23),"数値エラー")</f>
        <v>669827</v>
      </c>
      <c r="EK23" s="7">
        <f t="shared" si="52"/>
        <v>16165</v>
      </c>
      <c r="EL23" s="7">
        <f t="shared" si="53"/>
        <v>797539419</v>
      </c>
      <c r="EN23" s="69">
        <f>ROUND(EL23/INDEX(被保険者数!O:O,MATCH(A23,被保険者数!A:A,0),1),0)</f>
        <v>1089535</v>
      </c>
      <c r="EO23" s="1">
        <f t="shared" si="46"/>
        <v>11</v>
      </c>
      <c r="EP23" s="69">
        <f t="shared" si="47"/>
        <v>498046620</v>
      </c>
      <c r="EQ23" s="69">
        <f t="shared" si="48"/>
        <v>152716160</v>
      </c>
      <c r="ER23" s="69">
        <f t="shared" si="49"/>
        <v>146776639</v>
      </c>
      <c r="ES23" s="69">
        <f>ROUND(EP23/INDEX(被保険者数!O:O,MATCH(A23,被保険者数!A:A,0),1),0)</f>
        <v>680392</v>
      </c>
      <c r="ET23" s="69">
        <f t="shared" si="54"/>
        <v>6</v>
      </c>
      <c r="EU23" s="69">
        <f>ROUND(EQ23/INDEX(被保険者数!O:O,MATCH(A23,被保険者数!A:A,0),1),0)</f>
        <v>208629</v>
      </c>
      <c r="EV23" s="1">
        <f t="shared" si="55"/>
        <v>38</v>
      </c>
    </row>
    <row r="24" spans="1:152" s="1" customFormat="1" ht="15.95" customHeight="1" x14ac:dyDescent="0.15">
      <c r="A24" s="2" t="s">
        <v>61</v>
      </c>
      <c r="B24" s="213">
        <v>3134</v>
      </c>
      <c r="C24" s="214">
        <v>1958756350</v>
      </c>
      <c r="D24" s="214">
        <v>1693846693</v>
      </c>
      <c r="E24" s="214">
        <v>146157893</v>
      </c>
      <c r="F24" s="214">
        <v>108250227</v>
      </c>
      <c r="G24" s="214">
        <v>10501537</v>
      </c>
      <c r="H24" s="214">
        <v>54549</v>
      </c>
      <c r="I24" s="214">
        <v>1012622730</v>
      </c>
      <c r="J24" s="214">
        <v>867122563</v>
      </c>
      <c r="K24" s="214">
        <v>40339282</v>
      </c>
      <c r="L24" s="214">
        <v>101155751</v>
      </c>
      <c r="M24" s="214">
        <v>4005134</v>
      </c>
      <c r="N24" s="214">
        <f t="shared" si="0"/>
        <v>57683</v>
      </c>
      <c r="O24" s="214">
        <f t="shared" si="1"/>
        <v>2971379080</v>
      </c>
      <c r="P24" s="214">
        <f t="shared" si="2"/>
        <v>2560969256</v>
      </c>
      <c r="Q24" s="214">
        <f t="shared" si="3"/>
        <v>186497175</v>
      </c>
      <c r="R24" s="214">
        <f t="shared" si="4"/>
        <v>209405978</v>
      </c>
      <c r="S24" s="214">
        <f t="shared" si="5"/>
        <v>14506671</v>
      </c>
      <c r="T24" s="213">
        <v>3</v>
      </c>
      <c r="U24" s="214">
        <v>1499740</v>
      </c>
      <c r="V24" s="214">
        <v>1247534</v>
      </c>
      <c r="W24" s="214">
        <v>113026</v>
      </c>
      <c r="X24" s="214">
        <v>139180</v>
      </c>
      <c r="Y24" s="214">
        <v>0</v>
      </c>
      <c r="Z24" s="214">
        <v>7582</v>
      </c>
      <c r="AA24" s="214">
        <v>99747920</v>
      </c>
      <c r="AB24" s="214">
        <v>85232906</v>
      </c>
      <c r="AC24" s="214">
        <v>259496</v>
      </c>
      <c r="AD24" s="214">
        <v>14255598</v>
      </c>
      <c r="AE24" s="214">
        <v>-80</v>
      </c>
      <c r="AF24" s="214">
        <f t="shared" si="6"/>
        <v>7585</v>
      </c>
      <c r="AG24" s="214">
        <f t="shared" si="7"/>
        <v>101247660</v>
      </c>
      <c r="AH24" s="214">
        <f t="shared" si="8"/>
        <v>86480440</v>
      </c>
      <c r="AI24" s="214">
        <f t="shared" si="9"/>
        <v>372522</v>
      </c>
      <c r="AJ24" s="214">
        <f t="shared" si="10"/>
        <v>14394778</v>
      </c>
      <c r="AK24" s="214">
        <f t="shared" si="11"/>
        <v>-80</v>
      </c>
      <c r="AL24" s="213">
        <f t="shared" si="12"/>
        <v>65268</v>
      </c>
      <c r="AM24" s="214">
        <f t="shared" si="13"/>
        <v>3072626740</v>
      </c>
      <c r="AN24" s="214">
        <f t="shared" si="14"/>
        <v>2647449696</v>
      </c>
      <c r="AO24" s="214">
        <f t="shared" si="15"/>
        <v>186869697</v>
      </c>
      <c r="AP24" s="214">
        <f t="shared" si="16"/>
        <v>223800756</v>
      </c>
      <c r="AQ24" s="214">
        <f t="shared" si="17"/>
        <v>14506591</v>
      </c>
      <c r="AR24" s="214">
        <v>41600</v>
      </c>
      <c r="AS24" s="214">
        <v>517264700</v>
      </c>
      <c r="AT24" s="214">
        <v>445199518</v>
      </c>
      <c r="AU24" s="214">
        <v>6978249</v>
      </c>
      <c r="AV24" s="214">
        <v>61333082</v>
      </c>
      <c r="AW24" s="214">
        <v>3753851</v>
      </c>
      <c r="AX24" s="214">
        <f t="shared" si="18"/>
        <v>106868</v>
      </c>
      <c r="AY24" s="214">
        <f t="shared" si="19"/>
        <v>3589891440</v>
      </c>
      <c r="AZ24" s="214">
        <f t="shared" si="20"/>
        <v>3092649214</v>
      </c>
      <c r="BA24" s="214">
        <f t="shared" si="21"/>
        <v>193847946</v>
      </c>
      <c r="BB24" s="214">
        <f t="shared" si="22"/>
        <v>285133838</v>
      </c>
      <c r="BC24" s="214">
        <f t="shared" si="23"/>
        <v>18260442</v>
      </c>
      <c r="BD24" s="213">
        <v>2998</v>
      </c>
      <c r="BE24" s="214">
        <v>99535239</v>
      </c>
      <c r="BF24" s="214">
        <v>52256429</v>
      </c>
      <c r="BG24" s="214">
        <v>0</v>
      </c>
      <c r="BH24" s="214">
        <v>46980870</v>
      </c>
      <c r="BI24" s="214">
        <v>297940</v>
      </c>
      <c r="BJ24" s="214">
        <v>3</v>
      </c>
      <c r="BK24" s="214">
        <v>45472</v>
      </c>
      <c r="BL24" s="214">
        <v>14652</v>
      </c>
      <c r="BM24" s="214">
        <v>0</v>
      </c>
      <c r="BN24" s="214">
        <v>30820</v>
      </c>
      <c r="BO24" s="214">
        <v>0</v>
      </c>
      <c r="BP24" s="214">
        <f t="shared" si="24"/>
        <v>3001</v>
      </c>
      <c r="BQ24" s="214">
        <f t="shared" si="25"/>
        <v>99580711</v>
      </c>
      <c r="BR24" s="214">
        <f t="shared" si="26"/>
        <v>52271081</v>
      </c>
      <c r="BS24" s="214">
        <f t="shared" si="27"/>
        <v>0</v>
      </c>
      <c r="BT24" s="214">
        <f t="shared" si="28"/>
        <v>47011690</v>
      </c>
      <c r="BU24" s="214">
        <f t="shared" si="29"/>
        <v>297940</v>
      </c>
      <c r="BV24" s="213">
        <v>412</v>
      </c>
      <c r="BW24" s="214">
        <v>41948960</v>
      </c>
      <c r="BX24" s="214">
        <v>36635249</v>
      </c>
      <c r="BY24" s="214">
        <v>1328458</v>
      </c>
      <c r="BZ24" s="214">
        <v>3550584</v>
      </c>
      <c r="CA24" s="214">
        <v>434669</v>
      </c>
      <c r="CB24" s="214">
        <f t="shared" si="30"/>
        <v>107280</v>
      </c>
      <c r="CC24" s="214">
        <f t="shared" si="31"/>
        <v>3731421111</v>
      </c>
      <c r="CD24" s="214">
        <f t="shared" si="32"/>
        <v>3181555544</v>
      </c>
      <c r="CE24" s="214">
        <f t="shared" si="33"/>
        <v>195176404</v>
      </c>
      <c r="CF24" s="214">
        <f t="shared" si="34"/>
        <v>335696112</v>
      </c>
      <c r="CG24" s="214">
        <f t="shared" si="35"/>
        <v>18993051</v>
      </c>
      <c r="CH24" s="100">
        <v>570</v>
      </c>
      <c r="CI24" s="101">
        <v>4777017</v>
      </c>
      <c r="CJ24" s="101">
        <v>4034424</v>
      </c>
      <c r="CK24" s="101">
        <v>0</v>
      </c>
      <c r="CL24" s="101">
        <v>742593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50"/>
        <v>570</v>
      </c>
      <c r="DA24" s="101">
        <f t="shared" si="36"/>
        <v>4777017</v>
      </c>
      <c r="DB24" s="101">
        <f t="shared" si="37"/>
        <v>4034424</v>
      </c>
      <c r="DC24" s="101">
        <f t="shared" si="38"/>
        <v>0</v>
      </c>
      <c r="DD24" s="101">
        <f t="shared" si="39"/>
        <v>742593</v>
      </c>
      <c r="DE24" s="101">
        <f t="shared" si="40"/>
        <v>0</v>
      </c>
      <c r="DF24" s="101">
        <f t="shared" si="51"/>
        <v>107850</v>
      </c>
      <c r="DG24" s="101">
        <f t="shared" si="41"/>
        <v>3736198128</v>
      </c>
      <c r="DH24" s="101">
        <f t="shared" si="42"/>
        <v>3185589968</v>
      </c>
      <c r="DI24" s="101">
        <f t="shared" si="43"/>
        <v>195176404</v>
      </c>
      <c r="DJ24" s="101">
        <f t="shared" si="44"/>
        <v>336438705</v>
      </c>
      <c r="DK24" s="101">
        <f t="shared" si="45"/>
        <v>18993051</v>
      </c>
      <c r="DL24" s="101">
        <v>2129</v>
      </c>
      <c r="DM24" s="101">
        <v>2678</v>
      </c>
      <c r="DN24" s="101">
        <v>4807</v>
      </c>
      <c r="DO24" s="101">
        <v>740</v>
      </c>
      <c r="DP24" s="101">
        <v>136</v>
      </c>
      <c r="DR24" s="16">
        <f>'７割'!DR24+'８割 '!DR24+'９割'!DR24</f>
        <v>570</v>
      </c>
      <c r="DS24" s="16">
        <f>'７割'!DS24+'８割 '!DS24+'９割'!DS24</f>
        <v>4033692</v>
      </c>
      <c r="DT24" s="16">
        <f>'７割'!DT24+'８割 '!DT24+'９割'!DT24</f>
        <v>50</v>
      </c>
      <c r="DU24" s="16">
        <f>'７割'!DU24+'８割 '!DU24+'９割'!DU24</f>
        <v>781035</v>
      </c>
      <c r="DV24" s="16">
        <f>'７割'!DV24+'８割 '!DV24+'９割'!DV24</f>
        <v>182</v>
      </c>
      <c r="DW24" s="16">
        <f>'７割'!DW24+'８割 '!DW24+'９割'!DW24</f>
        <v>4178433</v>
      </c>
      <c r="DX24" s="16">
        <f>'７割'!DX24+'８割 '!DX24+'９割'!DX24</f>
        <v>124</v>
      </c>
      <c r="DY24" s="16">
        <f>'７割'!DY24+'８割 '!DY24+'９割'!DY24</f>
        <v>3741640</v>
      </c>
      <c r="DZ24" s="16">
        <f>'７割'!DZ24+'８割 '!DZ24+'９割'!DZ24</f>
        <v>3</v>
      </c>
      <c r="EA24" s="16">
        <f>'７割'!EA24+'８割 '!EA24+'９割'!EA24</f>
        <v>12071</v>
      </c>
      <c r="EB24" s="16">
        <f>'７割'!EB24+'８割 '!EB24+'９割'!EB24</f>
        <v>0</v>
      </c>
      <c r="EC24" s="16">
        <f>'７割'!EC24+'８割 '!EC24+'９割'!EC24</f>
        <v>0</v>
      </c>
      <c r="ED24" s="16">
        <f>'７割'!ED24+'８割 '!ED24+'９割'!ED24</f>
        <v>0</v>
      </c>
      <c r="EE24" s="16">
        <f>'７割'!EE24+'８割 '!EE24+'９割'!EE24</f>
        <v>0</v>
      </c>
      <c r="EF24" s="16">
        <f>'７割'!EF24+'８割 '!EF24+'９割'!EF24</f>
        <v>0</v>
      </c>
      <c r="EG24" s="16">
        <f>'７割'!EG24+'８割 '!EG24+'９割'!EG24</f>
        <v>0</v>
      </c>
      <c r="EH24" s="16">
        <f>IF(SUM(DR24,DT24,DV24,DX24,DZ24,EB24,ED24,EF24)='７割'!EH24+'８割 '!EH24+'９割'!EH24,SUM(DR24,DT24,DV24,DX24,DZ24,EB24,ED24,EF24),"数値エラー")</f>
        <v>929</v>
      </c>
      <c r="EI24" s="16">
        <f>IF(SUM(DS24,DU24,DW24,DY24,EA24,EC24,EE24,EG24)='７割'!EI24++'８割 '!EI24+'９割'!EI24,SUM(DS24,DU24,DW24,DY24,EA24,EC24,EE24,EG24),"数値エラー")</f>
        <v>12746871</v>
      </c>
      <c r="EK24" s="7">
        <f t="shared" si="52"/>
        <v>108209</v>
      </c>
      <c r="EL24" s="7">
        <f t="shared" si="53"/>
        <v>3744167982</v>
      </c>
      <c r="EN24" s="69">
        <f>ROUND(EL24/INDEX(被保険者数!O:O,MATCH(A24,被保険者数!A:A,0),1),0)</f>
        <v>867107</v>
      </c>
      <c r="EO24" s="1">
        <f t="shared" si="46"/>
        <v>38</v>
      </c>
      <c r="EP24" s="69">
        <f t="shared" si="47"/>
        <v>1960256090</v>
      </c>
      <c r="EQ24" s="69">
        <f t="shared" si="48"/>
        <v>1112370650</v>
      </c>
      <c r="ER24" s="69">
        <f t="shared" si="49"/>
        <v>671541242</v>
      </c>
      <c r="ES24" s="69">
        <f>ROUND(EP24/INDEX(被保険者数!O:O,MATCH(A24,被保険者数!A:A,0),1),0)</f>
        <v>453973</v>
      </c>
      <c r="ET24" s="69">
        <f t="shared" si="54"/>
        <v>41</v>
      </c>
      <c r="EU24" s="69">
        <f>ROUND(EQ24/INDEX(被保険者数!O:O,MATCH(A24,被保険者数!A:A,0),1),0)</f>
        <v>257612</v>
      </c>
      <c r="EV24" s="1">
        <f t="shared" si="55"/>
        <v>21</v>
      </c>
    </row>
    <row r="25" spans="1:152" s="1" customFormat="1" ht="15.95" customHeight="1" x14ac:dyDescent="0.15">
      <c r="A25" s="2" t="s">
        <v>45</v>
      </c>
      <c r="B25" s="213">
        <v>1500</v>
      </c>
      <c r="C25" s="214">
        <v>936423440</v>
      </c>
      <c r="D25" s="214">
        <v>787426567</v>
      </c>
      <c r="E25" s="214">
        <v>73497414</v>
      </c>
      <c r="F25" s="214">
        <v>67723168</v>
      </c>
      <c r="G25" s="214">
        <v>7776291</v>
      </c>
      <c r="H25" s="214">
        <v>18633</v>
      </c>
      <c r="I25" s="214">
        <v>324090970</v>
      </c>
      <c r="J25" s="214">
        <v>271135854</v>
      </c>
      <c r="K25" s="214">
        <v>10853937</v>
      </c>
      <c r="L25" s="214">
        <v>40016929</v>
      </c>
      <c r="M25" s="214">
        <v>2084250</v>
      </c>
      <c r="N25" s="214">
        <f t="shared" si="0"/>
        <v>20133</v>
      </c>
      <c r="O25" s="214">
        <f t="shared" si="1"/>
        <v>1260514410</v>
      </c>
      <c r="P25" s="214">
        <f t="shared" si="2"/>
        <v>1058562421</v>
      </c>
      <c r="Q25" s="214">
        <f t="shared" si="3"/>
        <v>84351351</v>
      </c>
      <c r="R25" s="214">
        <f t="shared" si="4"/>
        <v>107740097</v>
      </c>
      <c r="S25" s="214">
        <f t="shared" si="5"/>
        <v>9860541</v>
      </c>
      <c r="T25" s="213">
        <v>3</v>
      </c>
      <c r="U25" s="214">
        <v>577710</v>
      </c>
      <c r="V25" s="214">
        <v>481180</v>
      </c>
      <c r="W25" s="214">
        <v>0</v>
      </c>
      <c r="X25" s="214">
        <v>96530</v>
      </c>
      <c r="Y25" s="214">
        <v>0</v>
      </c>
      <c r="Z25" s="214">
        <v>2634</v>
      </c>
      <c r="AA25" s="214">
        <v>34150130</v>
      </c>
      <c r="AB25" s="214">
        <v>28498660</v>
      </c>
      <c r="AC25" s="214">
        <v>49318</v>
      </c>
      <c r="AD25" s="214">
        <v>5602152</v>
      </c>
      <c r="AE25" s="214">
        <v>0</v>
      </c>
      <c r="AF25" s="214">
        <f t="shared" si="6"/>
        <v>2637</v>
      </c>
      <c r="AG25" s="214">
        <f t="shared" si="7"/>
        <v>34727840</v>
      </c>
      <c r="AH25" s="214">
        <f t="shared" si="8"/>
        <v>28979840</v>
      </c>
      <c r="AI25" s="214">
        <f t="shared" si="9"/>
        <v>49318</v>
      </c>
      <c r="AJ25" s="214">
        <f t="shared" si="10"/>
        <v>5698682</v>
      </c>
      <c r="AK25" s="214">
        <f t="shared" si="11"/>
        <v>0</v>
      </c>
      <c r="AL25" s="213">
        <f t="shared" si="12"/>
        <v>22770</v>
      </c>
      <c r="AM25" s="214">
        <f t="shared" si="13"/>
        <v>1295242250</v>
      </c>
      <c r="AN25" s="214">
        <f t="shared" si="14"/>
        <v>1087542261</v>
      </c>
      <c r="AO25" s="214">
        <f t="shared" si="15"/>
        <v>84400669</v>
      </c>
      <c r="AP25" s="214">
        <f t="shared" si="16"/>
        <v>113438779</v>
      </c>
      <c r="AQ25" s="214">
        <f t="shared" si="17"/>
        <v>9860541</v>
      </c>
      <c r="AR25" s="214">
        <v>14965</v>
      </c>
      <c r="AS25" s="214">
        <v>190582630</v>
      </c>
      <c r="AT25" s="214">
        <v>160335636</v>
      </c>
      <c r="AU25" s="214">
        <v>748393</v>
      </c>
      <c r="AV25" s="214">
        <v>27592850</v>
      </c>
      <c r="AW25" s="214">
        <v>1905751</v>
      </c>
      <c r="AX25" s="214">
        <f t="shared" si="18"/>
        <v>37735</v>
      </c>
      <c r="AY25" s="214">
        <f t="shared" si="19"/>
        <v>1485824880</v>
      </c>
      <c r="AZ25" s="214">
        <f t="shared" si="20"/>
        <v>1247877897</v>
      </c>
      <c r="BA25" s="214">
        <f t="shared" si="21"/>
        <v>85149062</v>
      </c>
      <c r="BB25" s="214">
        <f t="shared" si="22"/>
        <v>141031629</v>
      </c>
      <c r="BC25" s="214">
        <f t="shared" si="23"/>
        <v>11766292</v>
      </c>
      <c r="BD25" s="213">
        <v>1432</v>
      </c>
      <c r="BE25" s="214">
        <v>48492294</v>
      </c>
      <c r="BF25" s="214">
        <v>23379814</v>
      </c>
      <c r="BG25" s="214">
        <v>0</v>
      </c>
      <c r="BH25" s="214">
        <v>24930030</v>
      </c>
      <c r="BI25" s="214">
        <v>182450</v>
      </c>
      <c r="BJ25" s="214">
        <v>3</v>
      </c>
      <c r="BK25" s="214">
        <v>12610</v>
      </c>
      <c r="BL25" s="214">
        <v>3870</v>
      </c>
      <c r="BM25" s="214">
        <v>0</v>
      </c>
      <c r="BN25" s="214">
        <v>8740</v>
      </c>
      <c r="BO25" s="214">
        <v>0</v>
      </c>
      <c r="BP25" s="214">
        <f t="shared" si="24"/>
        <v>1435</v>
      </c>
      <c r="BQ25" s="214">
        <f t="shared" si="25"/>
        <v>48504904</v>
      </c>
      <c r="BR25" s="214">
        <f t="shared" si="26"/>
        <v>23383684</v>
      </c>
      <c r="BS25" s="214">
        <f t="shared" si="27"/>
        <v>0</v>
      </c>
      <c r="BT25" s="214">
        <f t="shared" si="28"/>
        <v>24938770</v>
      </c>
      <c r="BU25" s="214">
        <f t="shared" si="29"/>
        <v>182450</v>
      </c>
      <c r="BV25" s="213">
        <v>124</v>
      </c>
      <c r="BW25" s="214">
        <v>12903550</v>
      </c>
      <c r="BX25" s="214">
        <v>11082779</v>
      </c>
      <c r="BY25" s="214">
        <v>203166</v>
      </c>
      <c r="BZ25" s="214">
        <v>1260126</v>
      </c>
      <c r="CA25" s="214">
        <v>357479</v>
      </c>
      <c r="CB25" s="214">
        <f t="shared" si="30"/>
        <v>37859</v>
      </c>
      <c r="CC25" s="214">
        <f t="shared" si="31"/>
        <v>1547233334</v>
      </c>
      <c r="CD25" s="214">
        <f t="shared" si="32"/>
        <v>1282344360</v>
      </c>
      <c r="CE25" s="214">
        <f t="shared" si="33"/>
        <v>85352228</v>
      </c>
      <c r="CF25" s="214">
        <f t="shared" si="34"/>
        <v>167230525</v>
      </c>
      <c r="CG25" s="214">
        <f t="shared" si="35"/>
        <v>12306221</v>
      </c>
      <c r="CH25" s="100">
        <v>228</v>
      </c>
      <c r="CI25" s="101">
        <v>1426050</v>
      </c>
      <c r="CJ25" s="101">
        <v>1219265</v>
      </c>
      <c r="CK25" s="101">
        <v>0</v>
      </c>
      <c r="CL25" s="101">
        <v>206785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50"/>
        <v>228</v>
      </c>
      <c r="DA25" s="101">
        <f t="shared" si="36"/>
        <v>1426050</v>
      </c>
      <c r="DB25" s="101">
        <f t="shared" si="37"/>
        <v>1219265</v>
      </c>
      <c r="DC25" s="101">
        <f t="shared" si="38"/>
        <v>0</v>
      </c>
      <c r="DD25" s="101">
        <f t="shared" si="39"/>
        <v>206785</v>
      </c>
      <c r="DE25" s="101">
        <f t="shared" si="40"/>
        <v>0</v>
      </c>
      <c r="DF25" s="101">
        <f t="shared" si="51"/>
        <v>38087</v>
      </c>
      <c r="DG25" s="101">
        <f t="shared" si="41"/>
        <v>1548659384</v>
      </c>
      <c r="DH25" s="101">
        <f t="shared" si="42"/>
        <v>1283563625</v>
      </c>
      <c r="DI25" s="101">
        <f t="shared" si="43"/>
        <v>85352228</v>
      </c>
      <c r="DJ25" s="101">
        <f t="shared" si="44"/>
        <v>167437310</v>
      </c>
      <c r="DK25" s="101">
        <f t="shared" si="45"/>
        <v>12306221</v>
      </c>
      <c r="DL25" s="101">
        <v>1004</v>
      </c>
      <c r="DM25" s="101">
        <v>789</v>
      </c>
      <c r="DN25" s="101">
        <v>1793</v>
      </c>
      <c r="DO25" s="101">
        <v>233</v>
      </c>
      <c r="DP25" s="101">
        <v>75</v>
      </c>
      <c r="DR25" s="16">
        <f>'７割'!DR25+'８割 '!DR25+'９割'!DR25</f>
        <v>228</v>
      </c>
      <c r="DS25" s="16">
        <f>'７割'!DS25+'８割 '!DS25+'９割'!DS25</f>
        <v>1219265</v>
      </c>
      <c r="DT25" s="16">
        <f>'７割'!DT25+'８割 '!DT25+'９割'!DT25</f>
        <v>22</v>
      </c>
      <c r="DU25" s="16">
        <f>'７割'!DU25+'８割 '!DU25+'９割'!DU25</f>
        <v>150003</v>
      </c>
      <c r="DV25" s="16">
        <f>'７割'!DV25+'８割 '!DV25+'９割'!DV25</f>
        <v>46</v>
      </c>
      <c r="DW25" s="16">
        <f>'７割'!DW25+'８割 '!DW25+'９割'!DW25</f>
        <v>1464423</v>
      </c>
      <c r="DX25" s="16">
        <f>'７割'!DX25+'８割 '!DX25+'９割'!DX25</f>
        <v>44</v>
      </c>
      <c r="DY25" s="16">
        <f>'７割'!DY25+'８割 '!DY25+'９割'!DY25</f>
        <v>1508107</v>
      </c>
      <c r="DZ25" s="16">
        <f>'７割'!DZ25+'８割 '!DZ25+'９割'!DZ25</f>
        <v>1</v>
      </c>
      <c r="EA25" s="16">
        <f>'７割'!EA25+'８割 '!EA25+'９割'!EA25</f>
        <v>21447</v>
      </c>
      <c r="EB25" s="16">
        <f>'７割'!EB25+'８割 '!EB25+'９割'!EB25</f>
        <v>0</v>
      </c>
      <c r="EC25" s="16">
        <f>'７割'!EC25+'８割 '!EC25+'９割'!EC25</f>
        <v>0</v>
      </c>
      <c r="ED25" s="16">
        <f>'７割'!ED25+'８割 '!ED25+'９割'!ED25</f>
        <v>0</v>
      </c>
      <c r="EE25" s="16">
        <f>'７割'!EE25+'８割 '!EE25+'９割'!EE25</f>
        <v>0</v>
      </c>
      <c r="EF25" s="16">
        <f>'７割'!EF25+'８割 '!EF25+'９割'!EF25</f>
        <v>0</v>
      </c>
      <c r="EG25" s="16">
        <f>'７割'!EG25+'８割 '!EG25+'９割'!EG25</f>
        <v>0</v>
      </c>
      <c r="EH25" s="16">
        <f>IF(SUM(DR25,DT25,DV25,DX25,DZ25,EB25,ED25,EF25)='７割'!EH25+'８割 '!EH25+'９割'!EH25,SUM(DR25,DT25,DV25,DX25,DZ25,EB25,ED25,EF25),"数値エラー")</f>
        <v>341</v>
      </c>
      <c r="EI25" s="16">
        <f>IF(SUM(DS25,DU25,DW25,DY25,EA25,EC25,EE25,EG25)='７割'!EI25++'８割 '!EI25+'９割'!EI25,SUM(DS25,DU25,DW25,DY25,EA25,EC25,EE25,EG25),"数値エラー")</f>
        <v>4363245</v>
      </c>
      <c r="EK25" s="7">
        <f t="shared" si="52"/>
        <v>38200</v>
      </c>
      <c r="EL25" s="7">
        <f t="shared" si="53"/>
        <v>1551596579</v>
      </c>
      <c r="EN25" s="69">
        <f>ROUND(EL25/INDEX(被保険者数!O:O,MATCH(A25,被保険者数!A:A,0),1),0)</f>
        <v>994613</v>
      </c>
      <c r="EO25" s="1">
        <f t="shared" si="46"/>
        <v>27</v>
      </c>
      <c r="EP25" s="69">
        <f t="shared" si="47"/>
        <v>937001150</v>
      </c>
      <c r="EQ25" s="69">
        <f t="shared" si="48"/>
        <v>358241100</v>
      </c>
      <c r="ER25" s="69">
        <f t="shared" si="49"/>
        <v>256354329</v>
      </c>
      <c r="ES25" s="69">
        <f>ROUND(EP25/INDEX(被保険者数!O:O,MATCH(A25,被保険者数!A:A,0),1),0)</f>
        <v>600642</v>
      </c>
      <c r="ET25" s="69">
        <f t="shared" si="54"/>
        <v>19</v>
      </c>
      <c r="EU25" s="69">
        <f>ROUND(EQ25/INDEX(被保険者数!O:O,MATCH(A25,被保険者数!A:A,0),1),0)</f>
        <v>229642</v>
      </c>
      <c r="EV25" s="1">
        <f t="shared" si="55"/>
        <v>30</v>
      </c>
    </row>
    <row r="26" spans="1:152" s="1" customFormat="1" ht="15.95" customHeight="1" x14ac:dyDescent="0.15">
      <c r="A26" s="2" t="s">
        <v>46</v>
      </c>
      <c r="B26" s="213">
        <v>2613</v>
      </c>
      <c r="C26" s="214">
        <v>1771752830</v>
      </c>
      <c r="D26" s="214">
        <v>1518671052</v>
      </c>
      <c r="E26" s="214">
        <v>136227960</v>
      </c>
      <c r="F26" s="214">
        <v>107662024</v>
      </c>
      <c r="G26" s="214">
        <v>9191794</v>
      </c>
      <c r="H26" s="214">
        <v>35655</v>
      </c>
      <c r="I26" s="214">
        <v>635010590</v>
      </c>
      <c r="J26" s="214">
        <v>536746461</v>
      </c>
      <c r="K26" s="214">
        <v>19123229</v>
      </c>
      <c r="L26" s="214">
        <v>74943125</v>
      </c>
      <c r="M26" s="214">
        <v>4197775</v>
      </c>
      <c r="N26" s="214">
        <f t="shared" si="0"/>
        <v>38268</v>
      </c>
      <c r="O26" s="214">
        <f t="shared" si="1"/>
        <v>2406763420</v>
      </c>
      <c r="P26" s="214">
        <f t="shared" si="2"/>
        <v>2055417513</v>
      </c>
      <c r="Q26" s="214">
        <f t="shared" si="3"/>
        <v>155351189</v>
      </c>
      <c r="R26" s="214">
        <f t="shared" si="4"/>
        <v>182605149</v>
      </c>
      <c r="S26" s="214">
        <f t="shared" si="5"/>
        <v>13389569</v>
      </c>
      <c r="T26" s="213">
        <v>7</v>
      </c>
      <c r="U26" s="214">
        <v>5385680</v>
      </c>
      <c r="V26" s="214">
        <v>4712292</v>
      </c>
      <c r="W26" s="214">
        <v>342195</v>
      </c>
      <c r="X26" s="214">
        <v>331193</v>
      </c>
      <c r="Y26" s="214">
        <v>0</v>
      </c>
      <c r="Z26" s="214">
        <v>4582</v>
      </c>
      <c r="AA26" s="214">
        <v>61473480</v>
      </c>
      <c r="AB26" s="214">
        <v>51318474</v>
      </c>
      <c r="AC26" s="214">
        <v>190030</v>
      </c>
      <c r="AD26" s="214">
        <v>9964976</v>
      </c>
      <c r="AE26" s="214">
        <v>0</v>
      </c>
      <c r="AF26" s="214">
        <f t="shared" si="6"/>
        <v>4589</v>
      </c>
      <c r="AG26" s="214">
        <f t="shared" si="7"/>
        <v>66859160</v>
      </c>
      <c r="AH26" s="214">
        <f t="shared" si="8"/>
        <v>56030766</v>
      </c>
      <c r="AI26" s="214">
        <f t="shared" si="9"/>
        <v>532225</v>
      </c>
      <c r="AJ26" s="214">
        <f t="shared" si="10"/>
        <v>10296169</v>
      </c>
      <c r="AK26" s="214">
        <f t="shared" si="11"/>
        <v>0</v>
      </c>
      <c r="AL26" s="213">
        <f t="shared" si="12"/>
        <v>42857</v>
      </c>
      <c r="AM26" s="214">
        <f t="shared" si="13"/>
        <v>2473622580</v>
      </c>
      <c r="AN26" s="214">
        <f t="shared" si="14"/>
        <v>2111448279</v>
      </c>
      <c r="AO26" s="214">
        <f t="shared" si="15"/>
        <v>155883414</v>
      </c>
      <c r="AP26" s="214">
        <f t="shared" si="16"/>
        <v>192901318</v>
      </c>
      <c r="AQ26" s="214">
        <f t="shared" si="17"/>
        <v>13389569</v>
      </c>
      <c r="AR26" s="214">
        <v>24891</v>
      </c>
      <c r="AS26" s="214">
        <v>321277240</v>
      </c>
      <c r="AT26" s="214">
        <v>270742416</v>
      </c>
      <c r="AU26" s="214">
        <v>3249512</v>
      </c>
      <c r="AV26" s="214">
        <v>43787722</v>
      </c>
      <c r="AW26" s="214">
        <v>3497590</v>
      </c>
      <c r="AX26" s="214">
        <f t="shared" si="18"/>
        <v>67748</v>
      </c>
      <c r="AY26" s="214">
        <f t="shared" si="19"/>
        <v>2794899820</v>
      </c>
      <c r="AZ26" s="214">
        <f t="shared" si="20"/>
        <v>2382190695</v>
      </c>
      <c r="BA26" s="214">
        <f t="shared" si="21"/>
        <v>159132926</v>
      </c>
      <c r="BB26" s="214">
        <f t="shared" si="22"/>
        <v>236689040</v>
      </c>
      <c r="BC26" s="214">
        <f t="shared" si="23"/>
        <v>16887159</v>
      </c>
      <c r="BD26" s="213">
        <v>2523</v>
      </c>
      <c r="BE26" s="214">
        <v>87168808</v>
      </c>
      <c r="BF26" s="214">
        <v>39935928</v>
      </c>
      <c r="BG26" s="214">
        <v>0</v>
      </c>
      <c r="BH26" s="214">
        <v>46992270</v>
      </c>
      <c r="BI26" s="214">
        <v>240610</v>
      </c>
      <c r="BJ26" s="214">
        <v>7</v>
      </c>
      <c r="BK26" s="214">
        <v>117878</v>
      </c>
      <c r="BL26" s="214">
        <v>39678</v>
      </c>
      <c r="BM26" s="214">
        <v>0</v>
      </c>
      <c r="BN26" s="214">
        <v>78200</v>
      </c>
      <c r="BO26" s="214">
        <v>0</v>
      </c>
      <c r="BP26" s="214">
        <f t="shared" si="24"/>
        <v>2530</v>
      </c>
      <c r="BQ26" s="214">
        <f t="shared" si="25"/>
        <v>87286686</v>
      </c>
      <c r="BR26" s="214">
        <f t="shared" si="26"/>
        <v>39975606</v>
      </c>
      <c r="BS26" s="214">
        <f t="shared" si="27"/>
        <v>0</v>
      </c>
      <c r="BT26" s="214">
        <f t="shared" si="28"/>
        <v>47070470</v>
      </c>
      <c r="BU26" s="214">
        <f t="shared" si="29"/>
        <v>240610</v>
      </c>
      <c r="BV26" s="213">
        <v>251</v>
      </c>
      <c r="BW26" s="214">
        <v>30838700</v>
      </c>
      <c r="BX26" s="214">
        <v>25466842</v>
      </c>
      <c r="BY26" s="214">
        <v>781726</v>
      </c>
      <c r="BZ26" s="214">
        <v>2584458</v>
      </c>
      <c r="CA26" s="214">
        <v>2005674</v>
      </c>
      <c r="CB26" s="214">
        <f t="shared" si="30"/>
        <v>67999</v>
      </c>
      <c r="CC26" s="214">
        <f t="shared" si="31"/>
        <v>2913025206</v>
      </c>
      <c r="CD26" s="214">
        <f t="shared" si="32"/>
        <v>2447633143</v>
      </c>
      <c r="CE26" s="214">
        <f t="shared" si="33"/>
        <v>159914652</v>
      </c>
      <c r="CF26" s="214">
        <f t="shared" si="34"/>
        <v>286343968</v>
      </c>
      <c r="CG26" s="214">
        <f t="shared" si="35"/>
        <v>19133443</v>
      </c>
      <c r="CH26" s="100">
        <v>596</v>
      </c>
      <c r="CI26" s="101">
        <v>3195289</v>
      </c>
      <c r="CJ26" s="101">
        <v>2635352</v>
      </c>
      <c r="CK26" s="101">
        <v>0</v>
      </c>
      <c r="CL26" s="101">
        <v>559937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50"/>
        <v>596</v>
      </c>
      <c r="DA26" s="101">
        <f t="shared" si="36"/>
        <v>3195289</v>
      </c>
      <c r="DB26" s="101">
        <f t="shared" si="37"/>
        <v>2635352</v>
      </c>
      <c r="DC26" s="101">
        <f t="shared" si="38"/>
        <v>0</v>
      </c>
      <c r="DD26" s="101">
        <f t="shared" si="39"/>
        <v>559937</v>
      </c>
      <c r="DE26" s="101">
        <f t="shared" si="40"/>
        <v>0</v>
      </c>
      <c r="DF26" s="101">
        <f t="shared" si="51"/>
        <v>68595</v>
      </c>
      <c r="DG26" s="101">
        <f t="shared" si="41"/>
        <v>2916220495</v>
      </c>
      <c r="DH26" s="101">
        <f t="shared" si="42"/>
        <v>2450268495</v>
      </c>
      <c r="DI26" s="101">
        <f t="shared" si="43"/>
        <v>159914652</v>
      </c>
      <c r="DJ26" s="101">
        <f t="shared" si="44"/>
        <v>286903905</v>
      </c>
      <c r="DK26" s="101">
        <f t="shared" si="45"/>
        <v>19133443</v>
      </c>
      <c r="DL26" s="101">
        <v>1898</v>
      </c>
      <c r="DM26" s="101">
        <v>1673</v>
      </c>
      <c r="DN26" s="101">
        <v>3571</v>
      </c>
      <c r="DO26" s="101">
        <v>384</v>
      </c>
      <c r="DP26" s="101">
        <v>246</v>
      </c>
      <c r="DR26" s="16">
        <f>'７割'!DR26+'８割 '!DR26+'９割'!DR26</f>
        <v>596</v>
      </c>
      <c r="DS26" s="16">
        <f>'７割'!DS26+'８割 '!DS26+'９割'!DS26</f>
        <v>2635352</v>
      </c>
      <c r="DT26" s="16">
        <f>'７割'!DT26+'８割 '!DT26+'９割'!DT26</f>
        <v>80</v>
      </c>
      <c r="DU26" s="16">
        <f>'７割'!DU26+'８割 '!DU26+'９割'!DU26</f>
        <v>1029635</v>
      </c>
      <c r="DV26" s="16">
        <f>'７割'!DV26+'８割 '!DV26+'９割'!DV26</f>
        <v>94</v>
      </c>
      <c r="DW26" s="16">
        <f>'７割'!DW26+'８割 '!DW26+'９割'!DW26</f>
        <v>2075294</v>
      </c>
      <c r="DX26" s="16">
        <f>'７割'!DX26+'８割 '!DX26+'９割'!DX26</f>
        <v>92</v>
      </c>
      <c r="DY26" s="16">
        <f>'７割'!DY26+'８割 '!DY26+'９割'!DY26</f>
        <v>3220252</v>
      </c>
      <c r="DZ26" s="16">
        <f>'７割'!DZ26+'８割 '!DZ26+'９割'!DZ26</f>
        <v>3</v>
      </c>
      <c r="EA26" s="16">
        <f>'７割'!EA26+'８割 '!EA26+'９割'!EA26</f>
        <v>15012</v>
      </c>
      <c r="EB26" s="16">
        <f>'７割'!EB26+'８割 '!EB26+'９割'!EB26</f>
        <v>0</v>
      </c>
      <c r="EC26" s="16">
        <f>'７割'!EC26+'８割 '!EC26+'９割'!EC26</f>
        <v>0</v>
      </c>
      <c r="ED26" s="16">
        <f>'７割'!ED26+'８割 '!ED26+'９割'!ED26</f>
        <v>0</v>
      </c>
      <c r="EE26" s="16">
        <f>'７割'!EE26+'８割 '!EE26+'９割'!EE26</f>
        <v>0</v>
      </c>
      <c r="EF26" s="16">
        <f>'７割'!EF26+'８割 '!EF26+'９割'!EF26</f>
        <v>0</v>
      </c>
      <c r="EG26" s="16">
        <f>'７割'!EG26+'８割 '!EG26+'９割'!EG26</f>
        <v>0</v>
      </c>
      <c r="EH26" s="16">
        <f>IF(SUM(DR26,DT26,DV26,DX26,DZ26,EB26,ED26,EF26)='７割'!EH26+'８割 '!EH26+'９割'!EH26,SUM(DR26,DT26,DV26,DX26,DZ26,EB26,ED26,EF26),"数値エラー")</f>
        <v>865</v>
      </c>
      <c r="EI26" s="16">
        <f>IF(SUM(DS26,DU26,DW26,DY26,EA26,EC26,EE26,EG26)='７割'!EI26++'８割 '!EI26+'９割'!EI26,SUM(DS26,DU26,DW26,DY26,EA26,EC26,EE26,EG26),"数値エラー")</f>
        <v>8975545</v>
      </c>
      <c r="EK26" s="7">
        <f t="shared" si="52"/>
        <v>68864</v>
      </c>
      <c r="EL26" s="7">
        <f t="shared" si="53"/>
        <v>2922000751</v>
      </c>
      <c r="EN26" s="69">
        <f>ROUND(EL26/INDEX(被保険者数!O:O,MATCH(A26,被保険者数!A:A,0),1),0)</f>
        <v>1032874</v>
      </c>
      <c r="EO26" s="1">
        <f t="shared" si="46"/>
        <v>21</v>
      </c>
      <c r="EP26" s="69">
        <f t="shared" si="47"/>
        <v>1777138510</v>
      </c>
      <c r="EQ26" s="69">
        <f t="shared" si="48"/>
        <v>696484070</v>
      </c>
      <c r="ER26" s="69">
        <f t="shared" si="49"/>
        <v>448378171</v>
      </c>
      <c r="ES26" s="69">
        <f>ROUND(EP26/INDEX(被保険者数!O:O,MATCH(A26,被保険者数!A:A,0),1),0)</f>
        <v>628186</v>
      </c>
      <c r="ET26" s="69">
        <f t="shared" si="54"/>
        <v>15</v>
      </c>
      <c r="EU26" s="69">
        <f>ROUND(EQ26/INDEX(被保険者数!O:O,MATCH(A26,被保険者数!A:A,0),1),0)</f>
        <v>246194</v>
      </c>
      <c r="EV26" s="1">
        <f t="shared" si="55"/>
        <v>24</v>
      </c>
    </row>
    <row r="27" spans="1:152" s="1" customFormat="1" ht="15.95" customHeight="1" x14ac:dyDescent="0.15">
      <c r="A27" s="2" t="s">
        <v>47</v>
      </c>
      <c r="B27" s="213">
        <v>1779</v>
      </c>
      <c r="C27" s="214">
        <v>1184581170</v>
      </c>
      <c r="D27" s="214">
        <v>1028091559</v>
      </c>
      <c r="E27" s="214">
        <v>90010424</v>
      </c>
      <c r="F27" s="214">
        <v>59789190</v>
      </c>
      <c r="G27" s="214">
        <v>6689997</v>
      </c>
      <c r="H27" s="214">
        <v>24967</v>
      </c>
      <c r="I27" s="214">
        <v>508567530</v>
      </c>
      <c r="J27" s="214">
        <v>432780485</v>
      </c>
      <c r="K27" s="214">
        <v>23629822</v>
      </c>
      <c r="L27" s="214">
        <v>48372811</v>
      </c>
      <c r="M27" s="214">
        <v>3784412</v>
      </c>
      <c r="N27" s="214">
        <f t="shared" si="0"/>
        <v>26746</v>
      </c>
      <c r="O27" s="214">
        <f t="shared" si="1"/>
        <v>1693148700</v>
      </c>
      <c r="P27" s="214">
        <f t="shared" si="2"/>
        <v>1460872044</v>
      </c>
      <c r="Q27" s="214">
        <f t="shared" si="3"/>
        <v>113640246</v>
      </c>
      <c r="R27" s="214">
        <f t="shared" si="4"/>
        <v>108162001</v>
      </c>
      <c r="S27" s="214">
        <f t="shared" si="5"/>
        <v>10474409</v>
      </c>
      <c r="T27" s="213">
        <v>8</v>
      </c>
      <c r="U27" s="214">
        <v>7150830</v>
      </c>
      <c r="V27" s="214">
        <v>6074078</v>
      </c>
      <c r="W27" s="214">
        <v>673772</v>
      </c>
      <c r="X27" s="214">
        <v>373550</v>
      </c>
      <c r="Y27" s="214">
        <v>29430</v>
      </c>
      <c r="Z27" s="214">
        <v>3926</v>
      </c>
      <c r="AA27" s="214">
        <v>54938480</v>
      </c>
      <c r="AB27" s="214">
        <v>46985072</v>
      </c>
      <c r="AC27" s="214">
        <v>151189</v>
      </c>
      <c r="AD27" s="214">
        <v>7746157</v>
      </c>
      <c r="AE27" s="214">
        <v>56062</v>
      </c>
      <c r="AF27" s="214">
        <f t="shared" si="6"/>
        <v>3934</v>
      </c>
      <c r="AG27" s="214">
        <f t="shared" si="7"/>
        <v>62089310</v>
      </c>
      <c r="AH27" s="214">
        <f t="shared" si="8"/>
        <v>53059150</v>
      </c>
      <c r="AI27" s="214">
        <f t="shared" si="9"/>
        <v>824961</v>
      </c>
      <c r="AJ27" s="214">
        <f t="shared" si="10"/>
        <v>8119707</v>
      </c>
      <c r="AK27" s="214">
        <f t="shared" si="11"/>
        <v>85492</v>
      </c>
      <c r="AL27" s="213">
        <f t="shared" si="12"/>
        <v>30680</v>
      </c>
      <c r="AM27" s="214">
        <f t="shared" si="13"/>
        <v>1755238010</v>
      </c>
      <c r="AN27" s="214">
        <f t="shared" si="14"/>
        <v>1513931194</v>
      </c>
      <c r="AO27" s="214">
        <f t="shared" si="15"/>
        <v>114465207</v>
      </c>
      <c r="AP27" s="214">
        <f t="shared" si="16"/>
        <v>116281708</v>
      </c>
      <c r="AQ27" s="214">
        <f t="shared" si="17"/>
        <v>10559901</v>
      </c>
      <c r="AR27" s="214">
        <v>17932</v>
      </c>
      <c r="AS27" s="214">
        <v>236219450</v>
      </c>
      <c r="AT27" s="214">
        <v>200748756</v>
      </c>
      <c r="AU27" s="214">
        <v>4483140</v>
      </c>
      <c r="AV27" s="214">
        <v>28172661</v>
      </c>
      <c r="AW27" s="214">
        <v>2814893</v>
      </c>
      <c r="AX27" s="214">
        <f t="shared" si="18"/>
        <v>48612</v>
      </c>
      <c r="AY27" s="214">
        <f t="shared" si="19"/>
        <v>1991457460</v>
      </c>
      <c r="AZ27" s="214">
        <f t="shared" si="20"/>
        <v>1714679950</v>
      </c>
      <c r="BA27" s="214">
        <f t="shared" si="21"/>
        <v>118948347</v>
      </c>
      <c r="BB27" s="214">
        <f t="shared" si="22"/>
        <v>144454369</v>
      </c>
      <c r="BC27" s="214">
        <f t="shared" si="23"/>
        <v>13374794</v>
      </c>
      <c r="BD27" s="213">
        <v>1716</v>
      </c>
      <c r="BE27" s="214">
        <v>57776877</v>
      </c>
      <c r="BF27" s="214">
        <v>30180627</v>
      </c>
      <c r="BG27" s="214">
        <v>0</v>
      </c>
      <c r="BH27" s="214">
        <v>27434810</v>
      </c>
      <c r="BI27" s="214">
        <v>161440</v>
      </c>
      <c r="BJ27" s="214">
        <v>8</v>
      </c>
      <c r="BK27" s="214">
        <v>326038</v>
      </c>
      <c r="BL27" s="214">
        <v>102468</v>
      </c>
      <c r="BM27" s="214">
        <v>0</v>
      </c>
      <c r="BN27" s="214">
        <v>223570</v>
      </c>
      <c r="BO27" s="214">
        <v>0</v>
      </c>
      <c r="BP27" s="214">
        <f t="shared" si="24"/>
        <v>1724</v>
      </c>
      <c r="BQ27" s="214">
        <f t="shared" si="25"/>
        <v>58102915</v>
      </c>
      <c r="BR27" s="214">
        <f t="shared" si="26"/>
        <v>30283095</v>
      </c>
      <c r="BS27" s="214">
        <f t="shared" si="27"/>
        <v>0</v>
      </c>
      <c r="BT27" s="214">
        <f t="shared" si="28"/>
        <v>27658380</v>
      </c>
      <c r="BU27" s="214">
        <f t="shared" si="29"/>
        <v>161440</v>
      </c>
      <c r="BV27" s="213">
        <v>302</v>
      </c>
      <c r="BW27" s="214">
        <v>36078550</v>
      </c>
      <c r="BX27" s="214">
        <v>31671811</v>
      </c>
      <c r="BY27" s="214">
        <v>902665</v>
      </c>
      <c r="BZ27" s="214">
        <v>2379031</v>
      </c>
      <c r="CA27" s="214">
        <v>1125043</v>
      </c>
      <c r="CB27" s="214">
        <f t="shared" si="30"/>
        <v>48914</v>
      </c>
      <c r="CC27" s="214">
        <f t="shared" si="31"/>
        <v>2085638925</v>
      </c>
      <c r="CD27" s="214">
        <f t="shared" si="32"/>
        <v>1776634856</v>
      </c>
      <c r="CE27" s="214">
        <f t="shared" si="33"/>
        <v>119851012</v>
      </c>
      <c r="CF27" s="214">
        <f t="shared" si="34"/>
        <v>174491780</v>
      </c>
      <c r="CG27" s="214">
        <f t="shared" si="35"/>
        <v>14661277</v>
      </c>
      <c r="CH27" s="100">
        <v>269</v>
      </c>
      <c r="CI27" s="101">
        <v>1530494</v>
      </c>
      <c r="CJ27" s="101">
        <v>1275709</v>
      </c>
      <c r="CK27" s="101">
        <v>0</v>
      </c>
      <c r="CL27" s="101">
        <v>254785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50"/>
        <v>269</v>
      </c>
      <c r="DA27" s="101">
        <f t="shared" si="36"/>
        <v>1530494</v>
      </c>
      <c r="DB27" s="101">
        <f t="shared" si="37"/>
        <v>1275709</v>
      </c>
      <c r="DC27" s="101">
        <f t="shared" si="38"/>
        <v>0</v>
      </c>
      <c r="DD27" s="101">
        <f t="shared" si="39"/>
        <v>254785</v>
      </c>
      <c r="DE27" s="101">
        <f t="shared" si="40"/>
        <v>0</v>
      </c>
      <c r="DF27" s="101">
        <f t="shared" si="51"/>
        <v>49183</v>
      </c>
      <c r="DG27" s="101">
        <f t="shared" si="41"/>
        <v>2087169419</v>
      </c>
      <c r="DH27" s="101">
        <f t="shared" si="42"/>
        <v>1777910565</v>
      </c>
      <c r="DI27" s="101">
        <f t="shared" si="43"/>
        <v>119851012</v>
      </c>
      <c r="DJ27" s="101">
        <f t="shared" si="44"/>
        <v>174746565</v>
      </c>
      <c r="DK27" s="101">
        <f t="shared" si="45"/>
        <v>14661277</v>
      </c>
      <c r="DL27" s="101">
        <v>1282</v>
      </c>
      <c r="DM27" s="101">
        <v>1285</v>
      </c>
      <c r="DN27" s="101">
        <v>2567</v>
      </c>
      <c r="DO27" s="101">
        <v>270</v>
      </c>
      <c r="DP27" s="101">
        <v>93</v>
      </c>
      <c r="DR27" s="16">
        <f>'７割'!DR27+'８割 '!DR27+'９割'!DR27</f>
        <v>269</v>
      </c>
      <c r="DS27" s="16">
        <f>'７割'!DS27+'８割 '!DS27+'９割'!DS27</f>
        <v>1275709</v>
      </c>
      <c r="DT27" s="16">
        <f>'７割'!DT27+'８割 '!DT27+'９割'!DT27</f>
        <v>37</v>
      </c>
      <c r="DU27" s="16">
        <f>'７割'!DU27+'８割 '!DU27+'９割'!DU27</f>
        <v>1050603</v>
      </c>
      <c r="DV27" s="16">
        <f>'７割'!DV27+'８割 '!DV27+'９割'!DV27</f>
        <v>55</v>
      </c>
      <c r="DW27" s="16">
        <f>'７割'!DW27+'８割 '!DW27+'９割'!DW27</f>
        <v>987805</v>
      </c>
      <c r="DX27" s="16">
        <f>'７割'!DX27+'８割 '!DX27+'９割'!DX27</f>
        <v>63</v>
      </c>
      <c r="DY27" s="16">
        <f>'７割'!DY27+'８割 '!DY27+'９割'!DY27</f>
        <v>2138073</v>
      </c>
      <c r="DZ27" s="16">
        <f>'７割'!DZ27+'８割 '!DZ27+'９割'!DZ27</f>
        <v>5</v>
      </c>
      <c r="EA27" s="16">
        <f>'７割'!EA27+'８割 '!EA27+'９割'!EA27</f>
        <v>49653</v>
      </c>
      <c r="EB27" s="16">
        <f>'７割'!EB27+'８割 '!EB27+'９割'!EB27</f>
        <v>0</v>
      </c>
      <c r="EC27" s="16">
        <f>'７割'!EC27+'８割 '!EC27+'９割'!EC27</f>
        <v>0</v>
      </c>
      <c r="ED27" s="16">
        <f>'７割'!ED27+'８割 '!ED27+'９割'!ED27</f>
        <v>0</v>
      </c>
      <c r="EE27" s="16">
        <f>'７割'!EE27+'８割 '!EE27+'９割'!EE27</f>
        <v>0</v>
      </c>
      <c r="EF27" s="16">
        <f>'７割'!EF27+'８割 '!EF27+'９割'!EF27</f>
        <v>0</v>
      </c>
      <c r="EG27" s="16">
        <f>'７割'!EG27+'８割 '!EG27+'９割'!EG27</f>
        <v>0</v>
      </c>
      <c r="EH27" s="16">
        <f>IF(SUM(DR27,DT27,DV27,DX27,DZ27,EB27,ED27,EF27)='７割'!EH27+'８割 '!EH27+'９割'!EH27,SUM(DR27,DT27,DV27,DX27,DZ27,EB27,ED27,EF27),"数値エラー")</f>
        <v>429</v>
      </c>
      <c r="EI27" s="16">
        <f>IF(SUM(DS27,DU27,DW27,DY27,EA27,EC27,EE27,EG27)='７割'!EI27++'８割 '!EI27+'９割'!EI27,SUM(DS27,DU27,DW27,DY27,EA27,EC27,EE27,EG27),"数値エラー")</f>
        <v>5501843</v>
      </c>
      <c r="EK27" s="7">
        <f t="shared" si="52"/>
        <v>49343</v>
      </c>
      <c r="EL27" s="7">
        <f t="shared" si="53"/>
        <v>2091140768</v>
      </c>
      <c r="EN27" s="69">
        <f>ROUND(EL27/INDEX(被保険者数!O:O,MATCH(A27,被保険者数!A:A,0),1),0)</f>
        <v>1024567</v>
      </c>
      <c r="EO27" s="1">
        <f t="shared" si="46"/>
        <v>23</v>
      </c>
      <c r="EP27" s="69">
        <f t="shared" si="47"/>
        <v>1191732000</v>
      </c>
      <c r="EQ27" s="69">
        <f t="shared" si="48"/>
        <v>563506010</v>
      </c>
      <c r="ER27" s="69">
        <f t="shared" si="49"/>
        <v>335902758</v>
      </c>
      <c r="ES27" s="69">
        <f>ROUND(EP27/INDEX(被保険者数!O:O,MATCH(A27,被保険者数!A:A,0),1),0)</f>
        <v>583896</v>
      </c>
      <c r="ET27" s="69">
        <f t="shared" si="54"/>
        <v>27</v>
      </c>
      <c r="EU27" s="69">
        <f>ROUND(EQ27/INDEX(被保険者数!O:O,MATCH(A27,被保険者数!A:A,0),1),0)</f>
        <v>276093</v>
      </c>
      <c r="EV27" s="1">
        <f t="shared" si="55"/>
        <v>13</v>
      </c>
    </row>
    <row r="28" spans="1:152" s="1" customFormat="1" ht="15.95" customHeight="1" x14ac:dyDescent="0.15">
      <c r="A28" s="2" t="s">
        <v>48</v>
      </c>
      <c r="B28" s="213">
        <v>1696</v>
      </c>
      <c r="C28" s="214">
        <v>1123109380</v>
      </c>
      <c r="D28" s="214">
        <v>984178881</v>
      </c>
      <c r="E28" s="214">
        <v>78814878</v>
      </c>
      <c r="F28" s="214">
        <v>54999608</v>
      </c>
      <c r="G28" s="214">
        <v>5116013</v>
      </c>
      <c r="H28" s="214">
        <v>25568</v>
      </c>
      <c r="I28" s="214">
        <v>423660920</v>
      </c>
      <c r="J28" s="214">
        <v>371128981</v>
      </c>
      <c r="K28" s="214">
        <v>11499106</v>
      </c>
      <c r="L28" s="214">
        <v>38312725</v>
      </c>
      <c r="M28" s="214">
        <v>2720108</v>
      </c>
      <c r="N28" s="214">
        <f t="shared" si="0"/>
        <v>27264</v>
      </c>
      <c r="O28" s="214">
        <f t="shared" si="1"/>
        <v>1546770300</v>
      </c>
      <c r="P28" s="214">
        <f t="shared" si="2"/>
        <v>1355307862</v>
      </c>
      <c r="Q28" s="214">
        <f t="shared" si="3"/>
        <v>90313984</v>
      </c>
      <c r="R28" s="214">
        <f t="shared" si="4"/>
        <v>93312333</v>
      </c>
      <c r="S28" s="214">
        <f t="shared" si="5"/>
        <v>7836121</v>
      </c>
      <c r="T28" s="213">
        <v>5</v>
      </c>
      <c r="U28" s="214">
        <v>2311750</v>
      </c>
      <c r="V28" s="214">
        <v>1942766</v>
      </c>
      <c r="W28" s="214">
        <v>231567</v>
      </c>
      <c r="X28" s="214">
        <v>137417</v>
      </c>
      <c r="Y28" s="214">
        <v>0</v>
      </c>
      <c r="Z28" s="214">
        <v>3031</v>
      </c>
      <c r="AA28" s="214">
        <v>42627380</v>
      </c>
      <c r="AB28" s="214">
        <v>37143473</v>
      </c>
      <c r="AC28" s="214">
        <v>128642</v>
      </c>
      <c r="AD28" s="214">
        <v>5354565</v>
      </c>
      <c r="AE28" s="214">
        <v>700</v>
      </c>
      <c r="AF28" s="214">
        <f t="shared" si="6"/>
        <v>3036</v>
      </c>
      <c r="AG28" s="214">
        <f t="shared" si="7"/>
        <v>44939130</v>
      </c>
      <c r="AH28" s="214">
        <f t="shared" si="8"/>
        <v>39086239</v>
      </c>
      <c r="AI28" s="214">
        <f t="shared" si="9"/>
        <v>360209</v>
      </c>
      <c r="AJ28" s="214">
        <f t="shared" si="10"/>
        <v>5491982</v>
      </c>
      <c r="AK28" s="214">
        <f t="shared" si="11"/>
        <v>700</v>
      </c>
      <c r="AL28" s="213">
        <f t="shared" si="12"/>
        <v>30300</v>
      </c>
      <c r="AM28" s="214">
        <f t="shared" si="13"/>
        <v>1591709430</v>
      </c>
      <c r="AN28" s="214">
        <f t="shared" si="14"/>
        <v>1394394101</v>
      </c>
      <c r="AO28" s="214">
        <f t="shared" si="15"/>
        <v>90674193</v>
      </c>
      <c r="AP28" s="214">
        <f t="shared" si="16"/>
        <v>98804315</v>
      </c>
      <c r="AQ28" s="214">
        <f t="shared" si="17"/>
        <v>7836821</v>
      </c>
      <c r="AR28" s="214">
        <v>20184</v>
      </c>
      <c r="AS28" s="214">
        <v>271382980</v>
      </c>
      <c r="AT28" s="214">
        <v>237779441</v>
      </c>
      <c r="AU28" s="214">
        <v>2386255</v>
      </c>
      <c r="AV28" s="214">
        <v>29230654</v>
      </c>
      <c r="AW28" s="214">
        <v>1986630</v>
      </c>
      <c r="AX28" s="214">
        <f t="shared" si="18"/>
        <v>50484</v>
      </c>
      <c r="AY28" s="214">
        <f t="shared" si="19"/>
        <v>1863092410</v>
      </c>
      <c r="AZ28" s="214">
        <f t="shared" si="20"/>
        <v>1632173542</v>
      </c>
      <c r="BA28" s="214">
        <f t="shared" si="21"/>
        <v>93060448</v>
      </c>
      <c r="BB28" s="214">
        <f t="shared" si="22"/>
        <v>128034969</v>
      </c>
      <c r="BC28" s="214">
        <f t="shared" si="23"/>
        <v>9823451</v>
      </c>
      <c r="BD28" s="213">
        <v>1644</v>
      </c>
      <c r="BE28" s="214">
        <v>49599934</v>
      </c>
      <c r="BF28" s="214">
        <v>26403534</v>
      </c>
      <c r="BG28" s="214">
        <v>0</v>
      </c>
      <c r="BH28" s="214">
        <v>23031810</v>
      </c>
      <c r="BI28" s="214">
        <v>164590</v>
      </c>
      <c r="BJ28" s="214">
        <v>5</v>
      </c>
      <c r="BK28" s="214">
        <v>78015</v>
      </c>
      <c r="BL28" s="214">
        <v>50035</v>
      </c>
      <c r="BM28" s="214">
        <v>0</v>
      </c>
      <c r="BN28" s="214">
        <v>27980</v>
      </c>
      <c r="BO28" s="214">
        <v>0</v>
      </c>
      <c r="BP28" s="214">
        <f t="shared" si="24"/>
        <v>1649</v>
      </c>
      <c r="BQ28" s="214">
        <f t="shared" si="25"/>
        <v>49677949</v>
      </c>
      <c r="BR28" s="214">
        <f t="shared" si="26"/>
        <v>26453569</v>
      </c>
      <c r="BS28" s="214">
        <f t="shared" si="27"/>
        <v>0</v>
      </c>
      <c r="BT28" s="214">
        <f t="shared" si="28"/>
        <v>23059790</v>
      </c>
      <c r="BU28" s="214">
        <f t="shared" si="29"/>
        <v>164590</v>
      </c>
      <c r="BV28" s="213">
        <v>181</v>
      </c>
      <c r="BW28" s="214">
        <v>15700460</v>
      </c>
      <c r="BX28" s="214">
        <v>13681279</v>
      </c>
      <c r="BY28" s="214">
        <v>385343</v>
      </c>
      <c r="BZ28" s="214">
        <v>887293</v>
      </c>
      <c r="CA28" s="214">
        <v>746545</v>
      </c>
      <c r="CB28" s="214">
        <f t="shared" si="30"/>
        <v>50665</v>
      </c>
      <c r="CC28" s="214">
        <f t="shared" si="31"/>
        <v>1928470819</v>
      </c>
      <c r="CD28" s="214">
        <f t="shared" si="32"/>
        <v>1672308390</v>
      </c>
      <c r="CE28" s="214">
        <f t="shared" si="33"/>
        <v>93445791</v>
      </c>
      <c r="CF28" s="214">
        <f t="shared" si="34"/>
        <v>151982052</v>
      </c>
      <c r="CG28" s="214">
        <f t="shared" si="35"/>
        <v>10734586</v>
      </c>
      <c r="CH28" s="100">
        <v>261</v>
      </c>
      <c r="CI28" s="101">
        <v>1637196</v>
      </c>
      <c r="CJ28" s="101">
        <v>1423548</v>
      </c>
      <c r="CK28" s="101">
        <v>0</v>
      </c>
      <c r="CL28" s="101">
        <v>213648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50"/>
        <v>261</v>
      </c>
      <c r="DA28" s="101">
        <f t="shared" si="36"/>
        <v>1637196</v>
      </c>
      <c r="DB28" s="101">
        <f t="shared" si="37"/>
        <v>1423548</v>
      </c>
      <c r="DC28" s="101">
        <f t="shared" si="38"/>
        <v>0</v>
      </c>
      <c r="DD28" s="101">
        <f t="shared" si="39"/>
        <v>213648</v>
      </c>
      <c r="DE28" s="101">
        <f t="shared" si="40"/>
        <v>0</v>
      </c>
      <c r="DF28" s="101">
        <f t="shared" si="51"/>
        <v>50926</v>
      </c>
      <c r="DG28" s="101">
        <f t="shared" si="41"/>
        <v>1930108015</v>
      </c>
      <c r="DH28" s="101">
        <f t="shared" si="42"/>
        <v>1673731938</v>
      </c>
      <c r="DI28" s="101">
        <f t="shared" si="43"/>
        <v>93445791</v>
      </c>
      <c r="DJ28" s="101">
        <f t="shared" si="44"/>
        <v>152195700</v>
      </c>
      <c r="DK28" s="101">
        <f t="shared" si="45"/>
        <v>10734586</v>
      </c>
      <c r="DL28" s="101">
        <v>1213</v>
      </c>
      <c r="DM28" s="101">
        <v>1069</v>
      </c>
      <c r="DN28" s="101">
        <v>2282</v>
      </c>
      <c r="DO28" s="101">
        <v>205</v>
      </c>
      <c r="DP28" s="101">
        <v>83</v>
      </c>
      <c r="DR28" s="16">
        <f>'７割'!DR28+'８割 '!DR28+'９割'!DR28</f>
        <v>261</v>
      </c>
      <c r="DS28" s="16">
        <f>'７割'!DS28+'８割 '!DS28+'９割'!DS28</f>
        <v>1423548</v>
      </c>
      <c r="DT28" s="16">
        <f>'７割'!DT28+'８割 '!DT28+'９割'!DT28</f>
        <v>80</v>
      </c>
      <c r="DU28" s="16">
        <f>'７割'!DU28+'８割 '!DU28+'９割'!DU28</f>
        <v>1063791</v>
      </c>
      <c r="DV28" s="16">
        <f>'７割'!DV28+'８割 '!DV28+'９割'!DV28</f>
        <v>58</v>
      </c>
      <c r="DW28" s="16">
        <f>'７割'!DW28+'８割 '!DW28+'９割'!DW28</f>
        <v>1136950</v>
      </c>
      <c r="DX28" s="16">
        <f>'７割'!DX28+'８割 '!DX28+'９割'!DX28</f>
        <v>73</v>
      </c>
      <c r="DY28" s="16">
        <f>'７割'!DY28+'８割 '!DY28+'９割'!DY28</f>
        <v>2194570</v>
      </c>
      <c r="DZ28" s="16">
        <f>'７割'!DZ28+'８割 '!DZ28+'９割'!DZ28</f>
        <v>1</v>
      </c>
      <c r="EA28" s="16">
        <f>'７割'!EA28+'８割 '!EA28+'９割'!EA28</f>
        <v>2250</v>
      </c>
      <c r="EB28" s="16">
        <f>'７割'!EB28+'８割 '!EB28+'９割'!EB28</f>
        <v>0</v>
      </c>
      <c r="EC28" s="16">
        <f>'７割'!EC28+'８割 '!EC28+'９割'!EC28</f>
        <v>0</v>
      </c>
      <c r="ED28" s="16">
        <f>'７割'!ED28+'８割 '!ED28+'９割'!ED28</f>
        <v>0</v>
      </c>
      <c r="EE28" s="16">
        <f>'７割'!EE28+'８割 '!EE28+'９割'!EE28</f>
        <v>0</v>
      </c>
      <c r="EF28" s="16">
        <f>'７割'!EF28+'８割 '!EF28+'９割'!EF28</f>
        <v>0</v>
      </c>
      <c r="EG28" s="16">
        <f>'７割'!EG28+'８割 '!EG28+'９割'!EG28</f>
        <v>0</v>
      </c>
      <c r="EH28" s="16">
        <f>IF(SUM(DR28,DT28,DV28,DX28,DZ28,EB28,ED28,EF28)='７割'!EH28+'８割 '!EH28+'９割'!EH28,SUM(DR28,DT28,DV28,DX28,DZ28,EB28,ED28,EF28),"数値エラー")</f>
        <v>473</v>
      </c>
      <c r="EI28" s="16">
        <f>IF(SUM(DS28,DU28,DW28,DY28,EA28,EC28,EE28,EG28)='７割'!EI28++'８割 '!EI28+'９割'!EI28,SUM(DS28,DU28,DW28,DY28,EA28,EC28,EE28,EG28),"数値エラー")</f>
        <v>5821109</v>
      </c>
      <c r="EK28" s="7">
        <f t="shared" si="52"/>
        <v>51138</v>
      </c>
      <c r="EL28" s="7">
        <f t="shared" si="53"/>
        <v>1934291928</v>
      </c>
      <c r="EN28" s="69">
        <f>ROUND(EL28/INDEX(被保険者数!O:O,MATCH(A28,被保険者数!A:A,0),1),0)</f>
        <v>960423</v>
      </c>
      <c r="EO28" s="1">
        <f t="shared" si="46"/>
        <v>31</v>
      </c>
      <c r="EP28" s="69">
        <f t="shared" si="47"/>
        <v>1125421130</v>
      </c>
      <c r="EQ28" s="69">
        <f t="shared" si="48"/>
        <v>466288300</v>
      </c>
      <c r="ER28" s="69">
        <f t="shared" si="49"/>
        <v>342582498</v>
      </c>
      <c r="ES28" s="69">
        <f>ROUND(EP28/INDEX(被保険者数!O:O,MATCH(A28,被保険者数!A:A,0),1),0)</f>
        <v>558799</v>
      </c>
      <c r="ET28" s="69">
        <f t="shared" si="54"/>
        <v>30</v>
      </c>
      <c r="EU28" s="69">
        <f>ROUND(EQ28/INDEX(被保険者数!O:O,MATCH(A28,被保険者数!A:A,0),1),0)</f>
        <v>231523</v>
      </c>
      <c r="EV28" s="1">
        <f t="shared" si="55"/>
        <v>28</v>
      </c>
    </row>
    <row r="29" spans="1:152" s="1" customFormat="1" ht="15.95" customHeight="1" x14ac:dyDescent="0.15">
      <c r="A29" s="2" t="s">
        <v>49</v>
      </c>
      <c r="B29" s="213">
        <v>3077</v>
      </c>
      <c r="C29" s="214">
        <v>2012381310</v>
      </c>
      <c r="D29" s="214">
        <v>1757401821</v>
      </c>
      <c r="E29" s="214">
        <v>145113999</v>
      </c>
      <c r="F29" s="214">
        <v>98662052</v>
      </c>
      <c r="G29" s="214">
        <v>11203438</v>
      </c>
      <c r="H29" s="214">
        <v>49566</v>
      </c>
      <c r="I29" s="214">
        <v>816636420</v>
      </c>
      <c r="J29" s="214">
        <v>706419153</v>
      </c>
      <c r="K29" s="214">
        <v>22430624</v>
      </c>
      <c r="L29" s="214">
        <v>82000053</v>
      </c>
      <c r="M29" s="214">
        <v>5786590</v>
      </c>
      <c r="N29" s="214">
        <f t="shared" si="0"/>
        <v>52643</v>
      </c>
      <c r="O29" s="214">
        <f t="shared" si="1"/>
        <v>2829017730</v>
      </c>
      <c r="P29" s="214">
        <f t="shared" si="2"/>
        <v>2463820974</v>
      </c>
      <c r="Q29" s="214">
        <f t="shared" si="3"/>
        <v>167544623</v>
      </c>
      <c r="R29" s="214">
        <f t="shared" si="4"/>
        <v>180662105</v>
      </c>
      <c r="S29" s="214">
        <f t="shared" si="5"/>
        <v>16990028</v>
      </c>
      <c r="T29" s="213">
        <v>3</v>
      </c>
      <c r="U29" s="214">
        <v>1197740</v>
      </c>
      <c r="V29" s="214">
        <v>958488</v>
      </c>
      <c r="W29" s="214">
        <v>134922</v>
      </c>
      <c r="X29" s="214">
        <v>104330</v>
      </c>
      <c r="Y29" s="214">
        <v>0</v>
      </c>
      <c r="Z29" s="214">
        <v>7089</v>
      </c>
      <c r="AA29" s="214">
        <v>100121540</v>
      </c>
      <c r="AB29" s="214">
        <v>86226332</v>
      </c>
      <c r="AC29" s="214">
        <v>302085</v>
      </c>
      <c r="AD29" s="214">
        <v>13547923</v>
      </c>
      <c r="AE29" s="214">
        <v>45200</v>
      </c>
      <c r="AF29" s="214">
        <f t="shared" si="6"/>
        <v>7092</v>
      </c>
      <c r="AG29" s="214">
        <f t="shared" si="7"/>
        <v>101319280</v>
      </c>
      <c r="AH29" s="214">
        <f t="shared" si="8"/>
        <v>87184820</v>
      </c>
      <c r="AI29" s="214">
        <f t="shared" si="9"/>
        <v>437007</v>
      </c>
      <c r="AJ29" s="214">
        <f t="shared" si="10"/>
        <v>13652253</v>
      </c>
      <c r="AK29" s="214">
        <f t="shared" si="11"/>
        <v>45200</v>
      </c>
      <c r="AL29" s="213">
        <f t="shared" si="12"/>
        <v>59735</v>
      </c>
      <c r="AM29" s="214">
        <f t="shared" si="13"/>
        <v>2930337010</v>
      </c>
      <c r="AN29" s="214">
        <f t="shared" si="14"/>
        <v>2551005794</v>
      </c>
      <c r="AO29" s="214">
        <f t="shared" si="15"/>
        <v>167981630</v>
      </c>
      <c r="AP29" s="214">
        <f t="shared" si="16"/>
        <v>194314358</v>
      </c>
      <c r="AQ29" s="214">
        <f t="shared" si="17"/>
        <v>17035228</v>
      </c>
      <c r="AR29" s="214">
        <v>39319</v>
      </c>
      <c r="AS29" s="214">
        <v>486538580</v>
      </c>
      <c r="AT29" s="214">
        <v>421206181</v>
      </c>
      <c r="AU29" s="214">
        <v>6105636</v>
      </c>
      <c r="AV29" s="214">
        <v>55196958</v>
      </c>
      <c r="AW29" s="214">
        <v>4029805</v>
      </c>
      <c r="AX29" s="214">
        <f t="shared" si="18"/>
        <v>99054</v>
      </c>
      <c r="AY29" s="214">
        <f t="shared" si="19"/>
        <v>3416875590</v>
      </c>
      <c r="AZ29" s="214">
        <f t="shared" si="20"/>
        <v>2972211975</v>
      </c>
      <c r="BA29" s="214">
        <f t="shared" si="21"/>
        <v>174087266</v>
      </c>
      <c r="BB29" s="214">
        <f t="shared" si="22"/>
        <v>249511316</v>
      </c>
      <c r="BC29" s="214">
        <f t="shared" si="23"/>
        <v>21065033</v>
      </c>
      <c r="BD29" s="213">
        <v>2968</v>
      </c>
      <c r="BE29" s="214">
        <v>97849999</v>
      </c>
      <c r="BF29" s="214">
        <v>50474959</v>
      </c>
      <c r="BG29" s="214">
        <v>0</v>
      </c>
      <c r="BH29" s="214">
        <v>46968230</v>
      </c>
      <c r="BI29" s="214">
        <v>406810</v>
      </c>
      <c r="BJ29" s="214">
        <v>3</v>
      </c>
      <c r="BK29" s="214">
        <v>29666</v>
      </c>
      <c r="BL29" s="214">
        <v>9926</v>
      </c>
      <c r="BM29" s="214">
        <v>0</v>
      </c>
      <c r="BN29" s="214">
        <v>19740</v>
      </c>
      <c r="BO29" s="214">
        <v>0</v>
      </c>
      <c r="BP29" s="214">
        <f t="shared" si="24"/>
        <v>2971</v>
      </c>
      <c r="BQ29" s="214">
        <f t="shared" si="25"/>
        <v>97879665</v>
      </c>
      <c r="BR29" s="214">
        <f t="shared" si="26"/>
        <v>50484885</v>
      </c>
      <c r="BS29" s="214">
        <f t="shared" si="27"/>
        <v>0</v>
      </c>
      <c r="BT29" s="214">
        <f t="shared" si="28"/>
        <v>46987970</v>
      </c>
      <c r="BU29" s="214">
        <f t="shared" si="29"/>
        <v>406810</v>
      </c>
      <c r="BV29" s="213">
        <v>368</v>
      </c>
      <c r="BW29" s="214">
        <v>73813450</v>
      </c>
      <c r="BX29" s="214">
        <v>65687652</v>
      </c>
      <c r="BY29" s="214">
        <v>4201758</v>
      </c>
      <c r="BZ29" s="214">
        <v>2328412</v>
      </c>
      <c r="CA29" s="214">
        <v>1595628</v>
      </c>
      <c r="CB29" s="214">
        <f t="shared" si="30"/>
        <v>99422</v>
      </c>
      <c r="CC29" s="214">
        <f t="shared" si="31"/>
        <v>3588568705</v>
      </c>
      <c r="CD29" s="214">
        <f t="shared" si="32"/>
        <v>3088384512</v>
      </c>
      <c r="CE29" s="214">
        <f t="shared" si="33"/>
        <v>178289024</v>
      </c>
      <c r="CF29" s="214">
        <f t="shared" si="34"/>
        <v>298827698</v>
      </c>
      <c r="CG29" s="214">
        <f t="shared" si="35"/>
        <v>23067471</v>
      </c>
      <c r="CH29" s="100">
        <v>496</v>
      </c>
      <c r="CI29" s="101">
        <v>3201351</v>
      </c>
      <c r="CJ29" s="101">
        <v>2708669</v>
      </c>
      <c r="CK29" s="101">
        <v>0</v>
      </c>
      <c r="CL29" s="101">
        <v>492682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50"/>
        <v>496</v>
      </c>
      <c r="DA29" s="101">
        <f t="shared" si="36"/>
        <v>3201351</v>
      </c>
      <c r="DB29" s="101">
        <f t="shared" si="37"/>
        <v>2708669</v>
      </c>
      <c r="DC29" s="101">
        <f t="shared" si="38"/>
        <v>0</v>
      </c>
      <c r="DD29" s="101">
        <f t="shared" si="39"/>
        <v>492682</v>
      </c>
      <c r="DE29" s="101">
        <f t="shared" si="40"/>
        <v>0</v>
      </c>
      <c r="DF29" s="101">
        <f t="shared" si="51"/>
        <v>99918</v>
      </c>
      <c r="DG29" s="101">
        <f t="shared" si="41"/>
        <v>3591770056</v>
      </c>
      <c r="DH29" s="101">
        <f t="shared" si="42"/>
        <v>3091093181</v>
      </c>
      <c r="DI29" s="101">
        <f t="shared" si="43"/>
        <v>178289024</v>
      </c>
      <c r="DJ29" s="101">
        <f t="shared" si="44"/>
        <v>299320380</v>
      </c>
      <c r="DK29" s="101">
        <f t="shared" si="45"/>
        <v>23067471</v>
      </c>
      <c r="DL29" s="101">
        <v>2263</v>
      </c>
      <c r="DM29" s="101">
        <v>2545</v>
      </c>
      <c r="DN29" s="101">
        <v>4808</v>
      </c>
      <c r="DO29" s="101">
        <v>335</v>
      </c>
      <c r="DP29" s="101">
        <v>264</v>
      </c>
      <c r="DR29" s="16">
        <f>'７割'!DR29+'８割 '!DR29+'９割'!DR29</f>
        <v>496</v>
      </c>
      <c r="DS29" s="16">
        <f>'７割'!DS29+'８割 '!DS29+'９割'!DS29</f>
        <v>2708669</v>
      </c>
      <c r="DT29" s="16">
        <f>'７割'!DT29+'８割 '!DT29+'９割'!DT29</f>
        <v>94</v>
      </c>
      <c r="DU29" s="16">
        <f>'７割'!DU29+'８割 '!DU29+'９割'!DU29</f>
        <v>1994150</v>
      </c>
      <c r="DV29" s="16">
        <f>'７割'!DV29+'８割 '!DV29+'９割'!DV29</f>
        <v>135</v>
      </c>
      <c r="DW29" s="16">
        <f>'７割'!DW29+'８割 '!DW29+'９割'!DW29</f>
        <v>3979420</v>
      </c>
      <c r="DX29" s="16">
        <f>'７割'!DX29+'８割 '!DX29+'９割'!DX29</f>
        <v>98</v>
      </c>
      <c r="DY29" s="16">
        <f>'７割'!DY29+'８割 '!DY29+'９割'!DY29</f>
        <v>3400399</v>
      </c>
      <c r="DZ29" s="16">
        <f>'７割'!DZ29+'８割 '!DZ29+'９割'!DZ29</f>
        <v>4</v>
      </c>
      <c r="EA29" s="16">
        <f>'７割'!EA29+'８割 '!EA29+'９割'!EA29</f>
        <v>14517</v>
      </c>
      <c r="EB29" s="16">
        <f>'７割'!EB29+'８割 '!EB29+'９割'!EB29</f>
        <v>0</v>
      </c>
      <c r="EC29" s="16">
        <f>'７割'!EC29+'８割 '!EC29+'９割'!EC29</f>
        <v>0</v>
      </c>
      <c r="ED29" s="16">
        <f>'７割'!ED29+'８割 '!ED29+'９割'!ED29</f>
        <v>0</v>
      </c>
      <c r="EE29" s="16">
        <f>'７割'!EE29+'８割 '!EE29+'９割'!EE29</f>
        <v>0</v>
      </c>
      <c r="EF29" s="16">
        <f>'７割'!EF29+'８割 '!EF29+'９割'!EF29</f>
        <v>0</v>
      </c>
      <c r="EG29" s="16">
        <f>'７割'!EG29+'８割 '!EG29+'９割'!EG29</f>
        <v>0</v>
      </c>
      <c r="EH29" s="16">
        <f>IF(SUM(DR29,DT29,DV29,DX29,DZ29,EB29,ED29,EF29)='７割'!EH29+'８割 '!EH29+'９割'!EH29,SUM(DR29,DT29,DV29,DX29,DZ29,EB29,ED29,EF29),"数値エラー")</f>
        <v>827</v>
      </c>
      <c r="EI29" s="16">
        <f>IF(SUM(DS29,DU29,DW29,DY29,EA29,EC29,EE29,EG29)='７割'!EI29++'８割 '!EI29+'９割'!EI29,SUM(DS29,DU29,DW29,DY29,EA29,EC29,EE29,EG29),"数値エラー")</f>
        <v>12097155</v>
      </c>
      <c r="EK29" s="7">
        <f t="shared" si="52"/>
        <v>100249</v>
      </c>
      <c r="EL29" s="7">
        <f t="shared" si="53"/>
        <v>3600665860</v>
      </c>
      <c r="EN29" s="69">
        <f>ROUND(EL29/INDEX(被保険者数!O:O,MATCH(A29,被保険者数!A:A,0),1),0)</f>
        <v>1022626</v>
      </c>
      <c r="EO29" s="1">
        <f t="shared" si="46"/>
        <v>24</v>
      </c>
      <c r="EP29" s="69">
        <f t="shared" si="47"/>
        <v>2013579050</v>
      </c>
      <c r="EQ29" s="69">
        <f t="shared" si="48"/>
        <v>916757960</v>
      </c>
      <c r="ER29" s="69">
        <f t="shared" si="49"/>
        <v>670328850</v>
      </c>
      <c r="ES29" s="69">
        <f>ROUND(EP29/INDEX(被保険者数!O:O,MATCH(A29,被保険者数!A:A,0),1),0)</f>
        <v>571877</v>
      </c>
      <c r="ET29" s="69">
        <f t="shared" si="54"/>
        <v>29</v>
      </c>
      <c r="EU29" s="69">
        <f>ROUND(EQ29/INDEX(被保険者数!O:O,MATCH(A29,被保険者数!A:A,0),1),0)</f>
        <v>260369</v>
      </c>
      <c r="EV29" s="1">
        <f t="shared" si="55"/>
        <v>20</v>
      </c>
    </row>
    <row r="30" spans="1:152" s="1" customFormat="1" ht="15.95" customHeight="1" x14ac:dyDescent="0.15">
      <c r="A30" s="2" t="s">
        <v>62</v>
      </c>
      <c r="B30" s="213">
        <v>1821</v>
      </c>
      <c r="C30" s="214">
        <v>1207428290</v>
      </c>
      <c r="D30" s="214">
        <v>1055628633</v>
      </c>
      <c r="E30" s="214">
        <v>91546745</v>
      </c>
      <c r="F30" s="214">
        <v>54591807</v>
      </c>
      <c r="G30" s="214">
        <v>5661105</v>
      </c>
      <c r="H30" s="214">
        <v>24227</v>
      </c>
      <c r="I30" s="214">
        <v>435186730</v>
      </c>
      <c r="J30" s="214">
        <v>380424556</v>
      </c>
      <c r="K30" s="214">
        <v>11536861</v>
      </c>
      <c r="L30" s="214">
        <v>40280929</v>
      </c>
      <c r="M30" s="214">
        <v>2944384</v>
      </c>
      <c r="N30" s="214">
        <f t="shared" si="0"/>
        <v>26048</v>
      </c>
      <c r="O30" s="214">
        <f t="shared" si="1"/>
        <v>1642615020</v>
      </c>
      <c r="P30" s="214">
        <f t="shared" si="2"/>
        <v>1436053189</v>
      </c>
      <c r="Q30" s="214">
        <f t="shared" si="3"/>
        <v>103083606</v>
      </c>
      <c r="R30" s="214">
        <f t="shared" si="4"/>
        <v>94872736</v>
      </c>
      <c r="S30" s="214">
        <f t="shared" si="5"/>
        <v>8605489</v>
      </c>
      <c r="T30" s="213">
        <v>4</v>
      </c>
      <c r="U30" s="214">
        <v>1519220</v>
      </c>
      <c r="V30" s="214">
        <v>1367297</v>
      </c>
      <c r="W30" s="214">
        <v>37052</v>
      </c>
      <c r="X30" s="214">
        <v>114871</v>
      </c>
      <c r="Y30" s="214">
        <v>0</v>
      </c>
      <c r="Z30" s="214">
        <v>3207</v>
      </c>
      <c r="AA30" s="214">
        <v>46602650</v>
      </c>
      <c r="AB30" s="214">
        <v>40251674</v>
      </c>
      <c r="AC30" s="214">
        <v>180869</v>
      </c>
      <c r="AD30" s="214">
        <v>6168341</v>
      </c>
      <c r="AE30" s="214">
        <v>1766</v>
      </c>
      <c r="AF30" s="214">
        <f t="shared" si="6"/>
        <v>3211</v>
      </c>
      <c r="AG30" s="214">
        <f t="shared" si="7"/>
        <v>48121870</v>
      </c>
      <c r="AH30" s="214">
        <f t="shared" si="8"/>
        <v>41618971</v>
      </c>
      <c r="AI30" s="214">
        <f t="shared" si="9"/>
        <v>217921</v>
      </c>
      <c r="AJ30" s="214">
        <f t="shared" si="10"/>
        <v>6283212</v>
      </c>
      <c r="AK30" s="214">
        <f t="shared" si="11"/>
        <v>1766</v>
      </c>
      <c r="AL30" s="213">
        <f t="shared" si="12"/>
        <v>29259</v>
      </c>
      <c r="AM30" s="214">
        <f t="shared" si="13"/>
        <v>1690736890</v>
      </c>
      <c r="AN30" s="214">
        <f t="shared" si="14"/>
        <v>1477672160</v>
      </c>
      <c r="AO30" s="214">
        <f t="shared" si="15"/>
        <v>103301527</v>
      </c>
      <c r="AP30" s="214">
        <f t="shared" si="16"/>
        <v>101155948</v>
      </c>
      <c r="AQ30" s="214">
        <f t="shared" si="17"/>
        <v>8607255</v>
      </c>
      <c r="AR30" s="214">
        <v>18384</v>
      </c>
      <c r="AS30" s="214">
        <v>239126110</v>
      </c>
      <c r="AT30" s="214">
        <v>208512991</v>
      </c>
      <c r="AU30" s="214">
        <v>2104964</v>
      </c>
      <c r="AV30" s="214">
        <v>27030295</v>
      </c>
      <c r="AW30" s="214">
        <v>1477860</v>
      </c>
      <c r="AX30" s="214">
        <f t="shared" si="18"/>
        <v>47643</v>
      </c>
      <c r="AY30" s="214">
        <f t="shared" si="19"/>
        <v>1929863000</v>
      </c>
      <c r="AZ30" s="214">
        <f t="shared" si="20"/>
        <v>1686185151</v>
      </c>
      <c r="BA30" s="214">
        <f t="shared" si="21"/>
        <v>105406491</v>
      </c>
      <c r="BB30" s="214">
        <f t="shared" si="22"/>
        <v>128186243</v>
      </c>
      <c r="BC30" s="214">
        <f t="shared" si="23"/>
        <v>10085115</v>
      </c>
      <c r="BD30" s="213">
        <v>1762</v>
      </c>
      <c r="BE30" s="214">
        <v>59135096</v>
      </c>
      <c r="BF30" s="214">
        <v>31202026</v>
      </c>
      <c r="BG30" s="214">
        <v>0</v>
      </c>
      <c r="BH30" s="214">
        <v>27591340</v>
      </c>
      <c r="BI30" s="214">
        <v>341730</v>
      </c>
      <c r="BJ30" s="214">
        <v>4</v>
      </c>
      <c r="BK30" s="214">
        <v>32308</v>
      </c>
      <c r="BL30" s="214">
        <v>13858</v>
      </c>
      <c r="BM30" s="214">
        <v>0</v>
      </c>
      <c r="BN30" s="214">
        <v>18450</v>
      </c>
      <c r="BO30" s="214">
        <v>0</v>
      </c>
      <c r="BP30" s="214">
        <f t="shared" si="24"/>
        <v>1766</v>
      </c>
      <c r="BQ30" s="214">
        <f t="shared" si="25"/>
        <v>59167404</v>
      </c>
      <c r="BR30" s="214">
        <f t="shared" si="26"/>
        <v>31215884</v>
      </c>
      <c r="BS30" s="214">
        <f t="shared" si="27"/>
        <v>0</v>
      </c>
      <c r="BT30" s="214">
        <f t="shared" si="28"/>
        <v>27609790</v>
      </c>
      <c r="BU30" s="214">
        <f t="shared" si="29"/>
        <v>341730</v>
      </c>
      <c r="BV30" s="213">
        <v>196</v>
      </c>
      <c r="BW30" s="214">
        <v>28907500</v>
      </c>
      <c r="BX30" s="214">
        <v>25827851</v>
      </c>
      <c r="BY30" s="214">
        <v>939368</v>
      </c>
      <c r="BZ30" s="214">
        <v>1524097</v>
      </c>
      <c r="CA30" s="214">
        <v>616184</v>
      </c>
      <c r="CB30" s="214">
        <f t="shared" si="30"/>
        <v>47839</v>
      </c>
      <c r="CC30" s="214">
        <f t="shared" si="31"/>
        <v>2017937904</v>
      </c>
      <c r="CD30" s="214">
        <f t="shared" si="32"/>
        <v>1743228886</v>
      </c>
      <c r="CE30" s="214">
        <f t="shared" si="33"/>
        <v>106345859</v>
      </c>
      <c r="CF30" s="214">
        <f t="shared" si="34"/>
        <v>157320130</v>
      </c>
      <c r="CG30" s="214">
        <f t="shared" si="35"/>
        <v>11043029</v>
      </c>
      <c r="CH30" s="100">
        <v>352</v>
      </c>
      <c r="CI30" s="101">
        <v>2367208</v>
      </c>
      <c r="CJ30" s="101">
        <v>2031132</v>
      </c>
      <c r="CK30" s="101">
        <v>0</v>
      </c>
      <c r="CL30" s="101">
        <v>336076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50"/>
        <v>352</v>
      </c>
      <c r="DA30" s="101">
        <f t="shared" si="36"/>
        <v>2367208</v>
      </c>
      <c r="DB30" s="101">
        <f t="shared" si="37"/>
        <v>2031132</v>
      </c>
      <c r="DC30" s="101">
        <f t="shared" si="38"/>
        <v>0</v>
      </c>
      <c r="DD30" s="101">
        <f t="shared" si="39"/>
        <v>336076</v>
      </c>
      <c r="DE30" s="101">
        <f t="shared" si="40"/>
        <v>0</v>
      </c>
      <c r="DF30" s="101">
        <f t="shared" si="51"/>
        <v>48191</v>
      </c>
      <c r="DG30" s="101">
        <f t="shared" si="41"/>
        <v>2020305112</v>
      </c>
      <c r="DH30" s="101">
        <f t="shared" si="42"/>
        <v>1745260018</v>
      </c>
      <c r="DI30" s="101">
        <f t="shared" si="43"/>
        <v>106345859</v>
      </c>
      <c r="DJ30" s="101">
        <f t="shared" si="44"/>
        <v>157656206</v>
      </c>
      <c r="DK30" s="101">
        <f t="shared" si="45"/>
        <v>11043029</v>
      </c>
      <c r="DL30" s="101">
        <v>1327</v>
      </c>
      <c r="DM30" s="101">
        <v>1139</v>
      </c>
      <c r="DN30" s="101">
        <v>2466</v>
      </c>
      <c r="DO30" s="101">
        <v>241</v>
      </c>
      <c r="DP30" s="101">
        <v>87</v>
      </c>
      <c r="DR30" s="16">
        <f>'７割'!DR30+'８割 '!DR30+'９割'!DR30</f>
        <v>352</v>
      </c>
      <c r="DS30" s="16">
        <f>'７割'!DS30+'８割 '!DS30+'９割'!DS30</f>
        <v>2031132</v>
      </c>
      <c r="DT30" s="16">
        <f>'７割'!DT30+'８割 '!DT30+'９割'!DT30</f>
        <v>49</v>
      </c>
      <c r="DU30" s="16">
        <f>'７割'!DU30+'８割 '!DU30+'９割'!DU30</f>
        <v>563787</v>
      </c>
      <c r="DV30" s="16">
        <f>'７割'!DV30+'８割 '!DV30+'９割'!DV30</f>
        <v>78</v>
      </c>
      <c r="DW30" s="16">
        <f>'７割'!DW30+'８割 '!DW30+'９割'!DW30</f>
        <v>2208773</v>
      </c>
      <c r="DX30" s="16">
        <f>'７割'!DX30+'８割 '!DX30+'９割'!DX30</f>
        <v>69</v>
      </c>
      <c r="DY30" s="16">
        <f>'７割'!DY30+'８割 '!DY30+'９割'!DY30</f>
        <v>1699923</v>
      </c>
      <c r="DZ30" s="16">
        <f>'７割'!DZ30+'８割 '!DZ30+'９割'!DZ30</f>
        <v>2</v>
      </c>
      <c r="EA30" s="16">
        <f>'７割'!EA30+'８割 '!EA30+'９割'!EA30</f>
        <v>11439</v>
      </c>
      <c r="EB30" s="16">
        <f>'７割'!EB30+'８割 '!EB30+'９割'!EB30</f>
        <v>0</v>
      </c>
      <c r="EC30" s="16">
        <f>'７割'!EC30+'８割 '!EC30+'９割'!EC30</f>
        <v>0</v>
      </c>
      <c r="ED30" s="16">
        <f>'７割'!ED30+'８割 '!ED30+'９割'!ED30</f>
        <v>0</v>
      </c>
      <c r="EE30" s="16">
        <f>'７割'!EE30+'８割 '!EE30+'９割'!EE30</f>
        <v>0</v>
      </c>
      <c r="EF30" s="16">
        <f>'７割'!EF30+'８割 '!EF30+'９割'!EF30</f>
        <v>0</v>
      </c>
      <c r="EG30" s="16">
        <f>'７割'!EG30+'８割 '!EG30+'９割'!EG30</f>
        <v>0</v>
      </c>
      <c r="EH30" s="16">
        <f>IF(SUM(DR30,DT30,DV30,DX30,DZ30,EB30,ED30,EF30)='７割'!EH30+'８割 '!EH30+'９割'!EH30,SUM(DR30,DT30,DV30,DX30,DZ30,EB30,ED30,EF30),"数値エラー")</f>
        <v>550</v>
      </c>
      <c r="EI30" s="16">
        <f>IF(SUM(DS30,DU30,DW30,DY30,EA30,EC30,EE30,EG30)='７割'!EI30++'８割 '!EI30+'９割'!EI30,SUM(DS30,DU30,DW30,DY30,EA30,EC30,EE30,EG30),"数値エラー")</f>
        <v>6515054</v>
      </c>
      <c r="EK30" s="7">
        <f t="shared" si="52"/>
        <v>48389</v>
      </c>
      <c r="EL30" s="7">
        <f t="shared" si="53"/>
        <v>2024452958</v>
      </c>
      <c r="EN30" s="69">
        <f>ROUND(EL30/INDEX(被保険者数!O:O,MATCH(A30,被保険者数!A:A,0),1),0)</f>
        <v>1094299</v>
      </c>
      <c r="EO30" s="1">
        <f t="shared" si="46"/>
        <v>8</v>
      </c>
      <c r="EP30" s="69">
        <f t="shared" si="47"/>
        <v>1208947510</v>
      </c>
      <c r="EQ30" s="69">
        <f t="shared" si="48"/>
        <v>481789380</v>
      </c>
      <c r="ER30" s="69">
        <f t="shared" si="49"/>
        <v>333716068</v>
      </c>
      <c r="ES30" s="69">
        <f>ROUND(EP30/INDEX(被保険者数!O:O,MATCH(A30,被保険者数!A:A,0),1),0)</f>
        <v>653485</v>
      </c>
      <c r="ET30" s="69">
        <f t="shared" si="54"/>
        <v>9</v>
      </c>
      <c r="EU30" s="69">
        <f>ROUND(EQ30/INDEX(被保険者数!O:O,MATCH(A30,被保険者数!A:A,0),1),0)</f>
        <v>260427</v>
      </c>
      <c r="EV30" s="1">
        <f t="shared" si="55"/>
        <v>19</v>
      </c>
    </row>
    <row r="31" spans="1:152" s="1" customFormat="1" ht="15.95" customHeight="1" x14ac:dyDescent="0.15">
      <c r="A31" s="2" t="s">
        <v>50</v>
      </c>
      <c r="B31" s="213">
        <v>3677</v>
      </c>
      <c r="C31" s="214">
        <v>2380134330</v>
      </c>
      <c r="D31" s="214">
        <v>2074212579</v>
      </c>
      <c r="E31" s="214">
        <v>171574354</v>
      </c>
      <c r="F31" s="214">
        <v>120644925</v>
      </c>
      <c r="G31" s="214">
        <v>13702472</v>
      </c>
      <c r="H31" s="214">
        <v>45707</v>
      </c>
      <c r="I31" s="214">
        <v>921148230</v>
      </c>
      <c r="J31" s="214">
        <v>797410592</v>
      </c>
      <c r="K31" s="214">
        <v>29383838</v>
      </c>
      <c r="L31" s="214">
        <v>83225157</v>
      </c>
      <c r="M31" s="214">
        <v>11128643</v>
      </c>
      <c r="N31" s="214">
        <f t="shared" si="0"/>
        <v>49384</v>
      </c>
      <c r="O31" s="214">
        <f t="shared" si="1"/>
        <v>3301282560</v>
      </c>
      <c r="P31" s="214">
        <f t="shared" si="2"/>
        <v>2871623171</v>
      </c>
      <c r="Q31" s="214">
        <f t="shared" si="3"/>
        <v>200958192</v>
      </c>
      <c r="R31" s="214">
        <f t="shared" si="4"/>
        <v>203870082</v>
      </c>
      <c r="S31" s="214">
        <f t="shared" si="5"/>
        <v>24831115</v>
      </c>
      <c r="T31" s="213">
        <v>4</v>
      </c>
      <c r="U31" s="214">
        <v>747970</v>
      </c>
      <c r="V31" s="214">
        <v>599098</v>
      </c>
      <c r="W31" s="214">
        <v>0</v>
      </c>
      <c r="X31" s="214">
        <v>148872</v>
      </c>
      <c r="Y31" s="214">
        <v>0</v>
      </c>
      <c r="Z31" s="214">
        <v>6303</v>
      </c>
      <c r="AA31" s="214">
        <v>87525110</v>
      </c>
      <c r="AB31" s="214">
        <v>74914111</v>
      </c>
      <c r="AC31" s="214">
        <v>260761</v>
      </c>
      <c r="AD31" s="214">
        <v>12301379</v>
      </c>
      <c r="AE31" s="214">
        <v>48859</v>
      </c>
      <c r="AF31" s="214">
        <f t="shared" si="6"/>
        <v>6307</v>
      </c>
      <c r="AG31" s="214">
        <f t="shared" si="7"/>
        <v>88273080</v>
      </c>
      <c r="AH31" s="214">
        <f t="shared" si="8"/>
        <v>75513209</v>
      </c>
      <c r="AI31" s="214">
        <f t="shared" si="9"/>
        <v>260761</v>
      </c>
      <c r="AJ31" s="214">
        <f t="shared" si="10"/>
        <v>12450251</v>
      </c>
      <c r="AK31" s="214">
        <f t="shared" si="11"/>
        <v>48859</v>
      </c>
      <c r="AL31" s="213">
        <f t="shared" si="12"/>
        <v>55691</v>
      </c>
      <c r="AM31" s="214">
        <f t="shared" si="13"/>
        <v>3389555640</v>
      </c>
      <c r="AN31" s="214">
        <f t="shared" si="14"/>
        <v>2947136380</v>
      </c>
      <c r="AO31" s="214">
        <f t="shared" si="15"/>
        <v>201218953</v>
      </c>
      <c r="AP31" s="214">
        <f t="shared" si="16"/>
        <v>216320333</v>
      </c>
      <c r="AQ31" s="214">
        <f t="shared" si="17"/>
        <v>24879974</v>
      </c>
      <c r="AR31" s="214">
        <v>32589</v>
      </c>
      <c r="AS31" s="214">
        <v>442330690</v>
      </c>
      <c r="AT31" s="214">
        <v>382562432</v>
      </c>
      <c r="AU31" s="214">
        <v>4885671</v>
      </c>
      <c r="AV31" s="214">
        <v>51366773</v>
      </c>
      <c r="AW31" s="214">
        <v>3515814</v>
      </c>
      <c r="AX31" s="214">
        <f t="shared" si="18"/>
        <v>88280</v>
      </c>
      <c r="AY31" s="214">
        <f t="shared" si="19"/>
        <v>3831886330</v>
      </c>
      <c r="AZ31" s="214">
        <f t="shared" si="20"/>
        <v>3329698812</v>
      </c>
      <c r="BA31" s="214">
        <f t="shared" si="21"/>
        <v>206104624</v>
      </c>
      <c r="BB31" s="214">
        <f t="shared" si="22"/>
        <v>267687106</v>
      </c>
      <c r="BC31" s="214">
        <f t="shared" si="23"/>
        <v>28395788</v>
      </c>
      <c r="BD31" s="213">
        <v>3553</v>
      </c>
      <c r="BE31" s="214">
        <v>128801159</v>
      </c>
      <c r="BF31" s="214">
        <v>68443409</v>
      </c>
      <c r="BG31" s="214">
        <v>0</v>
      </c>
      <c r="BH31" s="214">
        <v>59708020</v>
      </c>
      <c r="BI31" s="214">
        <v>649730</v>
      </c>
      <c r="BJ31" s="214">
        <v>4</v>
      </c>
      <c r="BK31" s="214">
        <v>11132</v>
      </c>
      <c r="BL31" s="214">
        <v>3312</v>
      </c>
      <c r="BM31" s="214">
        <v>0</v>
      </c>
      <c r="BN31" s="214">
        <v>7820</v>
      </c>
      <c r="BO31" s="214">
        <v>0</v>
      </c>
      <c r="BP31" s="214">
        <f t="shared" si="24"/>
        <v>3557</v>
      </c>
      <c r="BQ31" s="214">
        <f t="shared" si="25"/>
        <v>128812291</v>
      </c>
      <c r="BR31" s="214">
        <f t="shared" si="26"/>
        <v>68446721</v>
      </c>
      <c r="BS31" s="214">
        <f t="shared" si="27"/>
        <v>0</v>
      </c>
      <c r="BT31" s="214">
        <f t="shared" si="28"/>
        <v>59715840</v>
      </c>
      <c r="BU31" s="214">
        <f t="shared" si="29"/>
        <v>649730</v>
      </c>
      <c r="BV31" s="213">
        <v>536</v>
      </c>
      <c r="BW31" s="214">
        <v>101426560</v>
      </c>
      <c r="BX31" s="214">
        <v>87499834</v>
      </c>
      <c r="BY31" s="214">
        <v>7653240</v>
      </c>
      <c r="BZ31" s="214">
        <v>3887186</v>
      </c>
      <c r="CA31" s="214">
        <v>2386300</v>
      </c>
      <c r="CB31" s="214">
        <f t="shared" si="30"/>
        <v>88816</v>
      </c>
      <c r="CC31" s="214">
        <f t="shared" si="31"/>
        <v>4062125181</v>
      </c>
      <c r="CD31" s="214">
        <f t="shared" si="32"/>
        <v>3485645367</v>
      </c>
      <c r="CE31" s="214">
        <f t="shared" si="33"/>
        <v>213757864</v>
      </c>
      <c r="CF31" s="214">
        <f t="shared" si="34"/>
        <v>331290132</v>
      </c>
      <c r="CG31" s="214">
        <f t="shared" si="35"/>
        <v>31431818</v>
      </c>
      <c r="CH31" s="100">
        <v>376</v>
      </c>
      <c r="CI31" s="101">
        <v>2383350</v>
      </c>
      <c r="CJ31" s="101">
        <v>2012684</v>
      </c>
      <c r="CK31" s="101">
        <v>0</v>
      </c>
      <c r="CL31" s="101">
        <v>370666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50"/>
        <v>376</v>
      </c>
      <c r="DA31" s="101">
        <f t="shared" si="36"/>
        <v>2383350</v>
      </c>
      <c r="DB31" s="101">
        <f t="shared" si="37"/>
        <v>2012684</v>
      </c>
      <c r="DC31" s="101">
        <f t="shared" si="38"/>
        <v>0</v>
      </c>
      <c r="DD31" s="101">
        <f t="shared" si="39"/>
        <v>370666</v>
      </c>
      <c r="DE31" s="101">
        <f t="shared" si="40"/>
        <v>0</v>
      </c>
      <c r="DF31" s="101">
        <f t="shared" si="51"/>
        <v>89192</v>
      </c>
      <c r="DG31" s="101">
        <f t="shared" si="41"/>
        <v>4064508531</v>
      </c>
      <c r="DH31" s="101">
        <f t="shared" si="42"/>
        <v>3487658051</v>
      </c>
      <c r="DI31" s="101">
        <f t="shared" si="43"/>
        <v>213757864</v>
      </c>
      <c r="DJ31" s="101">
        <f t="shared" si="44"/>
        <v>331660798</v>
      </c>
      <c r="DK31" s="101">
        <f t="shared" si="45"/>
        <v>31431818</v>
      </c>
      <c r="DL31" s="101">
        <v>2668</v>
      </c>
      <c r="DM31" s="101">
        <v>2833</v>
      </c>
      <c r="DN31" s="101">
        <v>5501</v>
      </c>
      <c r="DO31" s="101">
        <v>560</v>
      </c>
      <c r="DP31" s="101">
        <v>307</v>
      </c>
      <c r="DR31" s="16">
        <f>'７割'!DR31+'８割 '!DR31+'９割'!DR31</f>
        <v>376</v>
      </c>
      <c r="DS31" s="16">
        <f>'７割'!DS31+'８割 '!DS31+'９割'!DS31</f>
        <v>2012684</v>
      </c>
      <c r="DT31" s="16">
        <f>'７割'!DT31+'８割 '!DT31+'９割'!DT31</f>
        <v>57</v>
      </c>
      <c r="DU31" s="16">
        <f>'７割'!DU31+'８割 '!DU31+'９割'!DU31</f>
        <v>707306</v>
      </c>
      <c r="DV31" s="16">
        <f>'７割'!DV31+'８割 '!DV31+'９割'!DV31</f>
        <v>78</v>
      </c>
      <c r="DW31" s="16">
        <f>'７割'!DW31+'８割 '!DW31+'９割'!DW31</f>
        <v>2733245</v>
      </c>
      <c r="DX31" s="16">
        <f>'７割'!DX31+'８割 '!DX31+'９割'!DX31</f>
        <v>112</v>
      </c>
      <c r="DY31" s="16">
        <f>'７割'!DY31+'８割 '!DY31+'９割'!DY31</f>
        <v>3223163</v>
      </c>
      <c r="DZ31" s="16">
        <f>'７割'!DZ31+'８割 '!DZ31+'９割'!DZ31</f>
        <v>2</v>
      </c>
      <c r="EA31" s="16">
        <f>'７割'!EA31+'８割 '!EA31+'９割'!EA31</f>
        <v>22023</v>
      </c>
      <c r="EB31" s="16">
        <f>'７割'!EB31+'８割 '!EB31+'９割'!EB31</f>
        <v>0</v>
      </c>
      <c r="EC31" s="16">
        <f>'７割'!EC31+'８割 '!EC31+'９割'!EC31</f>
        <v>0</v>
      </c>
      <c r="ED31" s="16">
        <f>'７割'!ED31+'８割 '!ED31+'９割'!ED31</f>
        <v>0</v>
      </c>
      <c r="EE31" s="16">
        <f>'７割'!EE31+'８割 '!EE31+'９割'!EE31</f>
        <v>0</v>
      </c>
      <c r="EF31" s="16">
        <f>'７割'!EF31+'８割 '!EF31+'９割'!EF31</f>
        <v>0</v>
      </c>
      <c r="EG31" s="16">
        <f>'７割'!EG31+'８割 '!EG31+'９割'!EG31</f>
        <v>0</v>
      </c>
      <c r="EH31" s="16">
        <f>IF(SUM(DR31,DT31,DV31,DX31,DZ31,EB31,ED31,EF31)='７割'!EH31+'８割 '!EH31+'９割'!EH31,SUM(DR31,DT31,DV31,DX31,DZ31,EB31,ED31,EF31),"数値エラー")</f>
        <v>625</v>
      </c>
      <c r="EI31" s="16">
        <f>IF(SUM(DS31,DU31,DW31,DY31,EA31,EC31,EE31,EG31)='７割'!EI31++'８割 '!EI31+'９割'!EI31,SUM(DS31,DU31,DW31,DY31,EA31,EC31,EE31,EG31),"数値エラー")</f>
        <v>8698421</v>
      </c>
      <c r="EK31" s="7">
        <f t="shared" si="52"/>
        <v>89441</v>
      </c>
      <c r="EL31" s="7">
        <f t="shared" si="53"/>
        <v>4070823602</v>
      </c>
      <c r="EN31" s="69">
        <f>ROUND(EL31/INDEX(被保険者数!O:O,MATCH(A31,被保険者数!A:A,0),1),0)</f>
        <v>1151903</v>
      </c>
      <c r="EO31" s="1">
        <f t="shared" si="46"/>
        <v>4</v>
      </c>
      <c r="EP31" s="69">
        <f t="shared" si="47"/>
        <v>2380882300</v>
      </c>
      <c r="EQ31" s="69">
        <f t="shared" si="48"/>
        <v>1008673340</v>
      </c>
      <c r="ER31" s="69">
        <f t="shared" si="49"/>
        <v>681267962</v>
      </c>
      <c r="ES31" s="69">
        <f>ROUND(EP31/INDEX(被保険者数!O:O,MATCH(A31,被保険者数!A:A,0),1),0)</f>
        <v>673707</v>
      </c>
      <c r="ET31" s="69">
        <f t="shared" si="54"/>
        <v>7</v>
      </c>
      <c r="EU31" s="69">
        <f>ROUND(EQ31/INDEX(被保険者数!O:O,MATCH(A31,被保険者数!A:A,0),1),0)</f>
        <v>285420</v>
      </c>
      <c r="EV31" s="1">
        <f t="shared" si="55"/>
        <v>10</v>
      </c>
    </row>
    <row r="32" spans="1:152" s="1" customFormat="1" ht="15.95" customHeight="1" x14ac:dyDescent="0.15">
      <c r="A32" s="2" t="s">
        <v>51</v>
      </c>
      <c r="B32" s="213">
        <v>94</v>
      </c>
      <c r="C32" s="214">
        <v>56797070</v>
      </c>
      <c r="D32" s="214">
        <v>50447203</v>
      </c>
      <c r="E32" s="214">
        <v>3788181</v>
      </c>
      <c r="F32" s="214">
        <v>2247100</v>
      </c>
      <c r="G32" s="214">
        <v>314586</v>
      </c>
      <c r="H32" s="214">
        <v>991</v>
      </c>
      <c r="I32" s="214">
        <v>16135370</v>
      </c>
      <c r="J32" s="214">
        <v>14086909</v>
      </c>
      <c r="K32" s="214">
        <v>105997</v>
      </c>
      <c r="L32" s="214">
        <v>1890927</v>
      </c>
      <c r="M32" s="214">
        <v>51537</v>
      </c>
      <c r="N32" s="214">
        <f t="shared" si="0"/>
        <v>1085</v>
      </c>
      <c r="O32" s="214">
        <f t="shared" si="1"/>
        <v>72932440</v>
      </c>
      <c r="P32" s="214">
        <f t="shared" si="2"/>
        <v>64534112</v>
      </c>
      <c r="Q32" s="214">
        <f t="shared" si="3"/>
        <v>3894178</v>
      </c>
      <c r="R32" s="214">
        <f t="shared" si="4"/>
        <v>4138027</v>
      </c>
      <c r="S32" s="214">
        <f t="shared" si="5"/>
        <v>366123</v>
      </c>
      <c r="T32" s="213">
        <v>0</v>
      </c>
      <c r="U32" s="214">
        <v>0</v>
      </c>
      <c r="V32" s="214">
        <v>0</v>
      </c>
      <c r="W32" s="214">
        <v>0</v>
      </c>
      <c r="X32" s="214">
        <v>0</v>
      </c>
      <c r="Y32" s="214">
        <v>0</v>
      </c>
      <c r="Z32" s="214">
        <v>82</v>
      </c>
      <c r="AA32" s="214">
        <v>1094510</v>
      </c>
      <c r="AB32" s="214">
        <v>944225</v>
      </c>
      <c r="AC32" s="214">
        <v>699</v>
      </c>
      <c r="AD32" s="214">
        <v>149586</v>
      </c>
      <c r="AE32" s="214">
        <v>0</v>
      </c>
      <c r="AF32" s="214">
        <f t="shared" si="6"/>
        <v>82</v>
      </c>
      <c r="AG32" s="214">
        <f t="shared" si="7"/>
        <v>1094510</v>
      </c>
      <c r="AH32" s="214">
        <f t="shared" si="8"/>
        <v>944225</v>
      </c>
      <c r="AI32" s="214">
        <f t="shared" si="9"/>
        <v>699</v>
      </c>
      <c r="AJ32" s="214">
        <f t="shared" si="10"/>
        <v>149586</v>
      </c>
      <c r="AK32" s="214">
        <f t="shared" si="11"/>
        <v>0</v>
      </c>
      <c r="AL32" s="213">
        <f t="shared" si="12"/>
        <v>1167</v>
      </c>
      <c r="AM32" s="214">
        <f t="shared" si="13"/>
        <v>74026950</v>
      </c>
      <c r="AN32" s="214">
        <f t="shared" si="14"/>
        <v>65478337</v>
      </c>
      <c r="AO32" s="214">
        <f t="shared" si="15"/>
        <v>3894877</v>
      </c>
      <c r="AP32" s="214">
        <f t="shared" si="16"/>
        <v>4287613</v>
      </c>
      <c r="AQ32" s="214">
        <f t="shared" si="17"/>
        <v>366123</v>
      </c>
      <c r="AR32" s="214">
        <v>316</v>
      </c>
      <c r="AS32" s="214">
        <v>5633550</v>
      </c>
      <c r="AT32" s="214">
        <v>4998262</v>
      </c>
      <c r="AU32" s="214">
        <v>117031</v>
      </c>
      <c r="AV32" s="214">
        <v>431147</v>
      </c>
      <c r="AW32" s="214">
        <v>87110</v>
      </c>
      <c r="AX32" s="214">
        <f t="shared" si="18"/>
        <v>1483</v>
      </c>
      <c r="AY32" s="214">
        <f t="shared" si="19"/>
        <v>79660500</v>
      </c>
      <c r="AZ32" s="214">
        <f t="shared" si="20"/>
        <v>70476599</v>
      </c>
      <c r="BA32" s="214">
        <f t="shared" si="21"/>
        <v>4011908</v>
      </c>
      <c r="BB32" s="214">
        <f t="shared" si="22"/>
        <v>4718760</v>
      </c>
      <c r="BC32" s="214">
        <f t="shared" si="23"/>
        <v>453233</v>
      </c>
      <c r="BD32" s="213">
        <v>93</v>
      </c>
      <c r="BE32" s="214">
        <v>3165528</v>
      </c>
      <c r="BF32" s="214">
        <v>2243938</v>
      </c>
      <c r="BG32" s="214">
        <v>0</v>
      </c>
      <c r="BH32" s="214">
        <v>900090</v>
      </c>
      <c r="BI32" s="214">
        <v>21500</v>
      </c>
      <c r="BJ32" s="214">
        <v>0</v>
      </c>
      <c r="BK32" s="214">
        <v>0</v>
      </c>
      <c r="BL32" s="214">
        <v>0</v>
      </c>
      <c r="BM32" s="214">
        <v>0</v>
      </c>
      <c r="BN32" s="214">
        <v>0</v>
      </c>
      <c r="BO32" s="214">
        <v>0</v>
      </c>
      <c r="BP32" s="214">
        <f t="shared" si="24"/>
        <v>93</v>
      </c>
      <c r="BQ32" s="214">
        <f t="shared" si="25"/>
        <v>3165528</v>
      </c>
      <c r="BR32" s="214">
        <f t="shared" si="26"/>
        <v>2243938</v>
      </c>
      <c r="BS32" s="214">
        <f t="shared" si="27"/>
        <v>0</v>
      </c>
      <c r="BT32" s="214">
        <f t="shared" si="28"/>
        <v>900090</v>
      </c>
      <c r="BU32" s="214">
        <f t="shared" si="29"/>
        <v>21500</v>
      </c>
      <c r="BV32" s="213">
        <v>4</v>
      </c>
      <c r="BW32" s="214">
        <v>665010</v>
      </c>
      <c r="BX32" s="214">
        <v>598509</v>
      </c>
      <c r="BY32" s="214">
        <v>26462</v>
      </c>
      <c r="BZ32" s="214">
        <v>40039</v>
      </c>
      <c r="CA32" s="214">
        <v>0</v>
      </c>
      <c r="CB32" s="214">
        <f t="shared" si="30"/>
        <v>1487</v>
      </c>
      <c r="CC32" s="214">
        <f t="shared" si="31"/>
        <v>83491038</v>
      </c>
      <c r="CD32" s="214">
        <f t="shared" si="32"/>
        <v>73319046</v>
      </c>
      <c r="CE32" s="214">
        <f t="shared" si="33"/>
        <v>4038370</v>
      </c>
      <c r="CF32" s="214">
        <f t="shared" si="34"/>
        <v>5658889</v>
      </c>
      <c r="CG32" s="214">
        <f t="shared" si="35"/>
        <v>474733</v>
      </c>
      <c r="CH32" s="100">
        <v>3</v>
      </c>
      <c r="CI32" s="101">
        <v>7210</v>
      </c>
      <c r="CJ32" s="101">
        <v>6489</v>
      </c>
      <c r="CK32" s="101">
        <v>0</v>
      </c>
      <c r="CL32" s="101">
        <v>721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50"/>
        <v>3</v>
      </c>
      <c r="DA32" s="101">
        <f t="shared" si="36"/>
        <v>7210</v>
      </c>
      <c r="DB32" s="101">
        <f t="shared" si="37"/>
        <v>6489</v>
      </c>
      <c r="DC32" s="101">
        <f t="shared" si="38"/>
        <v>0</v>
      </c>
      <c r="DD32" s="101">
        <f t="shared" si="39"/>
        <v>721</v>
      </c>
      <c r="DE32" s="101">
        <f t="shared" si="40"/>
        <v>0</v>
      </c>
      <c r="DF32" s="101">
        <f t="shared" si="51"/>
        <v>1490</v>
      </c>
      <c r="DG32" s="101">
        <f t="shared" si="41"/>
        <v>83498248</v>
      </c>
      <c r="DH32" s="101">
        <f t="shared" si="42"/>
        <v>73325535</v>
      </c>
      <c r="DI32" s="101">
        <f t="shared" si="43"/>
        <v>4038370</v>
      </c>
      <c r="DJ32" s="101">
        <f t="shared" si="44"/>
        <v>5659610</v>
      </c>
      <c r="DK32" s="101">
        <f t="shared" si="45"/>
        <v>474733</v>
      </c>
      <c r="DL32" s="101">
        <v>72</v>
      </c>
      <c r="DM32" s="101">
        <v>39</v>
      </c>
      <c r="DN32" s="101">
        <v>111</v>
      </c>
      <c r="DO32" s="101">
        <v>10</v>
      </c>
      <c r="DP32" s="101">
        <v>2</v>
      </c>
      <c r="DR32" s="16">
        <f>'７割'!DR32+'８割 '!DR32+'９割'!DR32</f>
        <v>3</v>
      </c>
      <c r="DS32" s="16">
        <f>'７割'!DS32+'８割 '!DS32+'９割'!DS32</f>
        <v>6489</v>
      </c>
      <c r="DT32" s="16">
        <f>'７割'!DT32+'８割 '!DT32+'９割'!DT32</f>
        <v>0</v>
      </c>
      <c r="DU32" s="16">
        <f>'７割'!DU32+'８割 '!DU32+'９割'!DU32</f>
        <v>0</v>
      </c>
      <c r="DV32" s="16">
        <f>'７割'!DV32+'８割 '!DV32+'９割'!DV32</f>
        <v>0</v>
      </c>
      <c r="DW32" s="16">
        <f>'７割'!DW32+'８割 '!DW32+'９割'!DW32</f>
        <v>0</v>
      </c>
      <c r="DX32" s="16">
        <f>'７割'!DX32+'８割 '!DX32+'９割'!DX32</f>
        <v>1</v>
      </c>
      <c r="DY32" s="16">
        <f>'７割'!DY32+'８割 '!DY32+'９割'!DY32</f>
        <v>13165</v>
      </c>
      <c r="DZ32" s="16">
        <f>'７割'!DZ32+'８割 '!DZ32+'９割'!DZ32</f>
        <v>0</v>
      </c>
      <c r="EA32" s="16">
        <f>'７割'!EA32+'８割 '!EA32+'９割'!EA32</f>
        <v>0</v>
      </c>
      <c r="EB32" s="16">
        <f>'７割'!EB32+'８割 '!EB32+'９割'!EB32</f>
        <v>0</v>
      </c>
      <c r="EC32" s="16">
        <f>'７割'!EC32+'８割 '!EC32+'９割'!EC32</f>
        <v>0</v>
      </c>
      <c r="ED32" s="16">
        <f>'７割'!ED32+'８割 '!ED32+'９割'!ED32</f>
        <v>0</v>
      </c>
      <c r="EE32" s="16">
        <f>'７割'!EE32+'８割 '!EE32+'９割'!EE32</f>
        <v>0</v>
      </c>
      <c r="EF32" s="16">
        <f>'７割'!EF32+'８割 '!EF32+'９割'!EF32</f>
        <v>0</v>
      </c>
      <c r="EG32" s="16">
        <f>'７割'!EG32+'８割 '!EG32+'９割'!EG32</f>
        <v>0</v>
      </c>
      <c r="EH32" s="16">
        <f>IF(SUM(DR32,DT32,DV32,DX32,DZ32,EB32,ED32,EF32)='７割'!EH32+'８割 '!EH32+'９割'!EH32,SUM(DR32,DT32,DV32,DX32,DZ32,EB32,ED32,EF32),"数値エラー")</f>
        <v>4</v>
      </c>
      <c r="EI32" s="16">
        <f>IF(SUM(DS32,DU32,DW32,DY32,EA32,EC32,EE32,EG32)='７割'!EI32++'８割 '!EI32+'９割'!EI32,SUM(DS32,DU32,DW32,DY32,EA32,EC32,EE32,EG32),"数値エラー")</f>
        <v>19654</v>
      </c>
      <c r="EK32" s="7">
        <f t="shared" si="52"/>
        <v>1491</v>
      </c>
      <c r="EL32" s="7">
        <f t="shared" si="53"/>
        <v>83510692</v>
      </c>
      <c r="EN32" s="69">
        <f>ROUND(EL32/INDEX(被保険者数!O:O,MATCH(A32,被保険者数!A:A,0),1),0)</f>
        <v>1057097</v>
      </c>
      <c r="EO32" s="1">
        <f t="shared" si="46"/>
        <v>15</v>
      </c>
      <c r="EP32" s="69">
        <f t="shared" si="47"/>
        <v>56797070</v>
      </c>
      <c r="EQ32" s="69">
        <f t="shared" si="48"/>
        <v>17229880</v>
      </c>
      <c r="ER32" s="69">
        <f t="shared" si="49"/>
        <v>9483742</v>
      </c>
      <c r="ES32" s="69">
        <f>ROUND(EP32/INDEX(被保険者数!O:O,MATCH(A32,被保険者数!A:A,0),1),0)</f>
        <v>718950</v>
      </c>
      <c r="ET32" s="69">
        <f t="shared" si="54"/>
        <v>5</v>
      </c>
      <c r="EU32" s="69">
        <f>ROUND(EQ32/INDEX(被保険者数!O:O,MATCH(A32,被保険者数!A:A,0),1),0)</f>
        <v>218100</v>
      </c>
      <c r="EV32" s="1">
        <f t="shared" si="55"/>
        <v>33</v>
      </c>
    </row>
    <row r="33" spans="1:152" s="1" customFormat="1" ht="15.95" customHeight="1" x14ac:dyDescent="0.15">
      <c r="A33" s="2" t="s">
        <v>52</v>
      </c>
      <c r="B33" s="213">
        <v>77</v>
      </c>
      <c r="C33" s="214">
        <v>43554030</v>
      </c>
      <c r="D33" s="214">
        <v>38922492</v>
      </c>
      <c r="E33" s="214">
        <v>2832349</v>
      </c>
      <c r="F33" s="214">
        <v>1571223</v>
      </c>
      <c r="G33" s="214">
        <v>227966</v>
      </c>
      <c r="H33" s="214">
        <v>1139</v>
      </c>
      <c r="I33" s="214">
        <v>18905540</v>
      </c>
      <c r="J33" s="214">
        <v>16797278</v>
      </c>
      <c r="K33" s="214">
        <v>125116</v>
      </c>
      <c r="L33" s="214">
        <v>1933491</v>
      </c>
      <c r="M33" s="214">
        <v>49655</v>
      </c>
      <c r="N33" s="214">
        <f t="shared" si="0"/>
        <v>1216</v>
      </c>
      <c r="O33" s="214">
        <f t="shared" si="1"/>
        <v>62459570</v>
      </c>
      <c r="P33" s="214">
        <f t="shared" si="2"/>
        <v>55719770</v>
      </c>
      <c r="Q33" s="214">
        <f t="shared" si="3"/>
        <v>2957465</v>
      </c>
      <c r="R33" s="214">
        <f t="shared" si="4"/>
        <v>3504714</v>
      </c>
      <c r="S33" s="214">
        <f t="shared" si="5"/>
        <v>277621</v>
      </c>
      <c r="T33" s="213">
        <v>1</v>
      </c>
      <c r="U33" s="214">
        <v>127870</v>
      </c>
      <c r="V33" s="214">
        <v>115080</v>
      </c>
      <c r="W33" s="214">
        <v>0</v>
      </c>
      <c r="X33" s="214">
        <v>12790</v>
      </c>
      <c r="Y33" s="214">
        <v>0</v>
      </c>
      <c r="Z33" s="214">
        <v>109</v>
      </c>
      <c r="AA33" s="214">
        <v>1653720</v>
      </c>
      <c r="AB33" s="214">
        <v>1469798</v>
      </c>
      <c r="AC33" s="214">
        <v>0</v>
      </c>
      <c r="AD33" s="214">
        <v>183922</v>
      </c>
      <c r="AE33" s="214">
        <v>0</v>
      </c>
      <c r="AF33" s="214">
        <f t="shared" si="6"/>
        <v>110</v>
      </c>
      <c r="AG33" s="214">
        <f t="shared" si="7"/>
        <v>1781590</v>
      </c>
      <c r="AH33" s="214">
        <f t="shared" si="8"/>
        <v>1584878</v>
      </c>
      <c r="AI33" s="214">
        <f t="shared" si="9"/>
        <v>0</v>
      </c>
      <c r="AJ33" s="214">
        <f t="shared" si="10"/>
        <v>196712</v>
      </c>
      <c r="AK33" s="214">
        <f t="shared" si="11"/>
        <v>0</v>
      </c>
      <c r="AL33" s="213">
        <f t="shared" si="12"/>
        <v>1326</v>
      </c>
      <c r="AM33" s="214">
        <f t="shared" si="13"/>
        <v>64241160</v>
      </c>
      <c r="AN33" s="214">
        <f t="shared" si="14"/>
        <v>57304648</v>
      </c>
      <c r="AO33" s="214">
        <f t="shared" si="15"/>
        <v>2957465</v>
      </c>
      <c r="AP33" s="214">
        <f t="shared" si="16"/>
        <v>3701426</v>
      </c>
      <c r="AQ33" s="214">
        <f t="shared" si="17"/>
        <v>277621</v>
      </c>
      <c r="AR33" s="214">
        <v>220</v>
      </c>
      <c r="AS33" s="214">
        <v>2735820</v>
      </c>
      <c r="AT33" s="214">
        <v>2429637</v>
      </c>
      <c r="AU33" s="214">
        <v>1666</v>
      </c>
      <c r="AV33" s="214">
        <v>253253</v>
      </c>
      <c r="AW33" s="214">
        <v>51264</v>
      </c>
      <c r="AX33" s="214">
        <f t="shared" si="18"/>
        <v>1546</v>
      </c>
      <c r="AY33" s="214">
        <f t="shared" si="19"/>
        <v>66976980</v>
      </c>
      <c r="AZ33" s="214">
        <f t="shared" si="20"/>
        <v>59734285</v>
      </c>
      <c r="BA33" s="214">
        <f t="shared" si="21"/>
        <v>2959131</v>
      </c>
      <c r="BB33" s="214">
        <f t="shared" si="22"/>
        <v>3954679</v>
      </c>
      <c r="BC33" s="214">
        <f t="shared" si="23"/>
        <v>328885</v>
      </c>
      <c r="BD33" s="213">
        <v>75</v>
      </c>
      <c r="BE33" s="214">
        <v>2496374</v>
      </c>
      <c r="BF33" s="214">
        <v>1839634</v>
      </c>
      <c r="BG33" s="214">
        <v>0</v>
      </c>
      <c r="BH33" s="214">
        <v>656740</v>
      </c>
      <c r="BI33" s="214">
        <v>0</v>
      </c>
      <c r="BJ33" s="214">
        <v>1</v>
      </c>
      <c r="BK33" s="214">
        <v>1380</v>
      </c>
      <c r="BL33" s="214">
        <v>460</v>
      </c>
      <c r="BM33" s="214">
        <v>0</v>
      </c>
      <c r="BN33" s="214">
        <v>920</v>
      </c>
      <c r="BO33" s="214">
        <v>0</v>
      </c>
      <c r="BP33" s="214">
        <f t="shared" si="24"/>
        <v>76</v>
      </c>
      <c r="BQ33" s="214">
        <f t="shared" si="25"/>
        <v>2497754</v>
      </c>
      <c r="BR33" s="214">
        <f t="shared" si="26"/>
        <v>1840094</v>
      </c>
      <c r="BS33" s="214">
        <f t="shared" si="27"/>
        <v>0</v>
      </c>
      <c r="BT33" s="214">
        <f t="shared" si="28"/>
        <v>657660</v>
      </c>
      <c r="BU33" s="214">
        <f t="shared" si="29"/>
        <v>0</v>
      </c>
      <c r="BV33" s="213">
        <v>3</v>
      </c>
      <c r="BW33" s="214">
        <v>495580</v>
      </c>
      <c r="BX33" s="214">
        <v>446022</v>
      </c>
      <c r="BY33" s="214">
        <v>25558</v>
      </c>
      <c r="BZ33" s="214">
        <v>24000</v>
      </c>
      <c r="CA33" s="214">
        <v>0</v>
      </c>
      <c r="CB33" s="214">
        <f t="shared" si="30"/>
        <v>1549</v>
      </c>
      <c r="CC33" s="214">
        <f t="shared" si="31"/>
        <v>69970314</v>
      </c>
      <c r="CD33" s="214">
        <f t="shared" si="32"/>
        <v>62020401</v>
      </c>
      <c r="CE33" s="214">
        <f t="shared" si="33"/>
        <v>2984689</v>
      </c>
      <c r="CF33" s="214">
        <f t="shared" si="34"/>
        <v>4636339</v>
      </c>
      <c r="CG33" s="214">
        <f t="shared" si="35"/>
        <v>328885</v>
      </c>
      <c r="CH33" s="100">
        <v>1</v>
      </c>
      <c r="CI33" s="101">
        <v>3310</v>
      </c>
      <c r="CJ33" s="101">
        <v>2979</v>
      </c>
      <c r="CK33" s="101">
        <v>0</v>
      </c>
      <c r="CL33" s="101">
        <v>331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50"/>
        <v>1</v>
      </c>
      <c r="DA33" s="101">
        <f t="shared" si="36"/>
        <v>3310</v>
      </c>
      <c r="DB33" s="101">
        <f t="shared" si="37"/>
        <v>2979</v>
      </c>
      <c r="DC33" s="101">
        <f t="shared" si="38"/>
        <v>0</v>
      </c>
      <c r="DD33" s="101">
        <f t="shared" si="39"/>
        <v>331</v>
      </c>
      <c r="DE33" s="101">
        <f t="shared" si="40"/>
        <v>0</v>
      </c>
      <c r="DF33" s="101">
        <f t="shared" si="51"/>
        <v>1550</v>
      </c>
      <c r="DG33" s="101">
        <f t="shared" si="41"/>
        <v>69973624</v>
      </c>
      <c r="DH33" s="101">
        <f t="shared" si="42"/>
        <v>62023380</v>
      </c>
      <c r="DI33" s="101">
        <f t="shared" si="43"/>
        <v>2984689</v>
      </c>
      <c r="DJ33" s="101">
        <f t="shared" si="44"/>
        <v>4636670</v>
      </c>
      <c r="DK33" s="101">
        <f t="shared" si="45"/>
        <v>328885</v>
      </c>
      <c r="DL33" s="101">
        <v>63</v>
      </c>
      <c r="DM33" s="101">
        <v>26</v>
      </c>
      <c r="DN33" s="101">
        <v>89</v>
      </c>
      <c r="DO33" s="101">
        <v>8</v>
      </c>
      <c r="DP33" s="101">
        <v>0</v>
      </c>
      <c r="DR33" s="16">
        <f>'７割'!DR33+'８割 '!DR33+'９割'!DR33</f>
        <v>1</v>
      </c>
      <c r="DS33" s="16">
        <f>'７割'!DS33+'８割 '!DS33+'９割'!DS33</f>
        <v>2979</v>
      </c>
      <c r="DT33" s="16">
        <f>'７割'!DT33+'８割 '!DT33+'９割'!DT33</f>
        <v>0</v>
      </c>
      <c r="DU33" s="16">
        <f>'７割'!DU33+'８割 '!DU33+'９割'!DU33</f>
        <v>0</v>
      </c>
      <c r="DV33" s="16">
        <f>'７割'!DV33+'８割 '!DV33+'９割'!DV33</f>
        <v>0</v>
      </c>
      <c r="DW33" s="16">
        <f>'７割'!DW33+'８割 '!DW33+'９割'!DW33</f>
        <v>0</v>
      </c>
      <c r="DX33" s="16">
        <f>'７割'!DX33+'８割 '!DX33+'９割'!DX33</f>
        <v>2</v>
      </c>
      <c r="DY33" s="16">
        <f>'７割'!DY33+'８割 '!DY33+'９割'!DY33</f>
        <v>0</v>
      </c>
      <c r="DZ33" s="16">
        <f>'７割'!DZ33+'８割 '!DZ33+'９割'!DZ33</f>
        <v>0</v>
      </c>
      <c r="EA33" s="16">
        <f>'７割'!EA33+'８割 '!EA33+'９割'!EA33</f>
        <v>0</v>
      </c>
      <c r="EB33" s="16">
        <f>'７割'!EB33+'８割 '!EB33+'９割'!EB33</f>
        <v>0</v>
      </c>
      <c r="EC33" s="16">
        <f>'７割'!EC33+'８割 '!EC33+'９割'!EC33</f>
        <v>0</v>
      </c>
      <c r="ED33" s="16">
        <f>'７割'!ED33+'８割 '!ED33+'９割'!ED33</f>
        <v>0</v>
      </c>
      <c r="EE33" s="16">
        <f>'７割'!EE33+'８割 '!EE33+'９割'!EE33</f>
        <v>0</v>
      </c>
      <c r="EF33" s="16">
        <f>'７割'!EF33+'８割 '!EF33+'９割'!EF33</f>
        <v>0</v>
      </c>
      <c r="EG33" s="16">
        <f>'７割'!EG33+'８割 '!EG33+'９割'!EG33</f>
        <v>0</v>
      </c>
      <c r="EH33" s="16">
        <f>IF(SUM(DR33,DT33,DV33,DX33,DZ33,EB33,ED33,EF33)='７割'!EH33+'８割 '!EH33+'９割'!EH33,SUM(DR33,DT33,DV33,DX33,DZ33,EB33,ED33,EF33),"数値エラー")</f>
        <v>3</v>
      </c>
      <c r="EI33" s="16">
        <f>IF(SUM(DS33,DU33,DW33,DY33,EA33,EC33,EE33,EG33)='７割'!EI33++'８割 '!EI33+'９割'!EI33,SUM(DS33,DU33,DW33,DY33,EA33,EC33,EE33,EG33),"数値エラー")</f>
        <v>2979</v>
      </c>
      <c r="EK33" s="7">
        <f t="shared" si="52"/>
        <v>1552</v>
      </c>
      <c r="EL33" s="7">
        <f t="shared" si="53"/>
        <v>69973293</v>
      </c>
      <c r="EN33" s="69">
        <f>ROUND(EL33/INDEX(被保険者数!O:O,MATCH(A33,被保険者数!A:A,0),1),0)</f>
        <v>786217</v>
      </c>
      <c r="EO33" s="1">
        <f t="shared" si="46"/>
        <v>40</v>
      </c>
      <c r="EP33" s="69">
        <f t="shared" si="47"/>
        <v>43681900</v>
      </c>
      <c r="EQ33" s="69">
        <f t="shared" si="48"/>
        <v>20559260</v>
      </c>
      <c r="ER33" s="69">
        <f t="shared" si="49"/>
        <v>5732133</v>
      </c>
      <c r="ES33" s="69">
        <f>ROUND(EP33/INDEX(被保険者数!O:O,MATCH(A33,被保険者数!A:A,0),1),0)</f>
        <v>490808</v>
      </c>
      <c r="ET33" s="69">
        <f t="shared" si="54"/>
        <v>38</v>
      </c>
      <c r="EU33" s="69">
        <f>ROUND(EQ33/INDEX(被保険者数!O:O,MATCH(A33,被保険者数!A:A,0),1),0)</f>
        <v>231003</v>
      </c>
      <c r="EV33" s="1">
        <f t="shared" si="55"/>
        <v>29</v>
      </c>
    </row>
    <row r="34" spans="1:152" s="1" customFormat="1" ht="15.95" customHeight="1" x14ac:dyDescent="0.15">
      <c r="A34" s="2" t="s">
        <v>53</v>
      </c>
      <c r="B34" s="213">
        <v>114</v>
      </c>
      <c r="C34" s="214">
        <v>74590620</v>
      </c>
      <c r="D34" s="214">
        <v>66658275</v>
      </c>
      <c r="E34" s="214">
        <v>5442149</v>
      </c>
      <c r="F34" s="214">
        <v>2309845</v>
      </c>
      <c r="G34" s="214">
        <v>180351</v>
      </c>
      <c r="H34" s="214">
        <v>1421</v>
      </c>
      <c r="I34" s="214">
        <v>30594050</v>
      </c>
      <c r="J34" s="214">
        <v>27261830</v>
      </c>
      <c r="K34" s="214">
        <v>869016</v>
      </c>
      <c r="L34" s="214">
        <v>2433167</v>
      </c>
      <c r="M34" s="214">
        <v>30037</v>
      </c>
      <c r="N34" s="214">
        <f t="shared" si="0"/>
        <v>1535</v>
      </c>
      <c r="O34" s="214">
        <f t="shared" si="1"/>
        <v>105184670</v>
      </c>
      <c r="P34" s="214">
        <f t="shared" si="2"/>
        <v>93920105</v>
      </c>
      <c r="Q34" s="214">
        <f t="shared" si="3"/>
        <v>6311165</v>
      </c>
      <c r="R34" s="214">
        <f t="shared" si="4"/>
        <v>4743012</v>
      </c>
      <c r="S34" s="214">
        <f t="shared" si="5"/>
        <v>210388</v>
      </c>
      <c r="T34" s="213">
        <v>0</v>
      </c>
      <c r="U34" s="214">
        <v>0</v>
      </c>
      <c r="V34" s="214">
        <v>0</v>
      </c>
      <c r="W34" s="214">
        <v>0</v>
      </c>
      <c r="X34" s="214">
        <v>0</v>
      </c>
      <c r="Y34" s="214">
        <v>0</v>
      </c>
      <c r="Z34" s="214">
        <v>81</v>
      </c>
      <c r="AA34" s="214">
        <v>1027270</v>
      </c>
      <c r="AB34" s="214">
        <v>910726</v>
      </c>
      <c r="AC34" s="214">
        <v>985</v>
      </c>
      <c r="AD34" s="214">
        <v>115559</v>
      </c>
      <c r="AE34" s="214">
        <v>0</v>
      </c>
      <c r="AF34" s="214">
        <f t="shared" si="6"/>
        <v>81</v>
      </c>
      <c r="AG34" s="214">
        <f t="shared" si="7"/>
        <v>1027270</v>
      </c>
      <c r="AH34" s="214">
        <f t="shared" si="8"/>
        <v>910726</v>
      </c>
      <c r="AI34" s="214">
        <f t="shared" si="9"/>
        <v>985</v>
      </c>
      <c r="AJ34" s="214">
        <f t="shared" si="10"/>
        <v>115559</v>
      </c>
      <c r="AK34" s="214">
        <f t="shared" si="11"/>
        <v>0</v>
      </c>
      <c r="AL34" s="213">
        <f t="shared" si="12"/>
        <v>1616</v>
      </c>
      <c r="AM34" s="214">
        <f t="shared" si="13"/>
        <v>106211940</v>
      </c>
      <c r="AN34" s="214">
        <f t="shared" si="14"/>
        <v>94830831</v>
      </c>
      <c r="AO34" s="214">
        <f t="shared" si="15"/>
        <v>6312150</v>
      </c>
      <c r="AP34" s="214">
        <f t="shared" si="16"/>
        <v>4858571</v>
      </c>
      <c r="AQ34" s="214">
        <f t="shared" si="17"/>
        <v>210388</v>
      </c>
      <c r="AR34" s="214">
        <v>619</v>
      </c>
      <c r="AS34" s="214">
        <v>7583220</v>
      </c>
      <c r="AT34" s="214">
        <v>6737519</v>
      </c>
      <c r="AU34" s="214">
        <v>2317</v>
      </c>
      <c r="AV34" s="214">
        <v>819792</v>
      </c>
      <c r="AW34" s="214">
        <v>23592</v>
      </c>
      <c r="AX34" s="214">
        <f t="shared" si="18"/>
        <v>2235</v>
      </c>
      <c r="AY34" s="214">
        <f t="shared" si="19"/>
        <v>113795160</v>
      </c>
      <c r="AZ34" s="214">
        <f t="shared" si="20"/>
        <v>101568350</v>
      </c>
      <c r="BA34" s="214">
        <f t="shared" si="21"/>
        <v>6314467</v>
      </c>
      <c r="BB34" s="214">
        <f t="shared" si="22"/>
        <v>5678363</v>
      </c>
      <c r="BC34" s="214">
        <f t="shared" si="23"/>
        <v>233980</v>
      </c>
      <c r="BD34" s="213">
        <v>112</v>
      </c>
      <c r="BE34" s="214">
        <v>3797452</v>
      </c>
      <c r="BF34" s="214">
        <v>2596432</v>
      </c>
      <c r="BG34" s="214">
        <v>0</v>
      </c>
      <c r="BH34" s="214">
        <v>1197720</v>
      </c>
      <c r="BI34" s="214">
        <v>3300</v>
      </c>
      <c r="BJ34" s="214">
        <v>0</v>
      </c>
      <c r="BK34" s="214">
        <v>0</v>
      </c>
      <c r="BL34" s="214">
        <v>0</v>
      </c>
      <c r="BM34" s="214">
        <v>0</v>
      </c>
      <c r="BN34" s="214">
        <v>0</v>
      </c>
      <c r="BO34" s="214">
        <v>0</v>
      </c>
      <c r="BP34" s="214">
        <f t="shared" si="24"/>
        <v>112</v>
      </c>
      <c r="BQ34" s="214">
        <f t="shared" si="25"/>
        <v>3797452</v>
      </c>
      <c r="BR34" s="214">
        <f t="shared" si="26"/>
        <v>2596432</v>
      </c>
      <c r="BS34" s="214">
        <f t="shared" si="27"/>
        <v>0</v>
      </c>
      <c r="BT34" s="214">
        <f t="shared" si="28"/>
        <v>1197720</v>
      </c>
      <c r="BU34" s="214">
        <f t="shared" si="29"/>
        <v>3300</v>
      </c>
      <c r="BV34" s="213">
        <v>8</v>
      </c>
      <c r="BW34" s="214">
        <v>1074270</v>
      </c>
      <c r="BX34" s="214">
        <v>953354</v>
      </c>
      <c r="BY34" s="214">
        <v>54238</v>
      </c>
      <c r="BZ34" s="214">
        <v>66678</v>
      </c>
      <c r="CA34" s="214">
        <v>0</v>
      </c>
      <c r="CB34" s="214">
        <f t="shared" si="30"/>
        <v>2243</v>
      </c>
      <c r="CC34" s="214">
        <f t="shared" si="31"/>
        <v>118666882</v>
      </c>
      <c r="CD34" s="214">
        <f t="shared" si="32"/>
        <v>105118136</v>
      </c>
      <c r="CE34" s="214">
        <f t="shared" si="33"/>
        <v>6368705</v>
      </c>
      <c r="CF34" s="214">
        <f t="shared" si="34"/>
        <v>6942761</v>
      </c>
      <c r="CG34" s="214">
        <f t="shared" si="35"/>
        <v>237280</v>
      </c>
      <c r="CH34" s="100">
        <v>6</v>
      </c>
      <c r="CI34" s="101">
        <v>20210</v>
      </c>
      <c r="CJ34" s="101">
        <v>18189</v>
      </c>
      <c r="CK34" s="101">
        <v>0</v>
      </c>
      <c r="CL34" s="101">
        <v>2021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50"/>
        <v>6</v>
      </c>
      <c r="DA34" s="101">
        <f t="shared" si="36"/>
        <v>20210</v>
      </c>
      <c r="DB34" s="101">
        <f t="shared" si="37"/>
        <v>18189</v>
      </c>
      <c r="DC34" s="101">
        <f t="shared" si="38"/>
        <v>0</v>
      </c>
      <c r="DD34" s="101">
        <f t="shared" si="39"/>
        <v>2021</v>
      </c>
      <c r="DE34" s="101">
        <f t="shared" si="40"/>
        <v>0</v>
      </c>
      <c r="DF34" s="101">
        <f t="shared" si="51"/>
        <v>2249</v>
      </c>
      <c r="DG34" s="101">
        <f t="shared" si="41"/>
        <v>118687092</v>
      </c>
      <c r="DH34" s="101">
        <f t="shared" si="42"/>
        <v>105136325</v>
      </c>
      <c r="DI34" s="101">
        <f t="shared" si="43"/>
        <v>6368705</v>
      </c>
      <c r="DJ34" s="101">
        <f t="shared" si="44"/>
        <v>6944782</v>
      </c>
      <c r="DK34" s="101">
        <f t="shared" si="45"/>
        <v>237280</v>
      </c>
      <c r="DL34" s="101">
        <v>98</v>
      </c>
      <c r="DM34" s="101">
        <v>48</v>
      </c>
      <c r="DN34" s="101">
        <v>146</v>
      </c>
      <c r="DO34" s="101">
        <v>0</v>
      </c>
      <c r="DP34" s="101">
        <v>0</v>
      </c>
      <c r="DR34" s="16">
        <f>'７割'!DR34+'８割 '!DR34+'９割'!DR34</f>
        <v>6</v>
      </c>
      <c r="DS34" s="16">
        <f>'７割'!DS34+'８割 '!DS34+'９割'!DS34</f>
        <v>18189</v>
      </c>
      <c r="DT34" s="16">
        <f>'７割'!DT34+'８割 '!DT34+'９割'!DT34</f>
        <v>0</v>
      </c>
      <c r="DU34" s="16">
        <f>'７割'!DU34+'８割 '!DU34+'９割'!DU34</f>
        <v>0</v>
      </c>
      <c r="DV34" s="16">
        <f>'７割'!DV34+'８割 '!DV34+'９割'!DV34</f>
        <v>11</v>
      </c>
      <c r="DW34" s="16">
        <f>'７割'!DW34+'８割 '!DW34+'９割'!DW34</f>
        <v>146232</v>
      </c>
      <c r="DX34" s="16">
        <f>'７割'!DX34+'８割 '!DX34+'９割'!DX34</f>
        <v>2</v>
      </c>
      <c r="DY34" s="16">
        <f>'７割'!DY34+'８割 '!DY34+'９割'!DY34</f>
        <v>91536</v>
      </c>
      <c r="DZ34" s="16">
        <f>'７割'!DZ34+'８割 '!DZ34+'９割'!DZ34</f>
        <v>0</v>
      </c>
      <c r="EA34" s="16">
        <f>'７割'!EA34+'８割 '!EA34+'９割'!EA34</f>
        <v>0</v>
      </c>
      <c r="EB34" s="16">
        <f>'７割'!EB34+'８割 '!EB34+'９割'!EB34</f>
        <v>0</v>
      </c>
      <c r="EC34" s="16">
        <f>'７割'!EC34+'８割 '!EC34+'９割'!EC34</f>
        <v>0</v>
      </c>
      <c r="ED34" s="16">
        <f>'７割'!ED34+'８割 '!ED34+'９割'!ED34</f>
        <v>0</v>
      </c>
      <c r="EE34" s="16">
        <f>'７割'!EE34+'８割 '!EE34+'９割'!EE34</f>
        <v>0</v>
      </c>
      <c r="EF34" s="16">
        <f>'７割'!EF34+'８割 '!EF34+'９割'!EF34</f>
        <v>0</v>
      </c>
      <c r="EG34" s="16">
        <f>'７割'!EG34+'８割 '!EG34+'９割'!EG34</f>
        <v>0</v>
      </c>
      <c r="EH34" s="16">
        <f>IF(SUM(DR34,DT34,DV34,DX34,DZ34,EB34,ED34,EF34)='７割'!EH34+'８割 '!EH34+'９割'!EH34,SUM(DR34,DT34,DV34,DX34,DZ34,EB34,ED34,EF34),"数値エラー")</f>
        <v>19</v>
      </c>
      <c r="EI34" s="16">
        <f>IF(SUM(DS34,DU34,DW34,DY34,EA34,EC34,EE34,EG34)='７割'!EI34++'８割 '!EI34+'９割'!EI34,SUM(DS34,DU34,DW34,DY34,EA34,EC34,EE34,EG34),"数値エラー")</f>
        <v>255957</v>
      </c>
      <c r="EK34" s="7">
        <f t="shared" si="52"/>
        <v>2262</v>
      </c>
      <c r="EL34" s="7">
        <f t="shared" si="53"/>
        <v>118922839</v>
      </c>
      <c r="EN34" s="69">
        <f>ROUND(EL34/INDEX(被保険者数!O:O,MATCH(A34,被保険者数!A:A,0),1),0)</f>
        <v>1007821</v>
      </c>
      <c r="EO34" s="1">
        <f t="shared" si="46"/>
        <v>26</v>
      </c>
      <c r="EP34" s="69">
        <f t="shared" si="47"/>
        <v>74590620</v>
      </c>
      <c r="EQ34" s="69">
        <f t="shared" si="48"/>
        <v>31621320</v>
      </c>
      <c r="ER34" s="69">
        <f t="shared" si="49"/>
        <v>12710899</v>
      </c>
      <c r="ES34" s="69">
        <f>ROUND(EP34/INDEX(被保険者数!O:O,MATCH(A34,被保険者数!A:A,0),1),0)</f>
        <v>632124</v>
      </c>
      <c r="ET34" s="69">
        <f t="shared" si="54"/>
        <v>14</v>
      </c>
      <c r="EU34" s="69">
        <f>ROUND(EQ34/INDEX(被保険者数!O:O,MATCH(A34,被保険者数!A:A,0),1),0)</f>
        <v>267977</v>
      </c>
      <c r="EV34" s="1">
        <f t="shared" si="55"/>
        <v>18</v>
      </c>
    </row>
    <row r="35" spans="1:152" s="1" customFormat="1" ht="15.95" customHeight="1" x14ac:dyDescent="0.15">
      <c r="A35" s="2" t="s">
        <v>54</v>
      </c>
      <c r="B35" s="213">
        <v>146</v>
      </c>
      <c r="C35" s="214">
        <v>88973140</v>
      </c>
      <c r="D35" s="214">
        <v>79798518</v>
      </c>
      <c r="E35" s="214">
        <v>5265607</v>
      </c>
      <c r="F35" s="214">
        <v>3587947</v>
      </c>
      <c r="G35" s="214">
        <v>321068</v>
      </c>
      <c r="H35" s="214">
        <v>1030</v>
      </c>
      <c r="I35" s="214">
        <v>13698880</v>
      </c>
      <c r="J35" s="214">
        <v>12242111</v>
      </c>
      <c r="K35" s="214">
        <v>50785</v>
      </c>
      <c r="L35" s="214">
        <v>1395875</v>
      </c>
      <c r="M35" s="214">
        <v>10109</v>
      </c>
      <c r="N35" s="214">
        <f t="shared" si="0"/>
        <v>1176</v>
      </c>
      <c r="O35" s="214">
        <f t="shared" si="1"/>
        <v>102672020</v>
      </c>
      <c r="P35" s="214">
        <f t="shared" si="2"/>
        <v>92040629</v>
      </c>
      <c r="Q35" s="214">
        <f t="shared" si="3"/>
        <v>5316392</v>
      </c>
      <c r="R35" s="214">
        <f t="shared" si="4"/>
        <v>4983822</v>
      </c>
      <c r="S35" s="214">
        <f t="shared" si="5"/>
        <v>331177</v>
      </c>
      <c r="T35" s="213">
        <v>0</v>
      </c>
      <c r="U35" s="214">
        <v>0</v>
      </c>
      <c r="V35" s="214">
        <v>0</v>
      </c>
      <c r="W35" s="214">
        <v>0</v>
      </c>
      <c r="X35" s="214">
        <v>0</v>
      </c>
      <c r="Y35" s="214">
        <v>0</v>
      </c>
      <c r="Z35" s="214">
        <v>47</v>
      </c>
      <c r="AA35" s="214">
        <v>563160</v>
      </c>
      <c r="AB35" s="214">
        <v>506844</v>
      </c>
      <c r="AC35" s="214">
        <v>0</v>
      </c>
      <c r="AD35" s="214">
        <v>56316</v>
      </c>
      <c r="AE35" s="214">
        <v>0</v>
      </c>
      <c r="AF35" s="214">
        <f t="shared" si="6"/>
        <v>47</v>
      </c>
      <c r="AG35" s="214">
        <f t="shared" si="7"/>
        <v>563160</v>
      </c>
      <c r="AH35" s="214">
        <f t="shared" si="8"/>
        <v>506844</v>
      </c>
      <c r="AI35" s="214">
        <f t="shared" si="9"/>
        <v>0</v>
      </c>
      <c r="AJ35" s="214">
        <f t="shared" si="10"/>
        <v>56316</v>
      </c>
      <c r="AK35" s="214">
        <f t="shared" si="11"/>
        <v>0</v>
      </c>
      <c r="AL35" s="213">
        <f t="shared" si="12"/>
        <v>1223</v>
      </c>
      <c r="AM35" s="214">
        <f t="shared" si="13"/>
        <v>103235180</v>
      </c>
      <c r="AN35" s="214">
        <f t="shared" si="14"/>
        <v>92547473</v>
      </c>
      <c r="AO35" s="214">
        <f t="shared" si="15"/>
        <v>5316392</v>
      </c>
      <c r="AP35" s="214">
        <f t="shared" si="16"/>
        <v>5040138</v>
      </c>
      <c r="AQ35" s="214">
        <f t="shared" si="17"/>
        <v>331177</v>
      </c>
      <c r="AR35" s="214">
        <v>386</v>
      </c>
      <c r="AS35" s="214">
        <v>4162500</v>
      </c>
      <c r="AT35" s="214">
        <v>3671812</v>
      </c>
      <c r="AU35" s="214">
        <v>7989</v>
      </c>
      <c r="AV35" s="214">
        <v>477020</v>
      </c>
      <c r="AW35" s="214">
        <v>5679</v>
      </c>
      <c r="AX35" s="214">
        <f t="shared" si="18"/>
        <v>1609</v>
      </c>
      <c r="AY35" s="214">
        <f t="shared" si="19"/>
        <v>107397680</v>
      </c>
      <c r="AZ35" s="214">
        <f t="shared" si="20"/>
        <v>96219285</v>
      </c>
      <c r="BA35" s="214">
        <f t="shared" si="21"/>
        <v>5324381</v>
      </c>
      <c r="BB35" s="214">
        <f t="shared" si="22"/>
        <v>5517158</v>
      </c>
      <c r="BC35" s="214">
        <f t="shared" si="23"/>
        <v>336856</v>
      </c>
      <c r="BD35" s="213">
        <v>144</v>
      </c>
      <c r="BE35" s="214">
        <v>5547460</v>
      </c>
      <c r="BF35" s="214">
        <v>3796020</v>
      </c>
      <c r="BG35" s="214">
        <v>0</v>
      </c>
      <c r="BH35" s="214">
        <v>1730310</v>
      </c>
      <c r="BI35" s="214">
        <v>21130</v>
      </c>
      <c r="BJ35" s="214">
        <v>0</v>
      </c>
      <c r="BK35" s="214">
        <v>0</v>
      </c>
      <c r="BL35" s="214">
        <v>0</v>
      </c>
      <c r="BM35" s="214">
        <v>0</v>
      </c>
      <c r="BN35" s="214">
        <v>0</v>
      </c>
      <c r="BO35" s="214">
        <v>0</v>
      </c>
      <c r="BP35" s="214">
        <f t="shared" si="24"/>
        <v>144</v>
      </c>
      <c r="BQ35" s="214">
        <f t="shared" si="25"/>
        <v>5547460</v>
      </c>
      <c r="BR35" s="214">
        <f t="shared" si="26"/>
        <v>3796020</v>
      </c>
      <c r="BS35" s="214">
        <f t="shared" si="27"/>
        <v>0</v>
      </c>
      <c r="BT35" s="214">
        <f t="shared" si="28"/>
        <v>1730310</v>
      </c>
      <c r="BU35" s="214">
        <f t="shared" si="29"/>
        <v>21130</v>
      </c>
      <c r="BV35" s="213">
        <v>20</v>
      </c>
      <c r="BW35" s="214">
        <v>5591360</v>
      </c>
      <c r="BX35" s="214">
        <v>5032224</v>
      </c>
      <c r="BY35" s="214">
        <v>370523</v>
      </c>
      <c r="BZ35" s="214">
        <v>188613</v>
      </c>
      <c r="CA35" s="214">
        <v>0</v>
      </c>
      <c r="CB35" s="214">
        <f t="shared" si="30"/>
        <v>1629</v>
      </c>
      <c r="CC35" s="214">
        <f t="shared" si="31"/>
        <v>118536500</v>
      </c>
      <c r="CD35" s="214">
        <f t="shared" si="32"/>
        <v>105047529</v>
      </c>
      <c r="CE35" s="214">
        <f t="shared" si="33"/>
        <v>5694904</v>
      </c>
      <c r="CF35" s="214">
        <f t="shared" si="34"/>
        <v>7436081</v>
      </c>
      <c r="CG35" s="214">
        <f t="shared" si="35"/>
        <v>357986</v>
      </c>
      <c r="CH35" s="100">
        <v>2</v>
      </c>
      <c r="CI35" s="101">
        <v>6350</v>
      </c>
      <c r="CJ35" s="101">
        <v>5715</v>
      </c>
      <c r="CK35" s="101">
        <v>0</v>
      </c>
      <c r="CL35" s="101">
        <v>635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50"/>
        <v>2</v>
      </c>
      <c r="DA35" s="101">
        <f t="shared" si="36"/>
        <v>6350</v>
      </c>
      <c r="DB35" s="101">
        <f t="shared" si="37"/>
        <v>5715</v>
      </c>
      <c r="DC35" s="101">
        <f t="shared" si="38"/>
        <v>0</v>
      </c>
      <c r="DD35" s="101">
        <f t="shared" si="39"/>
        <v>635</v>
      </c>
      <c r="DE35" s="101">
        <f t="shared" si="40"/>
        <v>0</v>
      </c>
      <c r="DF35" s="101">
        <f t="shared" si="51"/>
        <v>1631</v>
      </c>
      <c r="DG35" s="101">
        <f t="shared" si="41"/>
        <v>118542850</v>
      </c>
      <c r="DH35" s="101">
        <f t="shared" si="42"/>
        <v>105053244</v>
      </c>
      <c r="DI35" s="101">
        <f t="shared" si="43"/>
        <v>5694904</v>
      </c>
      <c r="DJ35" s="101">
        <f t="shared" si="44"/>
        <v>7436716</v>
      </c>
      <c r="DK35" s="101">
        <f t="shared" si="45"/>
        <v>357986</v>
      </c>
      <c r="DL35" s="101">
        <v>118</v>
      </c>
      <c r="DM35" s="101">
        <v>47</v>
      </c>
      <c r="DN35" s="101">
        <v>165</v>
      </c>
      <c r="DO35" s="101">
        <v>0</v>
      </c>
      <c r="DP35" s="101">
        <v>3</v>
      </c>
      <c r="DR35" s="16">
        <f>'７割'!DR35+'８割 '!DR35+'９割'!DR35</f>
        <v>2</v>
      </c>
      <c r="DS35" s="16">
        <f>'７割'!DS35+'８割 '!DS35+'９割'!DS35</f>
        <v>5715</v>
      </c>
      <c r="DT35" s="16">
        <f>'７割'!DT35+'８割 '!DT35+'９割'!DT35</f>
        <v>0</v>
      </c>
      <c r="DU35" s="16">
        <f>'７割'!DU35+'８割 '!DU35+'９割'!DU35</f>
        <v>0</v>
      </c>
      <c r="DV35" s="16">
        <f>'７割'!DV35+'８割 '!DV35+'９割'!DV35</f>
        <v>0</v>
      </c>
      <c r="DW35" s="16">
        <f>'７割'!DW35+'８割 '!DW35+'９割'!DW35</f>
        <v>0</v>
      </c>
      <c r="DX35" s="16">
        <f>'７割'!DX35+'８割 '!DX35+'９割'!DX35</f>
        <v>3</v>
      </c>
      <c r="DY35" s="16">
        <f>'７割'!DY35+'８割 '!DY35+'９割'!DY35</f>
        <v>100696</v>
      </c>
      <c r="DZ35" s="16">
        <f>'７割'!DZ35+'８割 '!DZ35+'９割'!DZ35</f>
        <v>0</v>
      </c>
      <c r="EA35" s="16">
        <f>'７割'!EA35+'８割 '!EA35+'９割'!EA35</f>
        <v>0</v>
      </c>
      <c r="EB35" s="16">
        <f>'７割'!EB35+'８割 '!EB35+'９割'!EB35</f>
        <v>0</v>
      </c>
      <c r="EC35" s="16">
        <f>'７割'!EC35+'８割 '!EC35+'９割'!EC35</f>
        <v>0</v>
      </c>
      <c r="ED35" s="16">
        <f>'７割'!ED35+'８割 '!ED35+'９割'!ED35</f>
        <v>0</v>
      </c>
      <c r="EE35" s="16">
        <f>'７割'!EE35+'８割 '!EE35+'９割'!EE35</f>
        <v>0</v>
      </c>
      <c r="EF35" s="16">
        <f>'７割'!EF35+'８割 '!EF35+'９割'!EF35</f>
        <v>0</v>
      </c>
      <c r="EG35" s="16">
        <f>'７割'!EG35+'８割 '!EG35+'９割'!EG35</f>
        <v>0</v>
      </c>
      <c r="EH35" s="16">
        <f>IF(SUM(DR35,DT35,DV35,DX35,DZ35,EB35,ED35,EF35)='７割'!EH35+'８割 '!EH35+'９割'!EH35,SUM(DR35,DT35,DV35,DX35,DZ35,EB35,ED35,EF35),"数値エラー")</f>
        <v>5</v>
      </c>
      <c r="EI35" s="16">
        <f>IF(SUM(DS35,DU35,DW35,DY35,EA35,EC35,EE35,EG35)='７割'!EI35++'８割 '!EI35+'９割'!EI35,SUM(DS35,DU35,DW35,DY35,EA35,EC35,EE35,EG35),"数値エラー")</f>
        <v>106411</v>
      </c>
      <c r="EK35" s="7">
        <f t="shared" si="52"/>
        <v>1634</v>
      </c>
      <c r="EL35" s="7">
        <f t="shared" si="53"/>
        <v>118642911</v>
      </c>
      <c r="EN35" s="69">
        <f>ROUND(EL35/INDEX(被保険者数!O:O,MATCH(A35,被保険者数!A:A,0),1),0)</f>
        <v>1625245</v>
      </c>
      <c r="EO35" s="1">
        <f t="shared" si="46"/>
        <v>1</v>
      </c>
      <c r="EP35" s="69">
        <f t="shared" si="47"/>
        <v>88973140</v>
      </c>
      <c r="EQ35" s="69">
        <f t="shared" si="48"/>
        <v>14262040</v>
      </c>
      <c r="ER35" s="69">
        <f t="shared" si="49"/>
        <v>15407731</v>
      </c>
      <c r="ES35" s="69">
        <f>ROUND(EP35/INDEX(被保険者数!O:O,MATCH(A35,被保険者数!A:A,0),1),0)</f>
        <v>1218810</v>
      </c>
      <c r="ET35" s="69">
        <f t="shared" si="54"/>
        <v>1</v>
      </c>
      <c r="EU35" s="69">
        <f>ROUND(EQ35/INDEX(被保険者数!O:O,MATCH(A35,被保険者数!A:A,0),1),0)</f>
        <v>195370</v>
      </c>
      <c r="EV35" s="1">
        <f t="shared" si="55"/>
        <v>40</v>
      </c>
    </row>
    <row r="36" spans="1:152" s="1" customFormat="1" ht="15.95" customHeight="1" x14ac:dyDescent="0.15">
      <c r="A36" s="2" t="s">
        <v>55</v>
      </c>
      <c r="B36" s="213">
        <v>118</v>
      </c>
      <c r="C36" s="214">
        <v>74870730</v>
      </c>
      <c r="D36" s="214">
        <v>63943693</v>
      </c>
      <c r="E36" s="214">
        <v>5563408</v>
      </c>
      <c r="F36" s="214">
        <v>4637418</v>
      </c>
      <c r="G36" s="214">
        <v>726211</v>
      </c>
      <c r="H36" s="214">
        <v>1649</v>
      </c>
      <c r="I36" s="214">
        <v>23250340</v>
      </c>
      <c r="J36" s="214">
        <v>19743176</v>
      </c>
      <c r="K36" s="214">
        <v>131086</v>
      </c>
      <c r="L36" s="214">
        <v>3299134</v>
      </c>
      <c r="M36" s="214">
        <v>76944</v>
      </c>
      <c r="N36" s="214">
        <f t="shared" si="0"/>
        <v>1767</v>
      </c>
      <c r="O36" s="214">
        <f t="shared" si="1"/>
        <v>98121070</v>
      </c>
      <c r="P36" s="214">
        <f t="shared" si="2"/>
        <v>83686869</v>
      </c>
      <c r="Q36" s="214">
        <f t="shared" si="3"/>
        <v>5694494</v>
      </c>
      <c r="R36" s="214">
        <f t="shared" si="4"/>
        <v>7936552</v>
      </c>
      <c r="S36" s="214">
        <f t="shared" si="5"/>
        <v>803155</v>
      </c>
      <c r="T36" s="213">
        <v>0</v>
      </c>
      <c r="U36" s="214">
        <v>0</v>
      </c>
      <c r="V36" s="214">
        <v>0</v>
      </c>
      <c r="W36" s="214">
        <v>0</v>
      </c>
      <c r="X36" s="214">
        <v>0</v>
      </c>
      <c r="Y36" s="214">
        <v>0</v>
      </c>
      <c r="Z36" s="214">
        <v>121</v>
      </c>
      <c r="AA36" s="214">
        <v>2088990</v>
      </c>
      <c r="AB36" s="214">
        <v>1739135</v>
      </c>
      <c r="AC36" s="214">
        <v>8828</v>
      </c>
      <c r="AD36" s="214">
        <v>341027</v>
      </c>
      <c r="AE36" s="214">
        <v>0</v>
      </c>
      <c r="AF36" s="214">
        <f t="shared" si="6"/>
        <v>121</v>
      </c>
      <c r="AG36" s="214">
        <f t="shared" si="7"/>
        <v>2088990</v>
      </c>
      <c r="AH36" s="214">
        <f t="shared" si="8"/>
        <v>1739135</v>
      </c>
      <c r="AI36" s="214">
        <f t="shared" si="9"/>
        <v>8828</v>
      </c>
      <c r="AJ36" s="214">
        <f t="shared" si="10"/>
        <v>341027</v>
      </c>
      <c r="AK36" s="214">
        <f t="shared" si="11"/>
        <v>0</v>
      </c>
      <c r="AL36" s="213">
        <f t="shared" si="12"/>
        <v>1888</v>
      </c>
      <c r="AM36" s="214">
        <f t="shared" si="13"/>
        <v>100210060</v>
      </c>
      <c r="AN36" s="214">
        <f t="shared" si="14"/>
        <v>85426004</v>
      </c>
      <c r="AO36" s="214">
        <f t="shared" si="15"/>
        <v>5703322</v>
      </c>
      <c r="AP36" s="214">
        <f t="shared" si="16"/>
        <v>8277579</v>
      </c>
      <c r="AQ36" s="214">
        <f t="shared" si="17"/>
        <v>803155</v>
      </c>
      <c r="AR36" s="214">
        <v>1378</v>
      </c>
      <c r="AS36" s="214">
        <v>24226850</v>
      </c>
      <c r="AT36" s="214">
        <v>20821840</v>
      </c>
      <c r="AU36" s="214">
        <v>413360</v>
      </c>
      <c r="AV36" s="214">
        <v>2918386</v>
      </c>
      <c r="AW36" s="214">
        <v>73264</v>
      </c>
      <c r="AX36" s="214">
        <f t="shared" si="18"/>
        <v>3266</v>
      </c>
      <c r="AY36" s="214">
        <f t="shared" si="19"/>
        <v>124436910</v>
      </c>
      <c r="AZ36" s="214">
        <f t="shared" si="20"/>
        <v>106247844</v>
      </c>
      <c r="BA36" s="214">
        <f t="shared" si="21"/>
        <v>6116682</v>
      </c>
      <c r="BB36" s="214">
        <f t="shared" si="22"/>
        <v>11195965</v>
      </c>
      <c r="BC36" s="214">
        <f t="shared" si="23"/>
        <v>876419</v>
      </c>
      <c r="BD36" s="213">
        <v>113</v>
      </c>
      <c r="BE36" s="214">
        <v>2875846</v>
      </c>
      <c r="BF36" s="214">
        <v>1565926</v>
      </c>
      <c r="BG36" s="214">
        <v>0</v>
      </c>
      <c r="BH36" s="214">
        <v>1287350</v>
      </c>
      <c r="BI36" s="214">
        <v>22570</v>
      </c>
      <c r="BJ36" s="214">
        <v>0</v>
      </c>
      <c r="BK36" s="214">
        <v>0</v>
      </c>
      <c r="BL36" s="214">
        <v>0</v>
      </c>
      <c r="BM36" s="214">
        <v>0</v>
      </c>
      <c r="BN36" s="214">
        <v>0</v>
      </c>
      <c r="BO36" s="214">
        <v>0</v>
      </c>
      <c r="BP36" s="214">
        <f t="shared" si="24"/>
        <v>113</v>
      </c>
      <c r="BQ36" s="214">
        <f t="shared" si="25"/>
        <v>2875846</v>
      </c>
      <c r="BR36" s="214">
        <f t="shared" si="26"/>
        <v>1565926</v>
      </c>
      <c r="BS36" s="214">
        <f t="shared" si="27"/>
        <v>0</v>
      </c>
      <c r="BT36" s="214">
        <f t="shared" si="28"/>
        <v>1287350</v>
      </c>
      <c r="BU36" s="214">
        <f t="shared" si="29"/>
        <v>22570</v>
      </c>
      <c r="BV36" s="213">
        <v>2</v>
      </c>
      <c r="BW36" s="214">
        <v>610010</v>
      </c>
      <c r="BX36" s="214">
        <v>468295</v>
      </c>
      <c r="BY36" s="214">
        <v>12644</v>
      </c>
      <c r="BZ36" s="214">
        <v>129071</v>
      </c>
      <c r="CA36" s="214">
        <v>0</v>
      </c>
      <c r="CB36" s="214">
        <f t="shared" si="30"/>
        <v>3268</v>
      </c>
      <c r="CC36" s="214">
        <f t="shared" si="31"/>
        <v>127922766</v>
      </c>
      <c r="CD36" s="214">
        <f t="shared" si="32"/>
        <v>108282065</v>
      </c>
      <c r="CE36" s="214">
        <f t="shared" si="33"/>
        <v>6129326</v>
      </c>
      <c r="CF36" s="214">
        <f t="shared" si="34"/>
        <v>12612386</v>
      </c>
      <c r="CG36" s="214">
        <f t="shared" si="35"/>
        <v>898989</v>
      </c>
      <c r="CH36" s="100">
        <v>85</v>
      </c>
      <c r="CI36" s="101">
        <v>486433</v>
      </c>
      <c r="CJ36" s="101">
        <v>425172</v>
      </c>
      <c r="CK36" s="101">
        <v>0</v>
      </c>
      <c r="CL36" s="101">
        <v>61261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50"/>
        <v>85</v>
      </c>
      <c r="DA36" s="101">
        <f t="shared" si="36"/>
        <v>486433</v>
      </c>
      <c r="DB36" s="101">
        <f t="shared" si="37"/>
        <v>425172</v>
      </c>
      <c r="DC36" s="101">
        <f t="shared" si="38"/>
        <v>0</v>
      </c>
      <c r="DD36" s="101">
        <f t="shared" si="39"/>
        <v>61261</v>
      </c>
      <c r="DE36" s="101">
        <f t="shared" si="40"/>
        <v>0</v>
      </c>
      <c r="DF36" s="101">
        <f t="shared" si="51"/>
        <v>3353</v>
      </c>
      <c r="DG36" s="101">
        <f t="shared" si="41"/>
        <v>128409199</v>
      </c>
      <c r="DH36" s="101">
        <f t="shared" si="42"/>
        <v>108707237</v>
      </c>
      <c r="DI36" s="101">
        <f t="shared" si="43"/>
        <v>6129326</v>
      </c>
      <c r="DJ36" s="101">
        <f t="shared" si="44"/>
        <v>12673647</v>
      </c>
      <c r="DK36" s="101">
        <f t="shared" si="45"/>
        <v>898989</v>
      </c>
      <c r="DL36" s="101">
        <v>80</v>
      </c>
      <c r="DM36" s="101">
        <v>57</v>
      </c>
      <c r="DN36" s="101">
        <v>137</v>
      </c>
      <c r="DO36" s="101">
        <v>0</v>
      </c>
      <c r="DP36" s="101">
        <v>0</v>
      </c>
      <c r="DR36" s="16">
        <f>'７割'!DR36+'８割 '!DR36+'９割'!DR36</f>
        <v>85</v>
      </c>
      <c r="DS36" s="16">
        <f>'７割'!DS36+'８割 '!DS36+'９割'!DS36</f>
        <v>425172</v>
      </c>
      <c r="DT36" s="16">
        <f>'７割'!DT36+'８割 '!DT36+'９割'!DT36</f>
        <v>0</v>
      </c>
      <c r="DU36" s="16">
        <f>'７割'!DU36+'８割 '!DU36+'９割'!DU36</f>
        <v>0</v>
      </c>
      <c r="DV36" s="16">
        <f>'７割'!DV36+'８割 '!DV36+'９割'!DV36</f>
        <v>0</v>
      </c>
      <c r="DW36" s="16">
        <f>'７割'!DW36+'８割 '!DW36+'９割'!DW36</f>
        <v>0</v>
      </c>
      <c r="DX36" s="16">
        <f>'７割'!DX36+'８割 '!DX36+'９割'!DX36</f>
        <v>5</v>
      </c>
      <c r="DY36" s="16">
        <f>'７割'!DY36+'８割 '!DY36+'９割'!DY36</f>
        <v>117064</v>
      </c>
      <c r="DZ36" s="16">
        <f>'７割'!DZ36+'８割 '!DZ36+'９割'!DZ36</f>
        <v>1</v>
      </c>
      <c r="EA36" s="16">
        <f>'７割'!EA36+'８割 '!EA36+'９割'!EA36</f>
        <v>9639</v>
      </c>
      <c r="EB36" s="16">
        <f>'７割'!EB36+'８割 '!EB36+'９割'!EB36</f>
        <v>0</v>
      </c>
      <c r="EC36" s="16">
        <f>'７割'!EC36+'８割 '!EC36+'９割'!EC36</f>
        <v>0</v>
      </c>
      <c r="ED36" s="16">
        <f>'７割'!ED36+'８割 '!ED36+'９割'!ED36</f>
        <v>0</v>
      </c>
      <c r="EE36" s="16">
        <f>'７割'!EE36+'８割 '!EE36+'９割'!EE36</f>
        <v>0</v>
      </c>
      <c r="EF36" s="16">
        <f>'７割'!EF36+'８割 '!EF36+'９割'!EF36</f>
        <v>0</v>
      </c>
      <c r="EG36" s="16">
        <f>'７割'!EG36+'８割 '!EG36+'９割'!EG36</f>
        <v>0</v>
      </c>
      <c r="EH36" s="16">
        <f>IF(SUM(DR36,DT36,DV36,DX36,DZ36,EB36,ED36,EF36)='７割'!EH36+'８割 '!EH36+'９割'!EH36,SUM(DR36,DT36,DV36,DX36,DZ36,EB36,ED36,EF36),"数値エラー")</f>
        <v>91</v>
      </c>
      <c r="EI36" s="16">
        <f>IF(SUM(DS36,DU36,DW36,DY36,EA36,EC36,EE36,EG36)='７割'!EI36++'８割 '!EI36+'９割'!EI36,SUM(DS36,DU36,DW36,DY36,EA36,EC36,EE36,EG36),"数値エラー")</f>
        <v>551875</v>
      </c>
      <c r="EK36" s="7">
        <f t="shared" si="52"/>
        <v>3359</v>
      </c>
      <c r="EL36" s="7">
        <f t="shared" si="53"/>
        <v>128474641</v>
      </c>
      <c r="EN36" s="69">
        <f>ROUND(EL36/INDEX(被保険者数!O:O,MATCH(A36,被保険者数!A:A,0),1),0)</f>
        <v>930976</v>
      </c>
      <c r="EO36" s="1">
        <f t="shared" si="46"/>
        <v>36</v>
      </c>
      <c r="EP36" s="69">
        <f t="shared" si="47"/>
        <v>74870730</v>
      </c>
      <c r="EQ36" s="69">
        <f t="shared" si="48"/>
        <v>25339330</v>
      </c>
      <c r="ER36" s="69">
        <f t="shared" si="49"/>
        <v>28264581</v>
      </c>
      <c r="ES36" s="69">
        <f>ROUND(EP36/INDEX(被保険者数!O:O,MATCH(A36,被保険者数!A:A,0),1),0)</f>
        <v>542542</v>
      </c>
      <c r="ET36" s="69">
        <f t="shared" si="54"/>
        <v>33</v>
      </c>
      <c r="EU36" s="69">
        <f>ROUND(EQ36/INDEX(被保険者数!O:O,MATCH(A36,被保険者数!A:A,0),1),0)</f>
        <v>183618</v>
      </c>
      <c r="EV36" s="1">
        <f t="shared" si="55"/>
        <v>42</v>
      </c>
    </row>
    <row r="37" spans="1:152" s="1" customFormat="1" ht="15.95" customHeight="1" x14ac:dyDescent="0.15">
      <c r="A37" s="2" t="s">
        <v>56</v>
      </c>
      <c r="B37" s="213">
        <v>32</v>
      </c>
      <c r="C37" s="214">
        <v>26477160</v>
      </c>
      <c r="D37" s="214">
        <v>22455673</v>
      </c>
      <c r="E37" s="214">
        <v>2559208</v>
      </c>
      <c r="F37" s="214">
        <v>1312559</v>
      </c>
      <c r="G37" s="214">
        <v>149720</v>
      </c>
      <c r="H37" s="214">
        <v>638</v>
      </c>
      <c r="I37" s="214">
        <v>10733710</v>
      </c>
      <c r="J37" s="214">
        <v>9244210</v>
      </c>
      <c r="K37" s="214">
        <v>105442</v>
      </c>
      <c r="L37" s="214">
        <v>1358091</v>
      </c>
      <c r="M37" s="214">
        <v>25967</v>
      </c>
      <c r="N37" s="214">
        <f t="shared" si="0"/>
        <v>670</v>
      </c>
      <c r="O37" s="214">
        <f t="shared" si="1"/>
        <v>37210870</v>
      </c>
      <c r="P37" s="214">
        <f t="shared" si="2"/>
        <v>31699883</v>
      </c>
      <c r="Q37" s="214">
        <f t="shared" si="3"/>
        <v>2664650</v>
      </c>
      <c r="R37" s="214">
        <f t="shared" si="4"/>
        <v>2670650</v>
      </c>
      <c r="S37" s="214">
        <f t="shared" si="5"/>
        <v>175687</v>
      </c>
      <c r="T37" s="213">
        <v>0</v>
      </c>
      <c r="U37" s="214">
        <v>0</v>
      </c>
      <c r="V37" s="214">
        <v>0</v>
      </c>
      <c r="W37" s="214">
        <v>0</v>
      </c>
      <c r="X37" s="214">
        <v>0</v>
      </c>
      <c r="Y37" s="214">
        <v>0</v>
      </c>
      <c r="Z37" s="214">
        <v>65</v>
      </c>
      <c r="AA37" s="214">
        <v>850600</v>
      </c>
      <c r="AB37" s="214">
        <v>736469</v>
      </c>
      <c r="AC37" s="214">
        <v>0</v>
      </c>
      <c r="AD37" s="214">
        <v>114131</v>
      </c>
      <c r="AE37" s="214">
        <v>0</v>
      </c>
      <c r="AF37" s="214">
        <f t="shared" si="6"/>
        <v>65</v>
      </c>
      <c r="AG37" s="214">
        <f t="shared" si="7"/>
        <v>850600</v>
      </c>
      <c r="AH37" s="214">
        <f t="shared" si="8"/>
        <v>736469</v>
      </c>
      <c r="AI37" s="214">
        <f t="shared" si="9"/>
        <v>0</v>
      </c>
      <c r="AJ37" s="214">
        <f t="shared" si="10"/>
        <v>114131</v>
      </c>
      <c r="AK37" s="214">
        <f t="shared" si="11"/>
        <v>0</v>
      </c>
      <c r="AL37" s="213">
        <f t="shared" si="12"/>
        <v>735</v>
      </c>
      <c r="AM37" s="214">
        <f t="shared" si="13"/>
        <v>38061470</v>
      </c>
      <c r="AN37" s="214">
        <f t="shared" si="14"/>
        <v>32436352</v>
      </c>
      <c r="AO37" s="214">
        <f t="shared" si="15"/>
        <v>2664650</v>
      </c>
      <c r="AP37" s="214">
        <f t="shared" si="16"/>
        <v>2784781</v>
      </c>
      <c r="AQ37" s="214">
        <f t="shared" si="17"/>
        <v>175687</v>
      </c>
      <c r="AR37" s="214">
        <v>190</v>
      </c>
      <c r="AS37" s="214">
        <v>2605970</v>
      </c>
      <c r="AT37" s="214">
        <v>2225682</v>
      </c>
      <c r="AU37" s="214">
        <v>16277</v>
      </c>
      <c r="AV37" s="214">
        <v>364011</v>
      </c>
      <c r="AW37" s="214">
        <v>0</v>
      </c>
      <c r="AX37" s="214">
        <f t="shared" si="18"/>
        <v>925</v>
      </c>
      <c r="AY37" s="214">
        <f t="shared" si="19"/>
        <v>40667440</v>
      </c>
      <c r="AZ37" s="214">
        <f t="shared" si="20"/>
        <v>34662034</v>
      </c>
      <c r="BA37" s="214">
        <f t="shared" si="21"/>
        <v>2680927</v>
      </c>
      <c r="BB37" s="214">
        <f t="shared" si="22"/>
        <v>3148792</v>
      </c>
      <c r="BC37" s="214">
        <f t="shared" si="23"/>
        <v>175687</v>
      </c>
      <c r="BD37" s="213">
        <v>32</v>
      </c>
      <c r="BE37" s="214">
        <v>917354</v>
      </c>
      <c r="BF37" s="214">
        <v>502664</v>
      </c>
      <c r="BG37" s="214">
        <v>0</v>
      </c>
      <c r="BH37" s="214">
        <v>407490</v>
      </c>
      <c r="BI37" s="214">
        <v>7200</v>
      </c>
      <c r="BJ37" s="214">
        <v>0</v>
      </c>
      <c r="BK37" s="214">
        <v>0</v>
      </c>
      <c r="BL37" s="214">
        <v>0</v>
      </c>
      <c r="BM37" s="214">
        <v>0</v>
      </c>
      <c r="BN37" s="214">
        <v>0</v>
      </c>
      <c r="BO37" s="214">
        <v>0</v>
      </c>
      <c r="BP37" s="214">
        <f t="shared" si="24"/>
        <v>32</v>
      </c>
      <c r="BQ37" s="214">
        <f t="shared" si="25"/>
        <v>917354</v>
      </c>
      <c r="BR37" s="214">
        <f t="shared" si="26"/>
        <v>502664</v>
      </c>
      <c r="BS37" s="214">
        <f t="shared" si="27"/>
        <v>0</v>
      </c>
      <c r="BT37" s="214">
        <f t="shared" si="28"/>
        <v>407490</v>
      </c>
      <c r="BU37" s="214">
        <f t="shared" si="29"/>
        <v>7200</v>
      </c>
      <c r="BV37" s="213">
        <v>2</v>
      </c>
      <c r="BW37" s="214">
        <v>461180</v>
      </c>
      <c r="BX37" s="214">
        <v>349324</v>
      </c>
      <c r="BY37" s="214">
        <v>23139</v>
      </c>
      <c r="BZ37" s="214">
        <v>88717</v>
      </c>
      <c r="CA37" s="214">
        <v>0</v>
      </c>
      <c r="CB37" s="214">
        <f t="shared" si="30"/>
        <v>927</v>
      </c>
      <c r="CC37" s="214">
        <f t="shared" si="31"/>
        <v>42045974</v>
      </c>
      <c r="CD37" s="214">
        <f t="shared" si="32"/>
        <v>35514022</v>
      </c>
      <c r="CE37" s="214">
        <f t="shared" si="33"/>
        <v>2704066</v>
      </c>
      <c r="CF37" s="214">
        <f t="shared" si="34"/>
        <v>3644999</v>
      </c>
      <c r="CG37" s="214">
        <f t="shared" si="35"/>
        <v>182887</v>
      </c>
      <c r="CH37" s="100">
        <v>2</v>
      </c>
      <c r="CI37" s="101">
        <v>13261</v>
      </c>
      <c r="CJ37" s="101">
        <v>11934</v>
      </c>
      <c r="CK37" s="101">
        <v>0</v>
      </c>
      <c r="CL37" s="101">
        <v>1327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50"/>
        <v>2</v>
      </c>
      <c r="DA37" s="101">
        <f t="shared" si="36"/>
        <v>13261</v>
      </c>
      <c r="DB37" s="101">
        <f t="shared" si="37"/>
        <v>11934</v>
      </c>
      <c r="DC37" s="101">
        <f t="shared" si="38"/>
        <v>0</v>
      </c>
      <c r="DD37" s="101">
        <f t="shared" si="39"/>
        <v>1327</v>
      </c>
      <c r="DE37" s="101">
        <f t="shared" si="40"/>
        <v>0</v>
      </c>
      <c r="DF37" s="101">
        <f t="shared" si="51"/>
        <v>929</v>
      </c>
      <c r="DG37" s="101">
        <f t="shared" si="41"/>
        <v>42059235</v>
      </c>
      <c r="DH37" s="101">
        <f t="shared" si="42"/>
        <v>35525956</v>
      </c>
      <c r="DI37" s="101">
        <f t="shared" si="43"/>
        <v>2704066</v>
      </c>
      <c r="DJ37" s="101">
        <f t="shared" si="44"/>
        <v>3646326</v>
      </c>
      <c r="DK37" s="101">
        <f t="shared" si="45"/>
        <v>182887</v>
      </c>
      <c r="DL37" s="101">
        <v>27</v>
      </c>
      <c r="DM37" s="101">
        <v>21</v>
      </c>
      <c r="DN37" s="101">
        <v>48</v>
      </c>
      <c r="DO37" s="101">
        <v>0</v>
      </c>
      <c r="DP37" s="101">
        <v>1</v>
      </c>
      <c r="DR37" s="16">
        <f>'７割'!DR37+'８割 '!DR37+'９割'!DR37</f>
        <v>2</v>
      </c>
      <c r="DS37" s="16">
        <f>'７割'!DS37+'８割 '!DS37+'９割'!DS37</f>
        <v>11934</v>
      </c>
      <c r="DT37" s="16">
        <f>'７割'!DT37+'８割 '!DT37+'９割'!DT37</f>
        <v>0</v>
      </c>
      <c r="DU37" s="16">
        <f>'７割'!DU37+'８割 '!DU37+'９割'!DU37</f>
        <v>0</v>
      </c>
      <c r="DV37" s="16">
        <f>'７割'!DV37+'８割 '!DV37+'９割'!DV37</f>
        <v>0</v>
      </c>
      <c r="DW37" s="16">
        <f>'７割'!DW37+'８割 '!DW37+'９割'!DW37</f>
        <v>0</v>
      </c>
      <c r="DX37" s="16">
        <f>'７割'!DX37+'８割 '!DX37+'９割'!DX37</f>
        <v>1</v>
      </c>
      <c r="DY37" s="16">
        <f>'７割'!DY37+'８割 '!DY37+'９割'!DY37</f>
        <v>24851</v>
      </c>
      <c r="DZ37" s="16">
        <f>'７割'!DZ37+'８割 '!DZ37+'９割'!DZ37</f>
        <v>0</v>
      </c>
      <c r="EA37" s="16">
        <f>'７割'!EA37+'８割 '!EA37+'９割'!EA37</f>
        <v>0</v>
      </c>
      <c r="EB37" s="16">
        <f>'７割'!EB37+'８割 '!EB37+'９割'!EB37</f>
        <v>0</v>
      </c>
      <c r="EC37" s="16">
        <f>'７割'!EC37+'８割 '!EC37+'９割'!EC37</f>
        <v>0</v>
      </c>
      <c r="ED37" s="16">
        <f>'７割'!ED37+'８割 '!ED37+'９割'!ED37</f>
        <v>0</v>
      </c>
      <c r="EE37" s="16">
        <f>'７割'!EE37+'８割 '!EE37+'９割'!EE37</f>
        <v>0</v>
      </c>
      <c r="EF37" s="16">
        <f>'７割'!EF37+'８割 '!EF37+'９割'!EF37</f>
        <v>0</v>
      </c>
      <c r="EG37" s="16">
        <f>'７割'!EG37+'８割 '!EG37+'９割'!EG37</f>
        <v>0</v>
      </c>
      <c r="EH37" s="16">
        <f>IF(SUM(DR37,DT37,DV37,DX37,DZ37,EB37,ED37,EF37)='７割'!EH37+'８割 '!EH37+'９割'!EH37,SUM(DR37,DT37,DV37,DX37,DZ37,EB37,ED37,EF37),"数値エラー")</f>
        <v>3</v>
      </c>
      <c r="EI37" s="16">
        <f>IF(SUM(DS37,DU37,DW37,DY37,EA37,EC37,EE37,EG37)='７割'!EI37++'８割 '!EI37+'９割'!EI37,SUM(DS37,DU37,DW37,DY37,EA37,EC37,EE37,EG37),"数値エラー")</f>
        <v>36785</v>
      </c>
      <c r="EK37" s="7">
        <f t="shared" si="52"/>
        <v>930</v>
      </c>
      <c r="EL37" s="7">
        <f t="shared" si="53"/>
        <v>42082759</v>
      </c>
      <c r="EN37" s="69">
        <f>ROUND(EL37/INDEX(被保険者数!O:O,MATCH(A37,被保険者数!A:A,0),1),0)</f>
        <v>751478</v>
      </c>
      <c r="EO37" s="1">
        <f t="shared" si="46"/>
        <v>41</v>
      </c>
      <c r="EP37" s="69">
        <f t="shared" si="47"/>
        <v>26477160</v>
      </c>
      <c r="EQ37" s="69">
        <f t="shared" si="48"/>
        <v>11584310</v>
      </c>
      <c r="ER37" s="69">
        <f t="shared" si="49"/>
        <v>4021289</v>
      </c>
      <c r="ES37" s="69">
        <f>ROUND(EP37/INDEX(被保険者数!O:O,MATCH(A37,被保険者数!A:A,0),1),0)</f>
        <v>472806</v>
      </c>
      <c r="ET37" s="69">
        <f t="shared" si="54"/>
        <v>40</v>
      </c>
      <c r="EU37" s="69">
        <f>ROUND(EQ37/INDEX(被保険者数!O:O,MATCH(A37,被保険者数!A:A,0),1),0)</f>
        <v>206863</v>
      </c>
      <c r="EV37" s="1">
        <f t="shared" si="55"/>
        <v>39</v>
      </c>
    </row>
    <row r="38" spans="1:152" s="1" customFormat="1" ht="15.95" customHeight="1" x14ac:dyDescent="0.15">
      <c r="A38" s="2" t="s">
        <v>63</v>
      </c>
      <c r="B38" s="213">
        <v>178</v>
      </c>
      <c r="C38" s="214">
        <v>112049150</v>
      </c>
      <c r="D38" s="214">
        <v>100707138</v>
      </c>
      <c r="E38" s="214">
        <v>6589112</v>
      </c>
      <c r="F38" s="214">
        <v>4444680</v>
      </c>
      <c r="G38" s="214">
        <v>308220</v>
      </c>
      <c r="H38" s="214">
        <v>1917</v>
      </c>
      <c r="I38" s="214">
        <v>35540440</v>
      </c>
      <c r="J38" s="214">
        <v>31469233</v>
      </c>
      <c r="K38" s="214">
        <v>203470</v>
      </c>
      <c r="L38" s="214">
        <v>3788396</v>
      </c>
      <c r="M38" s="214">
        <v>79341</v>
      </c>
      <c r="N38" s="214">
        <f t="shared" si="0"/>
        <v>2095</v>
      </c>
      <c r="O38" s="214">
        <f t="shared" si="1"/>
        <v>147589590</v>
      </c>
      <c r="P38" s="214">
        <f t="shared" si="2"/>
        <v>132176371</v>
      </c>
      <c r="Q38" s="214">
        <f t="shared" si="3"/>
        <v>6792582</v>
      </c>
      <c r="R38" s="214">
        <f t="shared" si="4"/>
        <v>8233076</v>
      </c>
      <c r="S38" s="214">
        <f t="shared" si="5"/>
        <v>387561</v>
      </c>
      <c r="T38" s="213">
        <v>0</v>
      </c>
      <c r="U38" s="214">
        <v>0</v>
      </c>
      <c r="V38" s="214">
        <v>0</v>
      </c>
      <c r="W38" s="214">
        <v>0</v>
      </c>
      <c r="X38" s="214">
        <v>0</v>
      </c>
      <c r="Y38" s="214">
        <v>0</v>
      </c>
      <c r="Z38" s="214">
        <v>175</v>
      </c>
      <c r="AA38" s="214">
        <v>2056000</v>
      </c>
      <c r="AB38" s="214">
        <v>1819050</v>
      </c>
      <c r="AC38" s="214">
        <v>1323</v>
      </c>
      <c r="AD38" s="214">
        <v>235627</v>
      </c>
      <c r="AE38" s="214">
        <v>0</v>
      </c>
      <c r="AF38" s="214">
        <f t="shared" si="6"/>
        <v>175</v>
      </c>
      <c r="AG38" s="214">
        <f t="shared" si="7"/>
        <v>2056000</v>
      </c>
      <c r="AH38" s="214">
        <f t="shared" si="8"/>
        <v>1819050</v>
      </c>
      <c r="AI38" s="214">
        <f t="shared" si="9"/>
        <v>1323</v>
      </c>
      <c r="AJ38" s="214">
        <f t="shared" si="10"/>
        <v>235627</v>
      </c>
      <c r="AK38" s="214">
        <f t="shared" si="11"/>
        <v>0</v>
      </c>
      <c r="AL38" s="213">
        <f t="shared" si="12"/>
        <v>2270</v>
      </c>
      <c r="AM38" s="214">
        <f t="shared" si="13"/>
        <v>149645590</v>
      </c>
      <c r="AN38" s="214">
        <f t="shared" si="14"/>
        <v>133995421</v>
      </c>
      <c r="AO38" s="214">
        <f t="shared" si="15"/>
        <v>6793905</v>
      </c>
      <c r="AP38" s="214">
        <f t="shared" si="16"/>
        <v>8468703</v>
      </c>
      <c r="AQ38" s="214">
        <f t="shared" si="17"/>
        <v>387561</v>
      </c>
      <c r="AR38" s="214">
        <v>511</v>
      </c>
      <c r="AS38" s="214">
        <v>9079740</v>
      </c>
      <c r="AT38" s="214">
        <v>7812514</v>
      </c>
      <c r="AU38" s="214">
        <v>354586</v>
      </c>
      <c r="AV38" s="214">
        <v>883817</v>
      </c>
      <c r="AW38" s="214">
        <v>28823</v>
      </c>
      <c r="AX38" s="214">
        <f t="shared" si="18"/>
        <v>2781</v>
      </c>
      <c r="AY38" s="214">
        <f t="shared" si="19"/>
        <v>158725330</v>
      </c>
      <c r="AZ38" s="214">
        <f t="shared" si="20"/>
        <v>141807935</v>
      </c>
      <c r="BA38" s="214">
        <f t="shared" si="21"/>
        <v>7148491</v>
      </c>
      <c r="BB38" s="214">
        <f t="shared" si="22"/>
        <v>9352520</v>
      </c>
      <c r="BC38" s="214">
        <f t="shared" si="23"/>
        <v>416384</v>
      </c>
      <c r="BD38" s="213">
        <v>176</v>
      </c>
      <c r="BE38" s="214">
        <v>5085144</v>
      </c>
      <c r="BF38" s="214">
        <v>3218404</v>
      </c>
      <c r="BG38" s="214">
        <v>0</v>
      </c>
      <c r="BH38" s="214">
        <v>1860840</v>
      </c>
      <c r="BI38" s="214">
        <v>5900</v>
      </c>
      <c r="BJ38" s="214">
        <v>0</v>
      </c>
      <c r="BK38" s="214">
        <v>0</v>
      </c>
      <c r="BL38" s="214">
        <v>0</v>
      </c>
      <c r="BM38" s="214">
        <v>0</v>
      </c>
      <c r="BN38" s="214">
        <v>0</v>
      </c>
      <c r="BO38" s="214">
        <v>0</v>
      </c>
      <c r="BP38" s="214">
        <f t="shared" si="24"/>
        <v>176</v>
      </c>
      <c r="BQ38" s="214">
        <f t="shared" si="25"/>
        <v>5085144</v>
      </c>
      <c r="BR38" s="214">
        <f t="shared" si="26"/>
        <v>3218404</v>
      </c>
      <c r="BS38" s="214">
        <f t="shared" si="27"/>
        <v>0</v>
      </c>
      <c r="BT38" s="214">
        <f t="shared" si="28"/>
        <v>1860840</v>
      </c>
      <c r="BU38" s="214">
        <f t="shared" si="29"/>
        <v>5900</v>
      </c>
      <c r="BV38" s="213">
        <v>16</v>
      </c>
      <c r="BW38" s="214">
        <v>3433510</v>
      </c>
      <c r="BX38" s="214">
        <v>3090159</v>
      </c>
      <c r="BY38" s="214">
        <v>100682</v>
      </c>
      <c r="BZ38" s="214">
        <v>53373</v>
      </c>
      <c r="CA38" s="214">
        <v>189296</v>
      </c>
      <c r="CB38" s="214">
        <f t="shared" si="30"/>
        <v>2797</v>
      </c>
      <c r="CC38" s="214">
        <f t="shared" si="31"/>
        <v>167243984</v>
      </c>
      <c r="CD38" s="214">
        <f t="shared" si="32"/>
        <v>148116498</v>
      </c>
      <c r="CE38" s="214">
        <f t="shared" si="33"/>
        <v>7249173</v>
      </c>
      <c r="CF38" s="214">
        <f t="shared" si="34"/>
        <v>11266733</v>
      </c>
      <c r="CG38" s="214">
        <f t="shared" si="35"/>
        <v>611580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50"/>
        <v>0</v>
      </c>
      <c r="DA38" s="101">
        <f t="shared" si="36"/>
        <v>0</v>
      </c>
      <c r="DB38" s="101">
        <f t="shared" si="37"/>
        <v>0</v>
      </c>
      <c r="DC38" s="101">
        <f t="shared" si="38"/>
        <v>0</v>
      </c>
      <c r="DD38" s="101">
        <f t="shared" si="39"/>
        <v>0</v>
      </c>
      <c r="DE38" s="101">
        <f t="shared" si="40"/>
        <v>0</v>
      </c>
      <c r="DF38" s="101">
        <f t="shared" si="51"/>
        <v>2797</v>
      </c>
      <c r="DG38" s="101">
        <f t="shared" si="41"/>
        <v>167243984</v>
      </c>
      <c r="DH38" s="101">
        <f t="shared" si="42"/>
        <v>148116498</v>
      </c>
      <c r="DI38" s="101">
        <f t="shared" si="43"/>
        <v>7249173</v>
      </c>
      <c r="DJ38" s="101">
        <f t="shared" si="44"/>
        <v>11266733</v>
      </c>
      <c r="DK38" s="101">
        <f t="shared" si="45"/>
        <v>611580</v>
      </c>
      <c r="DL38" s="101">
        <v>131</v>
      </c>
      <c r="DM38" s="101">
        <v>66</v>
      </c>
      <c r="DN38" s="101">
        <v>197</v>
      </c>
      <c r="DO38" s="101">
        <v>0</v>
      </c>
      <c r="DP38" s="101">
        <v>6</v>
      </c>
      <c r="DR38" s="16">
        <f>'７割'!DR38+'８割 '!DR38+'９割'!DR38</f>
        <v>0</v>
      </c>
      <c r="DS38" s="16">
        <f>'７割'!DS38+'８割 '!DS38+'９割'!DS38</f>
        <v>0</v>
      </c>
      <c r="DT38" s="16">
        <f>'７割'!DT38+'８割 '!DT38+'９割'!DT38</f>
        <v>19</v>
      </c>
      <c r="DU38" s="16">
        <f>'７割'!DU38+'８割 '!DU38+'９割'!DU38</f>
        <v>224606</v>
      </c>
      <c r="DV38" s="16">
        <f>'７割'!DV38+'８割 '!DV38+'９割'!DV38</f>
        <v>24</v>
      </c>
      <c r="DW38" s="16">
        <f>'７割'!DW38+'８割 '!DW38+'９割'!DW38</f>
        <v>624314</v>
      </c>
      <c r="DX38" s="16">
        <f>'７割'!DX38+'８割 '!DX38+'９割'!DX38</f>
        <v>4</v>
      </c>
      <c r="DY38" s="16">
        <f>'７割'!DY38+'８割 '!DY38+'９割'!DY38</f>
        <v>151863</v>
      </c>
      <c r="DZ38" s="16">
        <f>'７割'!DZ38+'８割 '!DZ38+'９割'!DZ38</f>
        <v>0</v>
      </c>
      <c r="EA38" s="16">
        <f>'７割'!EA38+'８割 '!EA38+'９割'!EA38</f>
        <v>0</v>
      </c>
      <c r="EB38" s="16">
        <f>'７割'!EB38+'８割 '!EB38+'９割'!EB38</f>
        <v>0</v>
      </c>
      <c r="EC38" s="16">
        <f>'７割'!EC38+'８割 '!EC38+'９割'!EC38</f>
        <v>0</v>
      </c>
      <c r="ED38" s="16">
        <f>'７割'!ED38+'８割 '!ED38+'９割'!ED38</f>
        <v>0</v>
      </c>
      <c r="EE38" s="16">
        <f>'７割'!EE38+'８割 '!EE38+'９割'!EE38</f>
        <v>0</v>
      </c>
      <c r="EF38" s="16">
        <f>'７割'!EF38+'８割 '!EF38+'９割'!EF38</f>
        <v>0</v>
      </c>
      <c r="EG38" s="16">
        <f>'７割'!EG38+'８割 '!EG38+'９割'!EG38</f>
        <v>0</v>
      </c>
      <c r="EH38" s="16">
        <f>IF(SUM(DR38,DT38,DV38,DX38,DZ38,EB38,ED38,EF38)='７割'!EH38+'８割 '!EH38+'９割'!EH38,SUM(DR38,DT38,DV38,DX38,DZ38,EB38,ED38,EF38),"数値エラー")</f>
        <v>47</v>
      </c>
      <c r="EI38" s="16">
        <f>IF(SUM(DS38,DU38,DW38,DY38,EA38,EC38,EE38,EG38)='７割'!EI38++'８割 '!EI38+'９割'!EI38,SUM(DS38,DU38,DW38,DY38,EA38,EC38,EE38,EG38),"数値エラー")</f>
        <v>1000783</v>
      </c>
      <c r="EK38" s="7">
        <f t="shared" si="52"/>
        <v>2844</v>
      </c>
      <c r="EL38" s="7">
        <f t="shared" si="53"/>
        <v>168244767</v>
      </c>
      <c r="EN38" s="69">
        <f>ROUND(EL38/INDEX(被保険者数!O:O,MATCH(A38,被保険者数!A:A,0),1),0)</f>
        <v>966924</v>
      </c>
      <c r="EO38" s="1">
        <f t="shared" si="46"/>
        <v>30</v>
      </c>
      <c r="EP38" s="69">
        <f t="shared" si="47"/>
        <v>112049150</v>
      </c>
      <c r="EQ38" s="69">
        <f t="shared" si="48"/>
        <v>37596440</v>
      </c>
      <c r="ER38" s="69">
        <f t="shared" si="49"/>
        <v>18599177</v>
      </c>
      <c r="ES38" s="69">
        <f>ROUND(EP38/INDEX(被保険者数!O:O,MATCH(A38,被保険者数!A:A,0),1),0)</f>
        <v>643961</v>
      </c>
      <c r="ET38" s="69">
        <f t="shared" si="54"/>
        <v>10</v>
      </c>
      <c r="EU38" s="69">
        <f>ROUND(EQ38/INDEX(被保険者数!O:O,MATCH(A38,被保険者数!A:A,0),1),0)</f>
        <v>216071</v>
      </c>
      <c r="EV38" s="1">
        <f t="shared" si="55"/>
        <v>35</v>
      </c>
    </row>
    <row r="39" spans="1:152" s="1" customFormat="1" ht="15.95" customHeight="1" x14ac:dyDescent="0.15">
      <c r="A39" s="2" t="s">
        <v>64</v>
      </c>
      <c r="B39" s="213">
        <v>245</v>
      </c>
      <c r="C39" s="214">
        <v>157355440</v>
      </c>
      <c r="D39" s="214">
        <v>140459802</v>
      </c>
      <c r="E39" s="214">
        <v>10265678</v>
      </c>
      <c r="F39" s="214">
        <v>5691239</v>
      </c>
      <c r="G39" s="214">
        <v>938721</v>
      </c>
      <c r="H39" s="214">
        <v>2251</v>
      </c>
      <c r="I39" s="214">
        <v>38048320</v>
      </c>
      <c r="J39" s="214">
        <v>34015658</v>
      </c>
      <c r="K39" s="214">
        <v>614307</v>
      </c>
      <c r="L39" s="214">
        <v>3315641</v>
      </c>
      <c r="M39" s="214">
        <v>102714</v>
      </c>
      <c r="N39" s="214">
        <f t="shared" si="0"/>
        <v>2496</v>
      </c>
      <c r="O39" s="214">
        <f t="shared" si="1"/>
        <v>195403760</v>
      </c>
      <c r="P39" s="214">
        <f t="shared" si="2"/>
        <v>174475460</v>
      </c>
      <c r="Q39" s="214">
        <f t="shared" si="3"/>
        <v>10879985</v>
      </c>
      <c r="R39" s="214">
        <f t="shared" si="4"/>
        <v>9006880</v>
      </c>
      <c r="S39" s="214">
        <f t="shared" si="5"/>
        <v>1041435</v>
      </c>
      <c r="T39" s="213">
        <v>0</v>
      </c>
      <c r="U39" s="214">
        <v>0</v>
      </c>
      <c r="V39" s="214">
        <v>0</v>
      </c>
      <c r="W39" s="214">
        <v>0</v>
      </c>
      <c r="X39" s="214">
        <v>0</v>
      </c>
      <c r="Y39" s="214">
        <v>0</v>
      </c>
      <c r="Z39" s="214">
        <v>247</v>
      </c>
      <c r="AA39" s="214">
        <v>3418730</v>
      </c>
      <c r="AB39" s="214">
        <v>3011744</v>
      </c>
      <c r="AC39" s="214">
        <v>2540</v>
      </c>
      <c r="AD39" s="214">
        <v>404446</v>
      </c>
      <c r="AE39" s="214">
        <v>0</v>
      </c>
      <c r="AF39" s="214">
        <f t="shared" si="6"/>
        <v>247</v>
      </c>
      <c r="AG39" s="214">
        <f t="shared" si="7"/>
        <v>3418730</v>
      </c>
      <c r="AH39" s="214">
        <f t="shared" si="8"/>
        <v>3011744</v>
      </c>
      <c r="AI39" s="214">
        <f t="shared" si="9"/>
        <v>2540</v>
      </c>
      <c r="AJ39" s="214">
        <f t="shared" si="10"/>
        <v>404446</v>
      </c>
      <c r="AK39" s="214">
        <f t="shared" si="11"/>
        <v>0</v>
      </c>
      <c r="AL39" s="213">
        <f t="shared" si="12"/>
        <v>2743</v>
      </c>
      <c r="AM39" s="214">
        <f t="shared" si="13"/>
        <v>198822490</v>
      </c>
      <c r="AN39" s="214">
        <f t="shared" si="14"/>
        <v>177487204</v>
      </c>
      <c r="AO39" s="214">
        <f t="shared" si="15"/>
        <v>10882525</v>
      </c>
      <c r="AP39" s="214">
        <f t="shared" si="16"/>
        <v>9411326</v>
      </c>
      <c r="AQ39" s="214">
        <f t="shared" si="17"/>
        <v>1041435</v>
      </c>
      <c r="AR39" s="214">
        <v>697</v>
      </c>
      <c r="AS39" s="214">
        <v>9154210</v>
      </c>
      <c r="AT39" s="214">
        <v>8179941</v>
      </c>
      <c r="AU39" s="214">
        <v>62873</v>
      </c>
      <c r="AV39" s="214">
        <v>880943</v>
      </c>
      <c r="AW39" s="214">
        <v>30453</v>
      </c>
      <c r="AX39" s="214">
        <f t="shared" si="18"/>
        <v>3440</v>
      </c>
      <c r="AY39" s="214">
        <f t="shared" si="19"/>
        <v>207976700</v>
      </c>
      <c r="AZ39" s="214">
        <f t="shared" si="20"/>
        <v>185667145</v>
      </c>
      <c r="BA39" s="214">
        <f t="shared" si="21"/>
        <v>10945398</v>
      </c>
      <c r="BB39" s="214">
        <f t="shared" si="22"/>
        <v>10292269</v>
      </c>
      <c r="BC39" s="214">
        <f t="shared" si="23"/>
        <v>1071888</v>
      </c>
      <c r="BD39" s="213">
        <v>229</v>
      </c>
      <c r="BE39" s="214">
        <v>7411923</v>
      </c>
      <c r="BF39" s="214">
        <v>4795133</v>
      </c>
      <c r="BG39" s="214">
        <v>0</v>
      </c>
      <c r="BH39" s="214">
        <v>2616790</v>
      </c>
      <c r="BI39" s="214">
        <v>0</v>
      </c>
      <c r="BJ39" s="214">
        <v>0</v>
      </c>
      <c r="BK39" s="214">
        <v>0</v>
      </c>
      <c r="BL39" s="214">
        <v>0</v>
      </c>
      <c r="BM39" s="214">
        <v>0</v>
      </c>
      <c r="BN39" s="214">
        <v>0</v>
      </c>
      <c r="BO39" s="214">
        <v>0</v>
      </c>
      <c r="BP39" s="214">
        <f t="shared" si="24"/>
        <v>229</v>
      </c>
      <c r="BQ39" s="214">
        <f t="shared" si="25"/>
        <v>7411923</v>
      </c>
      <c r="BR39" s="214">
        <f t="shared" si="26"/>
        <v>4795133</v>
      </c>
      <c r="BS39" s="214">
        <f t="shared" si="27"/>
        <v>0</v>
      </c>
      <c r="BT39" s="214">
        <f t="shared" si="28"/>
        <v>2616790</v>
      </c>
      <c r="BU39" s="214">
        <f t="shared" si="29"/>
        <v>0</v>
      </c>
      <c r="BV39" s="213">
        <v>5</v>
      </c>
      <c r="BW39" s="214">
        <v>503050</v>
      </c>
      <c r="BX39" s="214">
        <v>441941</v>
      </c>
      <c r="BY39" s="214">
        <v>16151</v>
      </c>
      <c r="BZ39" s="214">
        <v>44958</v>
      </c>
      <c r="CA39" s="214">
        <v>0</v>
      </c>
      <c r="CB39" s="214">
        <f t="shared" si="30"/>
        <v>3445</v>
      </c>
      <c r="CC39" s="214">
        <f t="shared" si="31"/>
        <v>215891673</v>
      </c>
      <c r="CD39" s="214">
        <f t="shared" si="32"/>
        <v>190904219</v>
      </c>
      <c r="CE39" s="214">
        <f t="shared" si="33"/>
        <v>10961549</v>
      </c>
      <c r="CF39" s="214">
        <f t="shared" si="34"/>
        <v>12954017</v>
      </c>
      <c r="CG39" s="214">
        <f t="shared" si="35"/>
        <v>1071888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50"/>
        <v>0</v>
      </c>
      <c r="DA39" s="101">
        <f t="shared" si="36"/>
        <v>0</v>
      </c>
      <c r="DB39" s="101">
        <f t="shared" si="37"/>
        <v>0</v>
      </c>
      <c r="DC39" s="101">
        <f t="shared" si="38"/>
        <v>0</v>
      </c>
      <c r="DD39" s="101">
        <f t="shared" si="39"/>
        <v>0</v>
      </c>
      <c r="DE39" s="101">
        <f t="shared" si="40"/>
        <v>0</v>
      </c>
      <c r="DF39" s="101">
        <f t="shared" si="51"/>
        <v>3445</v>
      </c>
      <c r="DG39" s="101">
        <f t="shared" si="41"/>
        <v>215891673</v>
      </c>
      <c r="DH39" s="101">
        <f t="shared" si="42"/>
        <v>190904219</v>
      </c>
      <c r="DI39" s="101">
        <f t="shared" si="43"/>
        <v>10961549</v>
      </c>
      <c r="DJ39" s="101">
        <f t="shared" si="44"/>
        <v>12954017</v>
      </c>
      <c r="DK39" s="101">
        <f t="shared" si="45"/>
        <v>1071888</v>
      </c>
      <c r="DL39" s="101">
        <v>180</v>
      </c>
      <c r="DM39" s="101">
        <v>64</v>
      </c>
      <c r="DN39" s="101">
        <v>244</v>
      </c>
      <c r="DO39" s="101">
        <v>29</v>
      </c>
      <c r="DP39" s="101">
        <v>1</v>
      </c>
      <c r="DR39" s="16">
        <f>'７割'!DR39+'８割 '!DR39+'９割'!DR39</f>
        <v>0</v>
      </c>
      <c r="DS39" s="16">
        <f>'７割'!DS39+'８割 '!DS39+'９割'!DS39</f>
        <v>0</v>
      </c>
      <c r="DT39" s="16">
        <f>'７割'!DT39+'８割 '!DT39+'９割'!DT39</f>
        <v>0</v>
      </c>
      <c r="DU39" s="16">
        <f>'７割'!DU39+'８割 '!DU39+'９割'!DU39</f>
        <v>0</v>
      </c>
      <c r="DV39" s="16">
        <f>'７割'!DV39+'８割 '!DV39+'９割'!DV39</f>
        <v>0</v>
      </c>
      <c r="DW39" s="16">
        <f>'７割'!DW39+'８割 '!DW39+'９割'!DW39</f>
        <v>0</v>
      </c>
      <c r="DX39" s="16">
        <f>'７割'!DX39+'８割 '!DX39+'９割'!DX39</f>
        <v>2</v>
      </c>
      <c r="DY39" s="16">
        <f>'７割'!DY39+'８割 '!DY39+'９割'!DY39</f>
        <v>67876</v>
      </c>
      <c r="DZ39" s="16">
        <f>'７割'!DZ39+'８割 '!DZ39+'９割'!DZ39</f>
        <v>0</v>
      </c>
      <c r="EA39" s="16">
        <f>'７割'!EA39+'８割 '!EA39+'９割'!EA39</f>
        <v>0</v>
      </c>
      <c r="EB39" s="16">
        <f>'７割'!EB39+'８割 '!EB39+'９割'!EB39</f>
        <v>0</v>
      </c>
      <c r="EC39" s="16">
        <f>'７割'!EC39+'８割 '!EC39+'９割'!EC39</f>
        <v>0</v>
      </c>
      <c r="ED39" s="16">
        <f>'７割'!ED39+'８割 '!ED39+'９割'!ED39</f>
        <v>0</v>
      </c>
      <c r="EE39" s="16">
        <f>'７割'!EE39+'８割 '!EE39+'９割'!EE39</f>
        <v>0</v>
      </c>
      <c r="EF39" s="16">
        <f>'７割'!EF39+'８割 '!EF39+'９割'!EF39</f>
        <v>0</v>
      </c>
      <c r="EG39" s="16">
        <f>'７割'!EG39+'８割 '!EG39+'９割'!EG39</f>
        <v>0</v>
      </c>
      <c r="EH39" s="16">
        <f>IF(SUM(DR39,DT39,DV39,DX39,DZ39,EB39,ED39,EF39)='７割'!EH39+'８割 '!EH39+'９割'!EH39,SUM(DR39,DT39,DV39,DX39,DZ39,EB39,ED39,EF39),"数値エラー")</f>
        <v>2</v>
      </c>
      <c r="EI39" s="16">
        <f>IF(SUM(DS39,DU39,DW39,DY39,EA39,EC39,EE39,EG39)='７割'!EI39++'８割 '!EI39+'９割'!EI39,SUM(DS39,DU39,DW39,DY39,EA39,EC39,EE39,EG39),"数値エラー")</f>
        <v>67876</v>
      </c>
      <c r="EK39" s="7">
        <f t="shared" si="52"/>
        <v>3447</v>
      </c>
      <c r="EL39" s="7">
        <f t="shared" si="53"/>
        <v>215959549</v>
      </c>
      <c r="EN39" s="69">
        <f>ROUND(EL39/INDEX(被保険者数!O:O,MATCH(A39,被保険者数!A:A,0),1),0)</f>
        <v>1090705</v>
      </c>
      <c r="EO39" s="1">
        <f t="shared" si="46"/>
        <v>10</v>
      </c>
      <c r="EP39" s="69">
        <f t="shared" si="47"/>
        <v>157355440</v>
      </c>
      <c r="EQ39" s="69">
        <f t="shared" si="48"/>
        <v>41467050</v>
      </c>
      <c r="ER39" s="69">
        <f t="shared" si="49"/>
        <v>17137059</v>
      </c>
      <c r="ES39" s="69">
        <f>ROUND(EP39/INDEX(被保険者数!O:O,MATCH(A39,被保険者数!A:A,0),1),0)</f>
        <v>794724</v>
      </c>
      <c r="ET39" s="69">
        <f t="shared" si="54"/>
        <v>2</v>
      </c>
      <c r="EU39" s="69">
        <f>ROUND(EQ39/INDEX(被保険者数!O:O,MATCH(A39,被保険者数!A:A,0),1),0)</f>
        <v>209430</v>
      </c>
      <c r="EV39" s="1">
        <f t="shared" si="55"/>
        <v>37</v>
      </c>
    </row>
    <row r="40" spans="1:152" s="1" customFormat="1" ht="15.95" customHeight="1" x14ac:dyDescent="0.15">
      <c r="A40" s="2" t="s">
        <v>57</v>
      </c>
      <c r="B40" s="213">
        <v>1120</v>
      </c>
      <c r="C40" s="214">
        <v>576557630</v>
      </c>
      <c r="D40" s="214">
        <v>514157813</v>
      </c>
      <c r="E40" s="214">
        <v>35249888</v>
      </c>
      <c r="F40" s="214">
        <v>23805545</v>
      </c>
      <c r="G40" s="214">
        <v>3344384</v>
      </c>
      <c r="H40" s="214">
        <v>10370</v>
      </c>
      <c r="I40" s="214">
        <v>213500820</v>
      </c>
      <c r="J40" s="214">
        <v>189872499</v>
      </c>
      <c r="K40" s="214">
        <v>5672668</v>
      </c>
      <c r="L40" s="214">
        <v>16485897</v>
      </c>
      <c r="M40" s="214">
        <v>1469756</v>
      </c>
      <c r="N40" s="214">
        <f t="shared" si="0"/>
        <v>11490</v>
      </c>
      <c r="O40" s="214">
        <f t="shared" si="1"/>
        <v>790058450</v>
      </c>
      <c r="P40" s="214">
        <f t="shared" si="2"/>
        <v>704030312</v>
      </c>
      <c r="Q40" s="214">
        <f t="shared" si="3"/>
        <v>40922556</v>
      </c>
      <c r="R40" s="214">
        <f t="shared" si="4"/>
        <v>40291442</v>
      </c>
      <c r="S40" s="214">
        <f t="shared" si="5"/>
        <v>4814140</v>
      </c>
      <c r="T40" s="213">
        <v>0</v>
      </c>
      <c r="U40" s="214">
        <v>0</v>
      </c>
      <c r="V40" s="214">
        <v>0</v>
      </c>
      <c r="W40" s="214">
        <v>0</v>
      </c>
      <c r="X40" s="214">
        <v>0</v>
      </c>
      <c r="Y40" s="214">
        <v>0</v>
      </c>
      <c r="Z40" s="214">
        <v>1120</v>
      </c>
      <c r="AA40" s="214">
        <v>15642470</v>
      </c>
      <c r="AB40" s="214">
        <v>13761028</v>
      </c>
      <c r="AC40" s="214">
        <v>18845</v>
      </c>
      <c r="AD40" s="214">
        <v>1862597</v>
      </c>
      <c r="AE40" s="214">
        <v>0</v>
      </c>
      <c r="AF40" s="214">
        <f t="shared" si="6"/>
        <v>1120</v>
      </c>
      <c r="AG40" s="214">
        <f t="shared" si="7"/>
        <v>15642470</v>
      </c>
      <c r="AH40" s="214">
        <f t="shared" si="8"/>
        <v>13761028</v>
      </c>
      <c r="AI40" s="214">
        <f t="shared" si="9"/>
        <v>18845</v>
      </c>
      <c r="AJ40" s="214">
        <f t="shared" si="10"/>
        <v>1862597</v>
      </c>
      <c r="AK40" s="214">
        <f t="shared" si="11"/>
        <v>0</v>
      </c>
      <c r="AL40" s="213">
        <f t="shared" si="12"/>
        <v>12610</v>
      </c>
      <c r="AM40" s="214">
        <f t="shared" si="13"/>
        <v>805700920</v>
      </c>
      <c r="AN40" s="214">
        <f t="shared" si="14"/>
        <v>717791340</v>
      </c>
      <c r="AO40" s="214">
        <f t="shared" si="15"/>
        <v>40941401</v>
      </c>
      <c r="AP40" s="214">
        <f t="shared" si="16"/>
        <v>42154039</v>
      </c>
      <c r="AQ40" s="214">
        <f t="shared" si="17"/>
        <v>4814140</v>
      </c>
      <c r="AR40" s="214">
        <v>8919</v>
      </c>
      <c r="AS40" s="214">
        <v>157291910</v>
      </c>
      <c r="AT40" s="214">
        <v>139736304</v>
      </c>
      <c r="AU40" s="214">
        <v>2288274</v>
      </c>
      <c r="AV40" s="214">
        <v>14398584</v>
      </c>
      <c r="AW40" s="214">
        <v>868748</v>
      </c>
      <c r="AX40" s="214">
        <f t="shared" si="18"/>
        <v>21529</v>
      </c>
      <c r="AY40" s="214">
        <f t="shared" si="19"/>
        <v>962992830</v>
      </c>
      <c r="AZ40" s="214">
        <f t="shared" si="20"/>
        <v>857527644</v>
      </c>
      <c r="BA40" s="214">
        <f t="shared" si="21"/>
        <v>43229675</v>
      </c>
      <c r="BB40" s="214">
        <f t="shared" si="22"/>
        <v>56552623</v>
      </c>
      <c r="BC40" s="214">
        <f t="shared" si="23"/>
        <v>5682888</v>
      </c>
      <c r="BD40" s="213">
        <v>1077</v>
      </c>
      <c r="BE40" s="214">
        <v>26797594</v>
      </c>
      <c r="BF40" s="214">
        <v>18060714</v>
      </c>
      <c r="BG40" s="214">
        <v>0</v>
      </c>
      <c r="BH40" s="214">
        <v>8544760</v>
      </c>
      <c r="BI40" s="214">
        <v>192120</v>
      </c>
      <c r="BJ40" s="214">
        <v>0</v>
      </c>
      <c r="BK40" s="214">
        <v>0</v>
      </c>
      <c r="BL40" s="214">
        <v>0</v>
      </c>
      <c r="BM40" s="214">
        <v>0</v>
      </c>
      <c r="BN40" s="214">
        <v>0</v>
      </c>
      <c r="BO40" s="214">
        <v>0</v>
      </c>
      <c r="BP40" s="214">
        <f t="shared" si="24"/>
        <v>1077</v>
      </c>
      <c r="BQ40" s="214">
        <f t="shared" si="25"/>
        <v>26797594</v>
      </c>
      <c r="BR40" s="214">
        <f t="shared" si="26"/>
        <v>18060714</v>
      </c>
      <c r="BS40" s="214">
        <f t="shared" si="27"/>
        <v>0</v>
      </c>
      <c r="BT40" s="214">
        <f t="shared" si="28"/>
        <v>8544760</v>
      </c>
      <c r="BU40" s="214">
        <f t="shared" si="29"/>
        <v>192120</v>
      </c>
      <c r="BV40" s="213">
        <v>11</v>
      </c>
      <c r="BW40" s="214">
        <v>1282190</v>
      </c>
      <c r="BX40" s="214">
        <v>1153971</v>
      </c>
      <c r="BY40" s="214">
        <v>47776</v>
      </c>
      <c r="BZ40" s="214">
        <v>80443</v>
      </c>
      <c r="CA40" s="214">
        <v>0</v>
      </c>
      <c r="CB40" s="214">
        <f t="shared" si="30"/>
        <v>21540</v>
      </c>
      <c r="CC40" s="214">
        <f t="shared" si="31"/>
        <v>991072614</v>
      </c>
      <c r="CD40" s="214">
        <f t="shared" si="32"/>
        <v>876742329</v>
      </c>
      <c r="CE40" s="214">
        <f t="shared" si="33"/>
        <v>43277451</v>
      </c>
      <c r="CF40" s="214">
        <f t="shared" si="34"/>
        <v>65177826</v>
      </c>
      <c r="CG40" s="214">
        <f t="shared" si="35"/>
        <v>5875008</v>
      </c>
      <c r="CH40" s="100">
        <v>28</v>
      </c>
      <c r="CI40" s="101">
        <v>132662</v>
      </c>
      <c r="CJ40" s="101">
        <v>107220</v>
      </c>
      <c r="CK40" s="101">
        <v>0</v>
      </c>
      <c r="CL40" s="101">
        <v>25442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50"/>
        <v>28</v>
      </c>
      <c r="DA40" s="101">
        <f t="shared" si="36"/>
        <v>132662</v>
      </c>
      <c r="DB40" s="101">
        <f t="shared" si="37"/>
        <v>107220</v>
      </c>
      <c r="DC40" s="101">
        <f t="shared" si="38"/>
        <v>0</v>
      </c>
      <c r="DD40" s="101">
        <f t="shared" si="39"/>
        <v>25442</v>
      </c>
      <c r="DE40" s="101">
        <f t="shared" si="40"/>
        <v>0</v>
      </c>
      <c r="DF40" s="101">
        <f t="shared" si="51"/>
        <v>21568</v>
      </c>
      <c r="DG40" s="101">
        <f t="shared" si="41"/>
        <v>991205276</v>
      </c>
      <c r="DH40" s="101">
        <f t="shared" si="42"/>
        <v>876849549</v>
      </c>
      <c r="DI40" s="101">
        <f t="shared" si="43"/>
        <v>43277451</v>
      </c>
      <c r="DJ40" s="101">
        <f t="shared" si="44"/>
        <v>65203268</v>
      </c>
      <c r="DK40" s="101">
        <f t="shared" si="45"/>
        <v>5875008</v>
      </c>
      <c r="DL40" s="101">
        <v>747</v>
      </c>
      <c r="DM40" s="101">
        <v>586</v>
      </c>
      <c r="DN40" s="101">
        <v>1333</v>
      </c>
      <c r="DO40" s="101">
        <v>207</v>
      </c>
      <c r="DP40" s="101">
        <v>3</v>
      </c>
      <c r="DR40" s="16">
        <f>'７割'!DR40+'８割 '!DR40+'９割'!DR40</f>
        <v>28</v>
      </c>
      <c r="DS40" s="16">
        <f>'７割'!DS40+'８割 '!DS40+'９割'!DS40</f>
        <v>107220</v>
      </c>
      <c r="DT40" s="16">
        <f>'７割'!DT40+'８割 '!DT40+'９割'!DT40</f>
        <v>22</v>
      </c>
      <c r="DU40" s="16">
        <f>'７割'!DU40+'８割 '!DU40+'９割'!DU40</f>
        <v>451166</v>
      </c>
      <c r="DV40" s="16">
        <f>'７割'!DV40+'８割 '!DV40+'９割'!DV40</f>
        <v>0</v>
      </c>
      <c r="DW40" s="16">
        <f>'７割'!DW40+'８割 '!DW40+'９割'!DW40</f>
        <v>0</v>
      </c>
      <c r="DX40" s="16">
        <f>'７割'!DX40+'８割 '!DX40+'９割'!DX40</f>
        <v>32</v>
      </c>
      <c r="DY40" s="16">
        <f>'７割'!DY40+'８割 '!DY40+'９割'!DY40</f>
        <v>910992</v>
      </c>
      <c r="DZ40" s="16">
        <f>'７割'!DZ40+'８割 '!DZ40+'９割'!DZ40</f>
        <v>5</v>
      </c>
      <c r="EA40" s="16">
        <f>'７割'!EA40+'８割 '!EA40+'９割'!EA40</f>
        <v>67972</v>
      </c>
      <c r="EB40" s="16">
        <f>'７割'!EB40+'８割 '!EB40+'９割'!EB40</f>
        <v>0</v>
      </c>
      <c r="EC40" s="16">
        <f>'７割'!EC40+'８割 '!EC40+'９割'!EC40</f>
        <v>0</v>
      </c>
      <c r="ED40" s="16">
        <f>'７割'!ED40+'８割 '!ED40+'９割'!ED40</f>
        <v>0</v>
      </c>
      <c r="EE40" s="16">
        <f>'７割'!EE40+'８割 '!EE40+'９割'!EE40</f>
        <v>0</v>
      </c>
      <c r="EF40" s="16">
        <f>'７割'!EF40+'８割 '!EF40+'９割'!EF40</f>
        <v>0</v>
      </c>
      <c r="EG40" s="16">
        <f>'７割'!EG40+'８割 '!EG40+'９割'!EG40</f>
        <v>0</v>
      </c>
      <c r="EH40" s="16">
        <f>IF(SUM(DR40,DT40,DV40,DX40,DZ40,EB40,ED40,EF40)='７割'!EH40+'８割 '!EH40+'９割'!EH40,SUM(DR40,DT40,DV40,DX40,DZ40,EB40,ED40,EF40),"数値エラー")</f>
        <v>87</v>
      </c>
      <c r="EI40" s="16">
        <f>IF(SUM(DS40,DU40,DW40,DY40,EA40,EC40,EE40,EG40)='７割'!EI40++'８割 '!EI40+'９割'!EI40,SUM(DS40,DU40,DW40,DY40,EA40,EC40,EE40,EG40),"数値エラー")</f>
        <v>1537350</v>
      </c>
      <c r="EK40" s="7">
        <f t="shared" si="52"/>
        <v>21627</v>
      </c>
      <c r="EL40" s="7">
        <f t="shared" si="53"/>
        <v>992609964</v>
      </c>
      <c r="EN40" s="69">
        <f>ROUND(EL40/INDEX(被保険者数!O:O,MATCH(A40,被保険者数!A:A,0),1),0)</f>
        <v>915692</v>
      </c>
      <c r="EO40" s="1">
        <f t="shared" si="46"/>
        <v>37</v>
      </c>
      <c r="EP40" s="69">
        <f t="shared" si="47"/>
        <v>576557630</v>
      </c>
      <c r="EQ40" s="69">
        <f t="shared" si="48"/>
        <v>229143290</v>
      </c>
      <c r="ER40" s="69">
        <f t="shared" si="49"/>
        <v>186909044</v>
      </c>
      <c r="ES40" s="69">
        <f>ROUND(EP40/INDEX(被保険者数!O:O,MATCH(A40,被保険者数!A:A,0),1),0)</f>
        <v>531880</v>
      </c>
      <c r="ET40" s="69">
        <f t="shared" si="54"/>
        <v>34</v>
      </c>
      <c r="EU40" s="69">
        <f>ROUND(EQ40/INDEX(被保険者数!O:O,MATCH(A40,被保険者数!A:A,0),1),0)</f>
        <v>211387</v>
      </c>
      <c r="EV40" s="1">
        <f t="shared" si="55"/>
        <v>36</v>
      </c>
    </row>
    <row r="41" spans="1:152" s="1" customFormat="1" ht="15.95" customHeight="1" x14ac:dyDescent="0.15">
      <c r="A41" s="2" t="s">
        <v>58</v>
      </c>
      <c r="B41" s="213">
        <v>3063</v>
      </c>
      <c r="C41" s="214">
        <v>1979467730</v>
      </c>
      <c r="D41" s="214">
        <v>1760653694</v>
      </c>
      <c r="E41" s="214">
        <v>128014569</v>
      </c>
      <c r="F41" s="214">
        <v>79354047</v>
      </c>
      <c r="G41" s="214">
        <v>11445420</v>
      </c>
      <c r="H41" s="214">
        <v>42737</v>
      </c>
      <c r="I41" s="214">
        <v>800495830</v>
      </c>
      <c r="J41" s="214">
        <v>700880156</v>
      </c>
      <c r="K41" s="214">
        <v>25655146</v>
      </c>
      <c r="L41" s="214">
        <v>68554921</v>
      </c>
      <c r="M41" s="214">
        <v>5405607</v>
      </c>
      <c r="N41" s="214">
        <f t="shared" si="0"/>
        <v>45800</v>
      </c>
      <c r="O41" s="214">
        <f t="shared" si="1"/>
        <v>2779963560</v>
      </c>
      <c r="P41" s="214">
        <f t="shared" si="2"/>
        <v>2461533850</v>
      </c>
      <c r="Q41" s="214">
        <f t="shared" si="3"/>
        <v>153669715</v>
      </c>
      <c r="R41" s="214">
        <f t="shared" si="4"/>
        <v>147908968</v>
      </c>
      <c r="S41" s="214">
        <f t="shared" si="5"/>
        <v>16851027</v>
      </c>
      <c r="T41" s="213">
        <v>10</v>
      </c>
      <c r="U41" s="214">
        <v>3709160</v>
      </c>
      <c r="V41" s="214">
        <v>3143188</v>
      </c>
      <c r="W41" s="214">
        <v>189122</v>
      </c>
      <c r="X41" s="214">
        <v>376850</v>
      </c>
      <c r="Y41" s="214">
        <v>0</v>
      </c>
      <c r="Z41" s="214">
        <v>5365</v>
      </c>
      <c r="AA41" s="214">
        <v>72608880</v>
      </c>
      <c r="AB41" s="214">
        <v>63349363</v>
      </c>
      <c r="AC41" s="214">
        <v>306124</v>
      </c>
      <c r="AD41" s="214">
        <v>8953393</v>
      </c>
      <c r="AE41" s="214">
        <v>0</v>
      </c>
      <c r="AF41" s="214">
        <f t="shared" si="6"/>
        <v>5375</v>
      </c>
      <c r="AG41" s="214">
        <f t="shared" si="7"/>
        <v>76318040</v>
      </c>
      <c r="AH41" s="214">
        <f t="shared" si="8"/>
        <v>66492551</v>
      </c>
      <c r="AI41" s="214">
        <f t="shared" si="9"/>
        <v>495246</v>
      </c>
      <c r="AJ41" s="214">
        <f t="shared" si="10"/>
        <v>9330243</v>
      </c>
      <c r="AK41" s="214">
        <f t="shared" si="11"/>
        <v>0</v>
      </c>
      <c r="AL41" s="213">
        <f t="shared" si="12"/>
        <v>51175</v>
      </c>
      <c r="AM41" s="214">
        <f t="shared" si="13"/>
        <v>2856281600</v>
      </c>
      <c r="AN41" s="214">
        <f t="shared" si="14"/>
        <v>2528026401</v>
      </c>
      <c r="AO41" s="214">
        <f t="shared" si="15"/>
        <v>154164961</v>
      </c>
      <c r="AP41" s="214">
        <f t="shared" si="16"/>
        <v>157239211</v>
      </c>
      <c r="AQ41" s="214">
        <f t="shared" si="17"/>
        <v>16851027</v>
      </c>
      <c r="AR41" s="214">
        <v>31594</v>
      </c>
      <c r="AS41" s="214">
        <v>379221490</v>
      </c>
      <c r="AT41" s="214">
        <v>331814475</v>
      </c>
      <c r="AU41" s="214">
        <v>4427067</v>
      </c>
      <c r="AV41" s="214">
        <v>40164214</v>
      </c>
      <c r="AW41" s="214">
        <v>2815734</v>
      </c>
      <c r="AX41" s="214">
        <f t="shared" si="18"/>
        <v>82769</v>
      </c>
      <c r="AY41" s="214">
        <f t="shared" si="19"/>
        <v>3235503090</v>
      </c>
      <c r="AZ41" s="214">
        <f t="shared" si="20"/>
        <v>2859840876</v>
      </c>
      <c r="BA41" s="214">
        <f t="shared" si="21"/>
        <v>158592028</v>
      </c>
      <c r="BB41" s="214">
        <f t="shared" si="22"/>
        <v>197403425</v>
      </c>
      <c r="BC41" s="214">
        <f t="shared" si="23"/>
        <v>19666761</v>
      </c>
      <c r="BD41" s="213">
        <v>2975</v>
      </c>
      <c r="BE41" s="214">
        <v>98608944</v>
      </c>
      <c r="BF41" s="214">
        <v>63898704</v>
      </c>
      <c r="BG41" s="214">
        <v>0</v>
      </c>
      <c r="BH41" s="214">
        <v>34358500</v>
      </c>
      <c r="BI41" s="214">
        <v>351740</v>
      </c>
      <c r="BJ41" s="214">
        <v>10</v>
      </c>
      <c r="BK41" s="214">
        <v>83896</v>
      </c>
      <c r="BL41" s="214">
        <v>38996</v>
      </c>
      <c r="BM41" s="214">
        <v>0</v>
      </c>
      <c r="BN41" s="214">
        <v>44900</v>
      </c>
      <c r="BO41" s="214">
        <v>0</v>
      </c>
      <c r="BP41" s="214">
        <f t="shared" si="24"/>
        <v>2985</v>
      </c>
      <c r="BQ41" s="214">
        <f t="shared" si="25"/>
        <v>98692840</v>
      </c>
      <c r="BR41" s="214">
        <f t="shared" si="26"/>
        <v>63937700</v>
      </c>
      <c r="BS41" s="214">
        <f t="shared" si="27"/>
        <v>0</v>
      </c>
      <c r="BT41" s="214">
        <f t="shared" si="28"/>
        <v>34403400</v>
      </c>
      <c r="BU41" s="214">
        <f t="shared" si="29"/>
        <v>351740</v>
      </c>
      <c r="BV41" s="213">
        <v>222</v>
      </c>
      <c r="BW41" s="214">
        <v>33249020</v>
      </c>
      <c r="BX41" s="214">
        <v>29535540</v>
      </c>
      <c r="BY41" s="214">
        <v>1510855</v>
      </c>
      <c r="BZ41" s="214">
        <v>1856779</v>
      </c>
      <c r="CA41" s="214">
        <v>345846</v>
      </c>
      <c r="CB41" s="214">
        <f t="shared" si="30"/>
        <v>82991</v>
      </c>
      <c r="CC41" s="214">
        <f t="shared" si="31"/>
        <v>3367444950</v>
      </c>
      <c r="CD41" s="214">
        <f t="shared" si="32"/>
        <v>2953314116</v>
      </c>
      <c r="CE41" s="214">
        <f t="shared" si="33"/>
        <v>160102883</v>
      </c>
      <c r="CF41" s="214">
        <f t="shared" si="34"/>
        <v>233663604</v>
      </c>
      <c r="CG41" s="214">
        <f t="shared" si="35"/>
        <v>20364347</v>
      </c>
      <c r="CH41" s="100">
        <v>298</v>
      </c>
      <c r="CI41" s="101">
        <v>1785453</v>
      </c>
      <c r="CJ41" s="101">
        <v>1541592</v>
      </c>
      <c r="CK41" s="101">
        <v>0</v>
      </c>
      <c r="CL41" s="101">
        <v>243861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50"/>
        <v>298</v>
      </c>
      <c r="DA41" s="101">
        <f t="shared" si="36"/>
        <v>1785453</v>
      </c>
      <c r="DB41" s="101">
        <f t="shared" si="37"/>
        <v>1541592</v>
      </c>
      <c r="DC41" s="101">
        <f t="shared" si="38"/>
        <v>0</v>
      </c>
      <c r="DD41" s="101">
        <f t="shared" si="39"/>
        <v>243861</v>
      </c>
      <c r="DE41" s="101">
        <f t="shared" si="40"/>
        <v>0</v>
      </c>
      <c r="DF41" s="101">
        <f t="shared" si="51"/>
        <v>83289</v>
      </c>
      <c r="DG41" s="101">
        <f t="shared" si="41"/>
        <v>3369230403</v>
      </c>
      <c r="DH41" s="101">
        <f t="shared" si="42"/>
        <v>2954855708</v>
      </c>
      <c r="DI41" s="101">
        <f t="shared" si="43"/>
        <v>160102883</v>
      </c>
      <c r="DJ41" s="101">
        <f t="shared" si="44"/>
        <v>233907465</v>
      </c>
      <c r="DK41" s="101">
        <f t="shared" si="45"/>
        <v>20364347</v>
      </c>
      <c r="DL41" s="101">
        <v>2302</v>
      </c>
      <c r="DM41" s="101">
        <v>1956</v>
      </c>
      <c r="DN41" s="101">
        <v>4258</v>
      </c>
      <c r="DO41" s="101">
        <v>510</v>
      </c>
      <c r="DP41" s="101">
        <v>70</v>
      </c>
      <c r="DR41" s="16">
        <f>'７割'!DR41+'８割 '!DR41+'９割'!DR41</f>
        <v>298</v>
      </c>
      <c r="DS41" s="16">
        <f>'７割'!DS41+'８割 '!DS41+'９割'!DS41</f>
        <v>1541592</v>
      </c>
      <c r="DT41" s="16">
        <f>'７割'!DT41+'８割 '!DT41+'９割'!DT41</f>
        <v>116</v>
      </c>
      <c r="DU41" s="16">
        <f>'７割'!DU41+'８割 '!DU41+'９割'!DU41</f>
        <v>2478827</v>
      </c>
      <c r="DV41" s="16">
        <f>'７割'!DV41+'８割 '!DV41+'９割'!DV41</f>
        <v>105</v>
      </c>
      <c r="DW41" s="16">
        <f>'７割'!DW41+'８割 '!DW41+'９割'!DW41</f>
        <v>2731604</v>
      </c>
      <c r="DX41" s="16">
        <f>'７割'!DX41+'８割 '!DX41+'９割'!DX41</f>
        <v>80</v>
      </c>
      <c r="DY41" s="16">
        <f>'７割'!DY41+'８割 '!DY41+'９割'!DY41</f>
        <v>2238747</v>
      </c>
      <c r="DZ41" s="16">
        <f>'７割'!DZ41+'８割 '!DZ41+'９割'!DZ41</f>
        <v>0</v>
      </c>
      <c r="EA41" s="16">
        <f>'７割'!EA41+'８割 '!EA41+'９割'!EA41</f>
        <v>0</v>
      </c>
      <c r="EB41" s="16">
        <f>'７割'!EB41+'８割 '!EB41+'９割'!EB41</f>
        <v>0</v>
      </c>
      <c r="EC41" s="16">
        <f>'７割'!EC41+'８割 '!EC41+'９割'!EC41</f>
        <v>0</v>
      </c>
      <c r="ED41" s="16">
        <f>'７割'!ED41+'８割 '!ED41+'９割'!ED41</f>
        <v>0</v>
      </c>
      <c r="EE41" s="16">
        <f>'７割'!EE41+'８割 '!EE41+'９割'!EE41</f>
        <v>0</v>
      </c>
      <c r="EF41" s="16">
        <f>'７割'!EF41+'８割 '!EF41+'９割'!EF41</f>
        <v>0</v>
      </c>
      <c r="EG41" s="16">
        <f>'７割'!EG41+'８割 '!EG41+'９割'!EG41</f>
        <v>0</v>
      </c>
      <c r="EH41" s="16">
        <f>IF(SUM(DR41,DT41,DV41,DX41,DZ41,EB41,ED41,EF41)='７割'!EH41+'８割 '!EH41+'９割'!EH41,SUM(DR41,DT41,DV41,DX41,DZ41,EB41,ED41,EF41),"数値エラー")</f>
        <v>599</v>
      </c>
      <c r="EI41" s="16">
        <f>IF(SUM(DS41,DU41,DW41,DY41,EA41,EC41,EE41,EG41)='７割'!EI41++'８割 '!EI41+'９割'!EI41,SUM(DS41,DU41,DW41,DY41,EA41,EC41,EE41,EG41),"数値エラー")</f>
        <v>8990770</v>
      </c>
      <c r="EK41" s="7">
        <f t="shared" si="52"/>
        <v>83590</v>
      </c>
      <c r="EL41" s="7">
        <f t="shared" si="53"/>
        <v>3376435720</v>
      </c>
      <c r="EN41" s="69">
        <f>ROUND(EL41/INDEX(被保険者数!O:O,MATCH(A41,被保険者数!A:A,0),1),0)</f>
        <v>1043720</v>
      </c>
      <c r="EO41" s="1">
        <f t="shared" si="46"/>
        <v>18</v>
      </c>
      <c r="EP41" s="69">
        <f t="shared" si="47"/>
        <v>1983176890</v>
      </c>
      <c r="EQ41" s="69">
        <f t="shared" si="48"/>
        <v>873104710</v>
      </c>
      <c r="ER41" s="69">
        <f t="shared" si="49"/>
        <v>520154120</v>
      </c>
      <c r="ES41" s="69">
        <f>ROUND(EP41/INDEX(被保険者数!O:O,MATCH(A41,被保険者数!A:A,0),1),0)</f>
        <v>613038</v>
      </c>
      <c r="ET41" s="69">
        <f t="shared" si="54"/>
        <v>16</v>
      </c>
      <c r="EU41" s="69">
        <f>ROUND(EQ41/INDEX(被保険者数!O:O,MATCH(A41,被保険者数!A:A,0),1),0)</f>
        <v>269893</v>
      </c>
      <c r="EV41" s="1">
        <f t="shared" si="55"/>
        <v>16</v>
      </c>
    </row>
    <row r="42" spans="1:152" s="1" customFormat="1" ht="15.95" customHeight="1" x14ac:dyDescent="0.15">
      <c r="A42" s="2" t="s">
        <v>65</v>
      </c>
      <c r="B42" s="213">
        <v>112</v>
      </c>
      <c r="C42" s="214">
        <v>64282730</v>
      </c>
      <c r="D42" s="214">
        <v>57148562</v>
      </c>
      <c r="E42" s="214">
        <v>3572269</v>
      </c>
      <c r="F42" s="214">
        <v>3243852</v>
      </c>
      <c r="G42" s="214">
        <v>318047</v>
      </c>
      <c r="H42" s="214">
        <v>1787</v>
      </c>
      <c r="I42" s="214">
        <v>36300880</v>
      </c>
      <c r="J42" s="214">
        <v>32437084</v>
      </c>
      <c r="K42" s="214">
        <v>413690</v>
      </c>
      <c r="L42" s="214">
        <v>3431882</v>
      </c>
      <c r="M42" s="214">
        <v>18224</v>
      </c>
      <c r="N42" s="214">
        <f t="shared" si="0"/>
        <v>1899</v>
      </c>
      <c r="O42" s="214">
        <f t="shared" si="1"/>
        <v>100583610</v>
      </c>
      <c r="P42" s="214">
        <f t="shared" si="2"/>
        <v>89585646</v>
      </c>
      <c r="Q42" s="214">
        <f t="shared" si="3"/>
        <v>3985959</v>
      </c>
      <c r="R42" s="214">
        <f t="shared" si="4"/>
        <v>6675734</v>
      </c>
      <c r="S42" s="214">
        <f t="shared" si="5"/>
        <v>336271</v>
      </c>
      <c r="T42" s="213">
        <v>0</v>
      </c>
      <c r="U42" s="214">
        <v>0</v>
      </c>
      <c r="V42" s="214">
        <v>0</v>
      </c>
      <c r="W42" s="214">
        <v>0</v>
      </c>
      <c r="X42" s="214">
        <v>0</v>
      </c>
      <c r="Y42" s="214">
        <v>0</v>
      </c>
      <c r="Z42" s="214">
        <v>138</v>
      </c>
      <c r="AA42" s="214">
        <v>1951770</v>
      </c>
      <c r="AB42" s="214">
        <v>1740039</v>
      </c>
      <c r="AC42" s="214">
        <v>0</v>
      </c>
      <c r="AD42" s="214">
        <v>211731</v>
      </c>
      <c r="AE42" s="214">
        <v>0</v>
      </c>
      <c r="AF42" s="214">
        <f t="shared" si="6"/>
        <v>138</v>
      </c>
      <c r="AG42" s="214">
        <f t="shared" si="7"/>
        <v>1951770</v>
      </c>
      <c r="AH42" s="214">
        <f t="shared" si="8"/>
        <v>1740039</v>
      </c>
      <c r="AI42" s="214">
        <f t="shared" si="9"/>
        <v>0</v>
      </c>
      <c r="AJ42" s="214">
        <f t="shared" si="10"/>
        <v>211731</v>
      </c>
      <c r="AK42" s="214">
        <f t="shared" si="11"/>
        <v>0</v>
      </c>
      <c r="AL42" s="213">
        <f t="shared" si="12"/>
        <v>2037</v>
      </c>
      <c r="AM42" s="214">
        <f t="shared" si="13"/>
        <v>102535380</v>
      </c>
      <c r="AN42" s="214">
        <f t="shared" si="14"/>
        <v>91325685</v>
      </c>
      <c r="AO42" s="214">
        <f t="shared" si="15"/>
        <v>3985959</v>
      </c>
      <c r="AP42" s="214">
        <f t="shared" si="16"/>
        <v>6887465</v>
      </c>
      <c r="AQ42" s="214">
        <f t="shared" si="17"/>
        <v>336271</v>
      </c>
      <c r="AR42" s="214">
        <v>330</v>
      </c>
      <c r="AS42" s="214">
        <v>2787660</v>
      </c>
      <c r="AT42" s="214">
        <v>2484136</v>
      </c>
      <c r="AU42" s="214">
        <v>3134</v>
      </c>
      <c r="AV42" s="214">
        <v>300390</v>
      </c>
      <c r="AW42" s="214">
        <v>0</v>
      </c>
      <c r="AX42" s="214">
        <f t="shared" si="18"/>
        <v>2367</v>
      </c>
      <c r="AY42" s="214">
        <f t="shared" si="19"/>
        <v>105323040</v>
      </c>
      <c r="AZ42" s="214">
        <f t="shared" si="20"/>
        <v>93809821</v>
      </c>
      <c r="BA42" s="214">
        <f t="shared" si="21"/>
        <v>3989093</v>
      </c>
      <c r="BB42" s="214">
        <f t="shared" si="22"/>
        <v>7187855</v>
      </c>
      <c r="BC42" s="214">
        <f t="shared" si="23"/>
        <v>336271</v>
      </c>
      <c r="BD42" s="213">
        <v>111</v>
      </c>
      <c r="BE42" s="214">
        <v>3627240</v>
      </c>
      <c r="BF42" s="214">
        <v>2001760</v>
      </c>
      <c r="BG42" s="214">
        <v>0</v>
      </c>
      <c r="BH42" s="214">
        <v>1603990</v>
      </c>
      <c r="BI42" s="214">
        <v>21490</v>
      </c>
      <c r="BJ42" s="214">
        <v>0</v>
      </c>
      <c r="BK42" s="214">
        <v>0</v>
      </c>
      <c r="BL42" s="214">
        <v>0</v>
      </c>
      <c r="BM42" s="214">
        <v>0</v>
      </c>
      <c r="BN42" s="214">
        <v>0</v>
      </c>
      <c r="BO42" s="214">
        <v>0</v>
      </c>
      <c r="BP42" s="214">
        <f t="shared" si="24"/>
        <v>111</v>
      </c>
      <c r="BQ42" s="214">
        <f t="shared" si="25"/>
        <v>3627240</v>
      </c>
      <c r="BR42" s="214">
        <f t="shared" si="26"/>
        <v>2001760</v>
      </c>
      <c r="BS42" s="214">
        <f t="shared" si="27"/>
        <v>0</v>
      </c>
      <c r="BT42" s="214">
        <f t="shared" si="28"/>
        <v>1603990</v>
      </c>
      <c r="BU42" s="214">
        <f t="shared" si="29"/>
        <v>21490</v>
      </c>
      <c r="BV42" s="213">
        <v>1</v>
      </c>
      <c r="BW42" s="214">
        <v>210690</v>
      </c>
      <c r="BX42" s="214">
        <v>168552</v>
      </c>
      <c r="BY42" s="214">
        <v>24138</v>
      </c>
      <c r="BZ42" s="214">
        <v>18000</v>
      </c>
      <c r="CA42" s="214">
        <v>0</v>
      </c>
      <c r="CB42" s="214">
        <f t="shared" si="30"/>
        <v>2368</v>
      </c>
      <c r="CC42" s="214">
        <f t="shared" si="31"/>
        <v>109160970</v>
      </c>
      <c r="CD42" s="214">
        <f t="shared" si="32"/>
        <v>95980133</v>
      </c>
      <c r="CE42" s="214">
        <f t="shared" si="33"/>
        <v>4013231</v>
      </c>
      <c r="CF42" s="214">
        <f t="shared" si="34"/>
        <v>8809845</v>
      </c>
      <c r="CG42" s="214">
        <f t="shared" si="35"/>
        <v>357761</v>
      </c>
      <c r="CH42" s="100">
        <v>11</v>
      </c>
      <c r="CI42" s="101">
        <v>40190</v>
      </c>
      <c r="CJ42" s="101">
        <v>36171</v>
      </c>
      <c r="CK42" s="101">
        <v>0</v>
      </c>
      <c r="CL42" s="101">
        <v>4019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50"/>
        <v>11</v>
      </c>
      <c r="DA42" s="101">
        <f t="shared" si="36"/>
        <v>40190</v>
      </c>
      <c r="DB42" s="101">
        <f t="shared" si="37"/>
        <v>36171</v>
      </c>
      <c r="DC42" s="101">
        <f t="shared" si="38"/>
        <v>0</v>
      </c>
      <c r="DD42" s="101">
        <f t="shared" si="39"/>
        <v>4019</v>
      </c>
      <c r="DE42" s="101">
        <f t="shared" si="40"/>
        <v>0</v>
      </c>
      <c r="DF42" s="101">
        <f t="shared" si="51"/>
        <v>2379</v>
      </c>
      <c r="DG42" s="101">
        <f t="shared" si="41"/>
        <v>109201160</v>
      </c>
      <c r="DH42" s="101">
        <f t="shared" si="42"/>
        <v>96016304</v>
      </c>
      <c r="DI42" s="101">
        <f t="shared" si="43"/>
        <v>4013231</v>
      </c>
      <c r="DJ42" s="101">
        <f t="shared" si="44"/>
        <v>8813864</v>
      </c>
      <c r="DK42" s="101">
        <f t="shared" si="45"/>
        <v>357761</v>
      </c>
      <c r="DL42" s="101">
        <v>80</v>
      </c>
      <c r="DM42" s="101">
        <v>59</v>
      </c>
      <c r="DN42" s="101">
        <v>139</v>
      </c>
      <c r="DO42" s="101">
        <v>0</v>
      </c>
      <c r="DP42" s="101">
        <v>5</v>
      </c>
      <c r="DR42" s="16">
        <f>'７割'!DR42+'８割 '!DR42+'９割'!DR42</f>
        <v>11</v>
      </c>
      <c r="DS42" s="16">
        <f>'７割'!DS42+'８割 '!DS42+'９割'!DS42</f>
        <v>36171</v>
      </c>
      <c r="DT42" s="16">
        <f>'７割'!DT42+'８割 '!DT42+'９割'!DT42</f>
        <v>0</v>
      </c>
      <c r="DU42" s="16">
        <f>'７割'!DU42+'８割 '!DU42+'９割'!DU42</f>
        <v>0</v>
      </c>
      <c r="DV42" s="16">
        <f>'７割'!DV42+'８割 '!DV42+'９割'!DV42</f>
        <v>0</v>
      </c>
      <c r="DW42" s="16">
        <f>'７割'!DW42+'８割 '!DW42+'９割'!DW42</f>
        <v>0</v>
      </c>
      <c r="DX42" s="16">
        <f>'７割'!DX42+'８割 '!DX42+'９割'!DX42</f>
        <v>1</v>
      </c>
      <c r="DY42" s="16">
        <f>'７割'!DY42+'８割 '!DY42+'９割'!DY42</f>
        <v>34153</v>
      </c>
      <c r="DZ42" s="16">
        <f>'７割'!DZ42+'８割 '!DZ42+'９割'!DZ42</f>
        <v>0</v>
      </c>
      <c r="EA42" s="16">
        <f>'７割'!EA42+'８割 '!EA42+'９割'!EA42</f>
        <v>0</v>
      </c>
      <c r="EB42" s="16">
        <f>'７割'!EB42+'８割 '!EB42+'９割'!EB42</f>
        <v>0</v>
      </c>
      <c r="EC42" s="16">
        <f>'７割'!EC42+'８割 '!EC42+'９割'!EC42</f>
        <v>0</v>
      </c>
      <c r="ED42" s="16">
        <f>'７割'!ED42+'８割 '!ED42+'９割'!ED42</f>
        <v>0</v>
      </c>
      <c r="EE42" s="16">
        <f>'７割'!EE42+'８割 '!EE42+'９割'!EE42</f>
        <v>0</v>
      </c>
      <c r="EF42" s="16">
        <f>'７割'!EF42+'８割 '!EF42+'９割'!EF42</f>
        <v>0</v>
      </c>
      <c r="EG42" s="16">
        <f>'７割'!EG42+'８割 '!EG42+'９割'!EG42</f>
        <v>0</v>
      </c>
      <c r="EH42" s="16">
        <f>IF(SUM(DR42,DT42,DV42,DX42,DZ42,EB42,ED42,EF42)='７割'!EH42+'８割 '!EH42+'９割'!EH42,SUM(DR42,DT42,DV42,DX42,DZ42,EB42,ED42,EF42),"数値エラー")</f>
        <v>12</v>
      </c>
      <c r="EI42" s="16">
        <f>IF(SUM(DS42,DU42,DW42,DY42,EA42,EC42,EE42,EG42)='７割'!EI42++'８割 '!EI42+'９割'!EI42,SUM(DS42,DU42,DW42,DY42,EA42,EC42,EE42,EG42),"数値エラー")</f>
        <v>70324</v>
      </c>
      <c r="EK42" s="7">
        <f t="shared" si="52"/>
        <v>2380</v>
      </c>
      <c r="EL42" s="7">
        <f t="shared" si="53"/>
        <v>109231294</v>
      </c>
      <c r="EN42" s="69">
        <f>ROUND(EL42/INDEX(被保険者数!O:O,MATCH(A42,被保険者数!A:A,0),1),0)</f>
        <v>674267</v>
      </c>
      <c r="EO42" s="1">
        <f t="shared" si="46"/>
        <v>42</v>
      </c>
      <c r="EP42" s="69">
        <f t="shared" si="47"/>
        <v>64282730</v>
      </c>
      <c r="EQ42" s="69">
        <f t="shared" si="48"/>
        <v>38252650</v>
      </c>
      <c r="ER42" s="69">
        <f t="shared" si="49"/>
        <v>6695914</v>
      </c>
      <c r="ES42" s="69">
        <f>ROUND(EP42/INDEX(被保険者数!O:O,MATCH(A42,被保険者数!A:A,0),1),0)</f>
        <v>396807</v>
      </c>
      <c r="ET42" s="69">
        <f t="shared" si="54"/>
        <v>42</v>
      </c>
      <c r="EU42" s="69">
        <f>ROUND(EQ42/INDEX(被保険者数!O:O,MATCH(A42,被保険者数!A:A,0),1),0)</f>
        <v>236127</v>
      </c>
      <c r="EV42" s="1">
        <f t="shared" si="55"/>
        <v>27</v>
      </c>
    </row>
    <row r="43" spans="1:152" s="1" customFormat="1" ht="15.95" customHeight="1" x14ac:dyDescent="0.15">
      <c r="A43" s="2" t="s">
        <v>66</v>
      </c>
      <c r="B43" s="213">
        <v>377</v>
      </c>
      <c r="C43" s="214">
        <v>220840290</v>
      </c>
      <c r="D43" s="214">
        <v>196344777</v>
      </c>
      <c r="E43" s="214">
        <v>13173738</v>
      </c>
      <c r="F43" s="214">
        <v>10319621</v>
      </c>
      <c r="G43" s="214">
        <v>1002154</v>
      </c>
      <c r="H43" s="214">
        <v>5419</v>
      </c>
      <c r="I43" s="214">
        <v>88389870</v>
      </c>
      <c r="J43" s="214">
        <v>78057664</v>
      </c>
      <c r="K43" s="214">
        <v>773616</v>
      </c>
      <c r="L43" s="214">
        <v>9369633</v>
      </c>
      <c r="M43" s="214">
        <v>188957</v>
      </c>
      <c r="N43" s="214">
        <f t="shared" si="0"/>
        <v>5796</v>
      </c>
      <c r="O43" s="214">
        <f t="shared" si="1"/>
        <v>309230160</v>
      </c>
      <c r="P43" s="214">
        <f t="shared" si="2"/>
        <v>274402441</v>
      </c>
      <c r="Q43" s="214">
        <f t="shared" si="3"/>
        <v>13947354</v>
      </c>
      <c r="R43" s="214">
        <f t="shared" si="4"/>
        <v>19689254</v>
      </c>
      <c r="S43" s="214">
        <f t="shared" si="5"/>
        <v>1191111</v>
      </c>
      <c r="T43" s="213">
        <v>0</v>
      </c>
      <c r="U43" s="214">
        <v>0</v>
      </c>
      <c r="V43" s="214">
        <v>0</v>
      </c>
      <c r="W43" s="214">
        <v>0</v>
      </c>
      <c r="X43" s="214">
        <v>0</v>
      </c>
      <c r="Y43" s="214">
        <v>0</v>
      </c>
      <c r="Z43" s="214">
        <v>476</v>
      </c>
      <c r="AA43" s="214">
        <v>5973190</v>
      </c>
      <c r="AB43" s="214">
        <v>5237494</v>
      </c>
      <c r="AC43" s="214">
        <v>12217</v>
      </c>
      <c r="AD43" s="214">
        <v>723479</v>
      </c>
      <c r="AE43" s="214">
        <v>0</v>
      </c>
      <c r="AF43" s="214">
        <f t="shared" si="6"/>
        <v>476</v>
      </c>
      <c r="AG43" s="214">
        <f t="shared" si="7"/>
        <v>5973190</v>
      </c>
      <c r="AH43" s="214">
        <f t="shared" si="8"/>
        <v>5237494</v>
      </c>
      <c r="AI43" s="214">
        <f t="shared" si="9"/>
        <v>12217</v>
      </c>
      <c r="AJ43" s="214">
        <f t="shared" si="10"/>
        <v>723479</v>
      </c>
      <c r="AK43" s="214">
        <f t="shared" si="11"/>
        <v>0</v>
      </c>
      <c r="AL43" s="213">
        <f t="shared" si="12"/>
        <v>6272</v>
      </c>
      <c r="AM43" s="214">
        <f t="shared" si="13"/>
        <v>315203350</v>
      </c>
      <c r="AN43" s="214">
        <f t="shared" si="14"/>
        <v>279639935</v>
      </c>
      <c r="AO43" s="214">
        <f t="shared" si="15"/>
        <v>13959571</v>
      </c>
      <c r="AP43" s="214">
        <f t="shared" si="16"/>
        <v>20412733</v>
      </c>
      <c r="AQ43" s="214">
        <f t="shared" si="17"/>
        <v>1191111</v>
      </c>
      <c r="AR43" s="214">
        <v>2000</v>
      </c>
      <c r="AS43" s="214">
        <v>32255490</v>
      </c>
      <c r="AT43" s="214">
        <v>28410565</v>
      </c>
      <c r="AU43" s="214">
        <v>552612</v>
      </c>
      <c r="AV43" s="214">
        <v>3065417</v>
      </c>
      <c r="AW43" s="214">
        <v>226896</v>
      </c>
      <c r="AX43" s="214">
        <f t="shared" si="18"/>
        <v>8272</v>
      </c>
      <c r="AY43" s="214">
        <f t="shared" si="19"/>
        <v>347458840</v>
      </c>
      <c r="AZ43" s="214">
        <f t="shared" si="20"/>
        <v>308050500</v>
      </c>
      <c r="BA43" s="214">
        <f t="shared" si="21"/>
        <v>14512183</v>
      </c>
      <c r="BB43" s="214">
        <f t="shared" si="22"/>
        <v>23478150</v>
      </c>
      <c r="BC43" s="214">
        <f t="shared" si="23"/>
        <v>1418007</v>
      </c>
      <c r="BD43" s="213">
        <v>369</v>
      </c>
      <c r="BE43" s="214">
        <v>9703894</v>
      </c>
      <c r="BF43" s="214">
        <v>5554834</v>
      </c>
      <c r="BG43" s="214">
        <v>0</v>
      </c>
      <c r="BH43" s="214">
        <v>4098570</v>
      </c>
      <c r="BI43" s="214">
        <v>50490</v>
      </c>
      <c r="BJ43" s="214">
        <v>0</v>
      </c>
      <c r="BK43" s="214">
        <v>0</v>
      </c>
      <c r="BL43" s="214">
        <v>0</v>
      </c>
      <c r="BM43" s="214">
        <v>0</v>
      </c>
      <c r="BN43" s="214">
        <v>0</v>
      </c>
      <c r="BO43" s="214">
        <v>0</v>
      </c>
      <c r="BP43" s="214">
        <f t="shared" si="24"/>
        <v>369</v>
      </c>
      <c r="BQ43" s="214">
        <f t="shared" si="25"/>
        <v>9703894</v>
      </c>
      <c r="BR43" s="214">
        <f t="shared" si="26"/>
        <v>5554834</v>
      </c>
      <c r="BS43" s="214">
        <f t="shared" si="27"/>
        <v>0</v>
      </c>
      <c r="BT43" s="214">
        <f t="shared" si="28"/>
        <v>4098570</v>
      </c>
      <c r="BU43" s="214">
        <f t="shared" si="29"/>
        <v>50490</v>
      </c>
      <c r="BV43" s="213">
        <v>24</v>
      </c>
      <c r="BW43" s="214">
        <v>886235</v>
      </c>
      <c r="BX43" s="214">
        <v>797611.5</v>
      </c>
      <c r="BY43" s="214">
        <v>2319</v>
      </c>
      <c r="BZ43" s="214">
        <v>35296</v>
      </c>
      <c r="CA43" s="214">
        <v>51008.5</v>
      </c>
      <c r="CB43" s="214">
        <f t="shared" si="30"/>
        <v>8296</v>
      </c>
      <c r="CC43" s="214">
        <f t="shared" si="31"/>
        <v>358048969</v>
      </c>
      <c r="CD43" s="214">
        <f t="shared" si="32"/>
        <v>314402945.5</v>
      </c>
      <c r="CE43" s="214">
        <f t="shared" si="33"/>
        <v>14514502</v>
      </c>
      <c r="CF43" s="214">
        <f t="shared" si="34"/>
        <v>27612016</v>
      </c>
      <c r="CG43" s="214">
        <f t="shared" si="35"/>
        <v>1519505.5</v>
      </c>
      <c r="CH43" s="100">
        <v>37</v>
      </c>
      <c r="CI43" s="101">
        <v>166500</v>
      </c>
      <c r="CJ43" s="101">
        <v>141680</v>
      </c>
      <c r="CK43" s="101">
        <v>0</v>
      </c>
      <c r="CL43" s="101">
        <v>24820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50"/>
        <v>37</v>
      </c>
      <c r="DA43" s="101">
        <f t="shared" si="36"/>
        <v>166500</v>
      </c>
      <c r="DB43" s="101">
        <f t="shared" si="37"/>
        <v>141680</v>
      </c>
      <c r="DC43" s="101">
        <f t="shared" si="38"/>
        <v>0</v>
      </c>
      <c r="DD43" s="101">
        <f t="shared" si="39"/>
        <v>24820</v>
      </c>
      <c r="DE43" s="101">
        <f t="shared" si="40"/>
        <v>0</v>
      </c>
      <c r="DF43" s="101">
        <f t="shared" si="51"/>
        <v>8333</v>
      </c>
      <c r="DG43" s="101">
        <f t="shared" si="41"/>
        <v>358215469</v>
      </c>
      <c r="DH43" s="101">
        <f t="shared" si="42"/>
        <v>314544625.5</v>
      </c>
      <c r="DI43" s="101">
        <f t="shared" si="43"/>
        <v>14514502</v>
      </c>
      <c r="DJ43" s="101">
        <f t="shared" si="44"/>
        <v>27636836</v>
      </c>
      <c r="DK43" s="101">
        <f t="shared" si="45"/>
        <v>1519505.5</v>
      </c>
      <c r="DL43" s="101">
        <v>266</v>
      </c>
      <c r="DM43" s="101">
        <v>198</v>
      </c>
      <c r="DN43" s="101">
        <v>464</v>
      </c>
      <c r="DO43" s="101">
        <v>15</v>
      </c>
      <c r="DP43" s="101">
        <v>8</v>
      </c>
      <c r="DR43" s="16">
        <f>'７割'!DR43+'８割 '!DR43+'９割'!DR43</f>
        <v>37</v>
      </c>
      <c r="DS43" s="16">
        <f>'７割'!DS43+'８割 '!DS43+'９割'!DS43</f>
        <v>141680</v>
      </c>
      <c r="DT43" s="16">
        <f>'７割'!DT43+'８割 '!DT43+'９割'!DT43</f>
        <v>0</v>
      </c>
      <c r="DU43" s="16">
        <f>'７割'!DU43+'８割 '!DU43+'９割'!DU43</f>
        <v>0</v>
      </c>
      <c r="DV43" s="16">
        <f>'７割'!DV43+'８割 '!DV43+'９割'!DV43</f>
        <v>5</v>
      </c>
      <c r="DW43" s="16">
        <f>'７割'!DW43+'８割 '!DW43+'９割'!DW43</f>
        <v>134865</v>
      </c>
      <c r="DX43" s="16">
        <f>'７割'!DX43+'８割 '!DX43+'９割'!DX43</f>
        <v>9</v>
      </c>
      <c r="DY43" s="16">
        <f>'７割'!DY43+'８割 '!DY43+'９割'!DY43</f>
        <v>294004</v>
      </c>
      <c r="DZ43" s="16">
        <f>'７割'!DZ43+'８割 '!DZ43+'９割'!DZ43</f>
        <v>4</v>
      </c>
      <c r="EA43" s="16">
        <f>'７割'!EA43+'８割 '!EA43+'９割'!EA43</f>
        <v>31257</v>
      </c>
      <c r="EB43" s="16">
        <f>'７割'!EB43+'８割 '!EB43+'９割'!EB43</f>
        <v>0</v>
      </c>
      <c r="EC43" s="16">
        <f>'７割'!EC43+'８割 '!EC43+'９割'!EC43</f>
        <v>0</v>
      </c>
      <c r="ED43" s="16">
        <f>'７割'!ED43+'８割 '!ED43+'９割'!ED43</f>
        <v>0</v>
      </c>
      <c r="EE43" s="16">
        <f>'７割'!EE43+'８割 '!EE43+'９割'!EE43</f>
        <v>0</v>
      </c>
      <c r="EF43" s="16">
        <f>'７割'!EF43+'８割 '!EF43+'９割'!EF43</f>
        <v>0</v>
      </c>
      <c r="EG43" s="16">
        <f>'７割'!EG43+'８割 '!EG43+'９割'!EG43</f>
        <v>0</v>
      </c>
      <c r="EH43" s="16">
        <f>IF(SUM(DR43,DT43,DV43,DX43,DZ43,EB43,ED43,EF43)='７割'!EH43+'８割 '!EH43+'９割'!EH43,SUM(DR43,DT43,DV43,DX43,DZ43,EB43,ED43,EF43),"数値エラー")</f>
        <v>55</v>
      </c>
      <c r="EI43" s="16">
        <f>IF(SUM(DS43,DU43,DW43,DY43,EA43,EC43,EE43,EG43)='７割'!EI43++'８割 '!EI43+'９割'!EI43,SUM(DS43,DU43,DW43,DY43,EA43,EC43,EE43,EG43),"数値エラー")</f>
        <v>601806</v>
      </c>
      <c r="EK43" s="7">
        <f t="shared" si="52"/>
        <v>8351</v>
      </c>
      <c r="EL43" s="7">
        <f t="shared" si="53"/>
        <v>358650775</v>
      </c>
      <c r="EN43" s="69">
        <f>ROUND(EL43/INDEX(被保険者数!O:O,MATCH(A43,被保険者数!A:A,0),1),0)</f>
        <v>828293</v>
      </c>
      <c r="EO43" s="1">
        <f t="shared" si="46"/>
        <v>39</v>
      </c>
      <c r="EP43" s="69">
        <f t="shared" si="47"/>
        <v>220840290</v>
      </c>
      <c r="EQ43" s="69">
        <f t="shared" si="48"/>
        <v>94363060</v>
      </c>
      <c r="ER43" s="69">
        <f t="shared" si="49"/>
        <v>43447425</v>
      </c>
      <c r="ES43" s="69">
        <f>ROUND(EP43/INDEX(被保険者数!O:O,MATCH(A43,被保険者数!A:A,0),1),0)</f>
        <v>510024</v>
      </c>
      <c r="ET43" s="69">
        <f t="shared" si="54"/>
        <v>37</v>
      </c>
      <c r="EU43" s="69">
        <f>ROUND(EQ43/INDEX(被保険者数!O:O,MATCH(A43,被保険者数!A:A,0),1),0)</f>
        <v>217929</v>
      </c>
      <c r="EV43" s="1">
        <f t="shared" si="55"/>
        <v>34</v>
      </c>
    </row>
    <row r="44" spans="1:152" s="1" customFormat="1" ht="15.95" customHeight="1" thickBot="1" x14ac:dyDescent="0.2">
      <c r="A44" s="8" t="s">
        <v>67</v>
      </c>
      <c r="B44" s="215">
        <v>139</v>
      </c>
      <c r="C44" s="216">
        <v>82000580</v>
      </c>
      <c r="D44" s="216">
        <v>73612176</v>
      </c>
      <c r="E44" s="216">
        <v>5149890</v>
      </c>
      <c r="F44" s="216">
        <v>2976944</v>
      </c>
      <c r="G44" s="216">
        <v>261570</v>
      </c>
      <c r="H44" s="216">
        <v>1790</v>
      </c>
      <c r="I44" s="216">
        <v>32638870</v>
      </c>
      <c r="J44" s="216">
        <v>28910837</v>
      </c>
      <c r="K44" s="216">
        <v>593147</v>
      </c>
      <c r="L44" s="216">
        <v>3047397</v>
      </c>
      <c r="M44" s="216">
        <v>87489</v>
      </c>
      <c r="N44" s="216">
        <f t="shared" si="0"/>
        <v>1929</v>
      </c>
      <c r="O44" s="216">
        <f t="shared" si="1"/>
        <v>114639450</v>
      </c>
      <c r="P44" s="216">
        <f t="shared" si="2"/>
        <v>102523013</v>
      </c>
      <c r="Q44" s="216">
        <f t="shared" si="3"/>
        <v>5743037</v>
      </c>
      <c r="R44" s="216">
        <f t="shared" si="4"/>
        <v>6024341</v>
      </c>
      <c r="S44" s="216">
        <f t="shared" si="5"/>
        <v>349059</v>
      </c>
      <c r="T44" s="215">
        <v>0</v>
      </c>
      <c r="U44" s="216">
        <v>0</v>
      </c>
      <c r="V44" s="216">
        <v>0</v>
      </c>
      <c r="W44" s="216">
        <v>0</v>
      </c>
      <c r="X44" s="216">
        <v>0</v>
      </c>
      <c r="Y44" s="216">
        <v>0</v>
      </c>
      <c r="Z44" s="216">
        <v>178</v>
      </c>
      <c r="AA44" s="216">
        <v>2467540</v>
      </c>
      <c r="AB44" s="216">
        <v>2184634</v>
      </c>
      <c r="AC44" s="216">
        <v>3487</v>
      </c>
      <c r="AD44" s="216">
        <v>279419</v>
      </c>
      <c r="AE44" s="216">
        <v>0</v>
      </c>
      <c r="AF44" s="216">
        <f t="shared" si="6"/>
        <v>178</v>
      </c>
      <c r="AG44" s="216">
        <f t="shared" si="7"/>
        <v>2467540</v>
      </c>
      <c r="AH44" s="216">
        <f t="shared" si="8"/>
        <v>2184634</v>
      </c>
      <c r="AI44" s="216">
        <f t="shared" si="9"/>
        <v>3487</v>
      </c>
      <c r="AJ44" s="216">
        <f t="shared" si="10"/>
        <v>279419</v>
      </c>
      <c r="AK44" s="216">
        <f t="shared" si="11"/>
        <v>0</v>
      </c>
      <c r="AL44" s="215">
        <f t="shared" si="12"/>
        <v>2107</v>
      </c>
      <c r="AM44" s="216">
        <f t="shared" si="13"/>
        <v>117106990</v>
      </c>
      <c r="AN44" s="216">
        <f t="shared" si="14"/>
        <v>104707647</v>
      </c>
      <c r="AO44" s="216">
        <f t="shared" si="15"/>
        <v>5746524</v>
      </c>
      <c r="AP44" s="216">
        <f t="shared" si="16"/>
        <v>6303760</v>
      </c>
      <c r="AQ44" s="216">
        <f t="shared" si="17"/>
        <v>349059</v>
      </c>
      <c r="AR44" s="216">
        <v>1367</v>
      </c>
      <c r="AS44" s="216">
        <v>20046730</v>
      </c>
      <c r="AT44" s="216">
        <v>17766124</v>
      </c>
      <c r="AU44" s="216">
        <v>140398</v>
      </c>
      <c r="AV44" s="216">
        <v>1902913</v>
      </c>
      <c r="AW44" s="216">
        <v>237295</v>
      </c>
      <c r="AX44" s="214">
        <f t="shared" si="18"/>
        <v>3474</v>
      </c>
      <c r="AY44" s="214">
        <f t="shared" si="19"/>
        <v>137153720</v>
      </c>
      <c r="AZ44" s="214">
        <f t="shared" si="20"/>
        <v>122473771</v>
      </c>
      <c r="BA44" s="214">
        <f t="shared" si="21"/>
        <v>5886922</v>
      </c>
      <c r="BB44" s="214">
        <f t="shared" si="22"/>
        <v>8206673</v>
      </c>
      <c r="BC44" s="214">
        <f t="shared" si="23"/>
        <v>586354</v>
      </c>
      <c r="BD44" s="215">
        <v>134</v>
      </c>
      <c r="BE44" s="216">
        <v>4413951</v>
      </c>
      <c r="BF44" s="216">
        <v>3157751</v>
      </c>
      <c r="BG44" s="216">
        <v>0</v>
      </c>
      <c r="BH44" s="216">
        <v>1236940</v>
      </c>
      <c r="BI44" s="216">
        <v>19260</v>
      </c>
      <c r="BJ44" s="216">
        <v>0</v>
      </c>
      <c r="BK44" s="216">
        <v>0</v>
      </c>
      <c r="BL44" s="216">
        <v>0</v>
      </c>
      <c r="BM44" s="216">
        <v>0</v>
      </c>
      <c r="BN44" s="216">
        <v>0</v>
      </c>
      <c r="BO44" s="216">
        <v>0</v>
      </c>
      <c r="BP44" s="216">
        <f t="shared" si="24"/>
        <v>134</v>
      </c>
      <c r="BQ44" s="216">
        <f t="shared" si="25"/>
        <v>4413951</v>
      </c>
      <c r="BR44" s="216">
        <f t="shared" si="26"/>
        <v>3157751</v>
      </c>
      <c r="BS44" s="216">
        <f t="shared" si="27"/>
        <v>0</v>
      </c>
      <c r="BT44" s="216">
        <f t="shared" si="28"/>
        <v>1236940</v>
      </c>
      <c r="BU44" s="216">
        <f t="shared" si="29"/>
        <v>19260</v>
      </c>
      <c r="BV44" s="215">
        <v>11</v>
      </c>
      <c r="BW44" s="216">
        <v>2275660</v>
      </c>
      <c r="BX44" s="216">
        <v>2048094</v>
      </c>
      <c r="BY44" s="216">
        <v>140856</v>
      </c>
      <c r="BZ44" s="216">
        <v>86710</v>
      </c>
      <c r="CA44" s="216">
        <v>0</v>
      </c>
      <c r="CB44" s="214">
        <f t="shared" si="30"/>
        <v>3485</v>
      </c>
      <c r="CC44" s="214">
        <f t="shared" si="31"/>
        <v>143843331</v>
      </c>
      <c r="CD44" s="214">
        <f t="shared" si="32"/>
        <v>127679616</v>
      </c>
      <c r="CE44" s="214">
        <f t="shared" si="33"/>
        <v>6027778</v>
      </c>
      <c r="CF44" s="214">
        <f t="shared" si="34"/>
        <v>9530323</v>
      </c>
      <c r="CG44" s="214">
        <f t="shared" si="35"/>
        <v>605614</v>
      </c>
      <c r="CH44" s="100">
        <v>8</v>
      </c>
      <c r="CI44" s="101">
        <v>37250</v>
      </c>
      <c r="CJ44" s="101">
        <v>33525</v>
      </c>
      <c r="CK44" s="101">
        <v>0</v>
      </c>
      <c r="CL44" s="101">
        <v>3725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50"/>
        <v>8</v>
      </c>
      <c r="DA44" s="101">
        <f t="shared" si="36"/>
        <v>37250</v>
      </c>
      <c r="DB44" s="101">
        <f t="shared" si="37"/>
        <v>33525</v>
      </c>
      <c r="DC44" s="101">
        <f t="shared" si="38"/>
        <v>0</v>
      </c>
      <c r="DD44" s="101">
        <f t="shared" si="39"/>
        <v>3725</v>
      </c>
      <c r="DE44" s="101">
        <f t="shared" si="40"/>
        <v>0</v>
      </c>
      <c r="DF44" s="101">
        <f t="shared" si="51"/>
        <v>3493</v>
      </c>
      <c r="DG44" s="101">
        <f t="shared" si="41"/>
        <v>143880581</v>
      </c>
      <c r="DH44" s="101">
        <f t="shared" si="42"/>
        <v>127713141</v>
      </c>
      <c r="DI44" s="101">
        <f t="shared" si="43"/>
        <v>6027778</v>
      </c>
      <c r="DJ44" s="101">
        <f t="shared" si="44"/>
        <v>9534048</v>
      </c>
      <c r="DK44" s="101">
        <f t="shared" si="45"/>
        <v>605614</v>
      </c>
      <c r="DL44" s="101">
        <v>110</v>
      </c>
      <c r="DM44" s="101">
        <v>74</v>
      </c>
      <c r="DN44" s="101">
        <v>184</v>
      </c>
      <c r="DO44" s="101">
        <v>0</v>
      </c>
      <c r="DP44" s="101">
        <v>0</v>
      </c>
      <c r="DR44" s="16">
        <f>'７割'!DR44+'８割 '!DR44+'９割'!DR44</f>
        <v>8</v>
      </c>
      <c r="DS44" s="16">
        <f>'７割'!DS44+'８割 '!DS44+'９割'!DS44</f>
        <v>33525</v>
      </c>
      <c r="DT44" s="16">
        <f>'７割'!DT44+'８割 '!DT44+'９割'!DT44</f>
        <v>15</v>
      </c>
      <c r="DU44" s="16">
        <f>'７割'!DU44+'８割 '!DU44+'９割'!DU44</f>
        <v>245988</v>
      </c>
      <c r="DV44" s="16">
        <f>'７割'!DV44+'８割 '!DV44+'９割'!DV44</f>
        <v>20</v>
      </c>
      <c r="DW44" s="16">
        <f>'７割'!DW44+'８割 '!DW44+'９割'!DW44</f>
        <v>514701</v>
      </c>
      <c r="DX44" s="16">
        <f>'７割'!DX44+'８割 '!DX44+'９割'!DX44</f>
        <v>2</v>
      </c>
      <c r="DY44" s="16">
        <f>'７割'!DY44+'８割 '!DY44+'９割'!DY44</f>
        <v>68258</v>
      </c>
      <c r="DZ44" s="16">
        <f>'７割'!DZ44+'８割 '!DZ44+'９割'!DZ44</f>
        <v>4</v>
      </c>
      <c r="EA44" s="16">
        <f>'７割'!EA44+'８割 '!EA44+'９割'!EA44</f>
        <v>91692</v>
      </c>
      <c r="EB44" s="16">
        <f>'７割'!EB44+'８割 '!EB44+'９割'!EB44</f>
        <v>0</v>
      </c>
      <c r="EC44" s="16">
        <f>'７割'!EC44+'８割 '!EC44+'９割'!EC44</f>
        <v>0</v>
      </c>
      <c r="ED44" s="16">
        <f>'７割'!ED44+'８割 '!ED44+'９割'!ED44</f>
        <v>0</v>
      </c>
      <c r="EE44" s="16">
        <f>'７割'!EE44+'８割 '!EE44+'９割'!EE44</f>
        <v>0</v>
      </c>
      <c r="EF44" s="16">
        <f>'７割'!EF44+'８割 '!EF44+'９割'!EF44</f>
        <v>0</v>
      </c>
      <c r="EG44" s="16">
        <f>'７割'!EG44+'８割 '!EG44+'９割'!EG44</f>
        <v>0</v>
      </c>
      <c r="EH44" s="16">
        <f>IF(SUM(DR44,DT44,DV44,DX44,DZ44,EB44,ED44,EF44)='７割'!EH44+'８割 '!EH44+'９割'!EH44,SUM(DR44,DT44,DV44,DX44,DZ44,EB44,ED44,EF44),"数値エラー")</f>
        <v>49</v>
      </c>
      <c r="EI44" s="16">
        <f>IF(SUM(DS44,DU44,DW44,DY44,EA44,EC44,EE44,EG44)='７割'!EI44++'８割 '!EI44+'９割'!EI44,SUM(DS44,DU44,DW44,DY44,EA44,EC44,EE44,EG44),"数値エラー")</f>
        <v>954164</v>
      </c>
      <c r="EK44" s="7">
        <f t="shared" si="52"/>
        <v>3534</v>
      </c>
      <c r="EL44" s="7">
        <f t="shared" si="53"/>
        <v>144797495</v>
      </c>
      <c r="EN44" s="69">
        <f>ROUND(EL44/INDEX(被保険者数!O:O,MATCH(A44,被保険者数!A:A,0),1),0)</f>
        <v>934177</v>
      </c>
      <c r="EO44" s="1">
        <f t="shared" si="46"/>
        <v>35</v>
      </c>
      <c r="EP44" s="69">
        <f t="shared" si="47"/>
        <v>82000580</v>
      </c>
      <c r="EQ44" s="69">
        <f t="shared" si="48"/>
        <v>35106410</v>
      </c>
      <c r="ER44" s="69">
        <f t="shared" si="49"/>
        <v>27690505</v>
      </c>
      <c r="ES44" s="69">
        <f>ROUND(EP44/INDEX(被保険者数!O:O,MATCH(A44,被保険者数!A:A,0),1),0)</f>
        <v>529036</v>
      </c>
      <c r="ET44" s="69">
        <f t="shared" si="54"/>
        <v>35</v>
      </c>
      <c r="EU44" s="69">
        <f>ROUND(EQ44/INDEX(被保険者数!O:O,MATCH(A44,被保険者数!A:A,0),1),0)</f>
        <v>226493</v>
      </c>
      <c r="EV44" s="1">
        <f t="shared" si="55"/>
        <v>31</v>
      </c>
    </row>
    <row r="45" spans="1:152" s="1" customFormat="1" ht="15.95" customHeight="1" thickTop="1" x14ac:dyDescent="0.15">
      <c r="A45" s="2" t="s">
        <v>145</v>
      </c>
      <c r="B45" s="217">
        <f t="shared" ref="B45:AG45" si="56">SUM(B4:B44)</f>
        <v>141257</v>
      </c>
      <c r="C45" s="218">
        <f t="shared" si="56"/>
        <v>91596447960</v>
      </c>
      <c r="D45" s="218">
        <f t="shared" si="56"/>
        <v>79861970808</v>
      </c>
      <c r="E45" s="218">
        <f t="shared" si="56"/>
        <v>6759015747</v>
      </c>
      <c r="F45" s="218">
        <f t="shared" si="56"/>
        <v>4494254748</v>
      </c>
      <c r="G45" s="218">
        <f t="shared" si="56"/>
        <v>481206417</v>
      </c>
      <c r="H45" s="218">
        <f t="shared" si="56"/>
        <v>2111558</v>
      </c>
      <c r="I45" s="218">
        <f t="shared" si="56"/>
        <v>39132096270</v>
      </c>
      <c r="J45" s="218">
        <f t="shared" si="56"/>
        <v>33854646963</v>
      </c>
      <c r="K45" s="218">
        <f t="shared" si="56"/>
        <v>1164294966</v>
      </c>
      <c r="L45" s="218">
        <f t="shared" si="56"/>
        <v>3780583923</v>
      </c>
      <c r="M45" s="218">
        <f t="shared" si="56"/>
        <v>332569233</v>
      </c>
      <c r="N45" s="218">
        <f t="shared" si="56"/>
        <v>2252815</v>
      </c>
      <c r="O45" s="218">
        <f t="shared" si="56"/>
        <v>130728544230</v>
      </c>
      <c r="P45" s="218">
        <f t="shared" si="56"/>
        <v>113716617771</v>
      </c>
      <c r="Q45" s="218">
        <f t="shared" si="56"/>
        <v>7923310713</v>
      </c>
      <c r="R45" s="218">
        <f t="shared" si="56"/>
        <v>8274838671</v>
      </c>
      <c r="S45" s="218">
        <f t="shared" si="56"/>
        <v>813775650</v>
      </c>
      <c r="T45" s="217">
        <f t="shared" si="56"/>
        <v>329</v>
      </c>
      <c r="U45" s="218">
        <f t="shared" si="56"/>
        <v>87304440</v>
      </c>
      <c r="V45" s="218">
        <f t="shared" si="56"/>
        <v>74952816</v>
      </c>
      <c r="W45" s="218">
        <f t="shared" si="56"/>
        <v>3678582</v>
      </c>
      <c r="X45" s="218">
        <f t="shared" si="56"/>
        <v>8607012</v>
      </c>
      <c r="Y45" s="218">
        <f t="shared" si="56"/>
        <v>66030</v>
      </c>
      <c r="Z45" s="218">
        <f t="shared" si="56"/>
        <v>280949</v>
      </c>
      <c r="AA45" s="218">
        <f t="shared" si="56"/>
        <v>3881346740</v>
      </c>
      <c r="AB45" s="218">
        <f t="shared" si="56"/>
        <v>3338645924</v>
      </c>
      <c r="AC45" s="218">
        <f t="shared" si="56"/>
        <v>10408742</v>
      </c>
      <c r="AD45" s="218">
        <f t="shared" si="56"/>
        <v>531466201</v>
      </c>
      <c r="AE45" s="218">
        <f t="shared" si="56"/>
        <v>825873</v>
      </c>
      <c r="AF45" s="218">
        <f t="shared" si="56"/>
        <v>281278</v>
      </c>
      <c r="AG45" s="218">
        <f t="shared" si="56"/>
        <v>3968651180</v>
      </c>
      <c r="AH45" s="218">
        <f t="shared" ref="AH45:BM45" si="57">SUM(AH4:AH44)</f>
        <v>3413598740</v>
      </c>
      <c r="AI45" s="218">
        <f t="shared" si="57"/>
        <v>14087324</v>
      </c>
      <c r="AJ45" s="218">
        <f t="shared" si="57"/>
        <v>540073213</v>
      </c>
      <c r="AK45" s="218">
        <f t="shared" si="57"/>
        <v>891903</v>
      </c>
      <c r="AL45" s="217">
        <f t="shared" si="57"/>
        <v>2534093</v>
      </c>
      <c r="AM45" s="218">
        <f t="shared" si="57"/>
        <v>134697195410</v>
      </c>
      <c r="AN45" s="218">
        <f t="shared" si="57"/>
        <v>117130216511</v>
      </c>
      <c r="AO45" s="218">
        <f t="shared" si="57"/>
        <v>7937398037</v>
      </c>
      <c r="AP45" s="218">
        <f t="shared" si="57"/>
        <v>8814911884</v>
      </c>
      <c r="AQ45" s="218">
        <f t="shared" si="57"/>
        <v>814667553</v>
      </c>
      <c r="AR45" s="218">
        <f t="shared" si="57"/>
        <v>1543736</v>
      </c>
      <c r="AS45" s="218">
        <f t="shared" si="57"/>
        <v>20504809550</v>
      </c>
      <c r="AT45" s="218">
        <f t="shared" si="57"/>
        <v>17735872247</v>
      </c>
      <c r="AU45" s="218">
        <f t="shared" si="57"/>
        <v>267229189</v>
      </c>
      <c r="AV45" s="218">
        <f t="shared" si="57"/>
        <v>2309234567</v>
      </c>
      <c r="AW45" s="218">
        <f t="shared" si="57"/>
        <v>192473547</v>
      </c>
      <c r="AX45" s="218">
        <f t="shared" si="57"/>
        <v>4077829</v>
      </c>
      <c r="AY45" s="218">
        <f t="shared" si="57"/>
        <v>155202004960</v>
      </c>
      <c r="AZ45" s="218">
        <f t="shared" si="57"/>
        <v>134866088758</v>
      </c>
      <c r="BA45" s="218">
        <f t="shared" si="57"/>
        <v>8204627226</v>
      </c>
      <c r="BB45" s="218">
        <f t="shared" si="57"/>
        <v>11124146451</v>
      </c>
      <c r="BC45" s="218">
        <f t="shared" si="57"/>
        <v>1007141100</v>
      </c>
      <c r="BD45" s="217">
        <f t="shared" si="57"/>
        <v>136478</v>
      </c>
      <c r="BE45" s="218">
        <f t="shared" si="57"/>
        <v>4557966599</v>
      </c>
      <c r="BF45" s="218">
        <f t="shared" si="57"/>
        <v>2506727399</v>
      </c>
      <c r="BG45" s="218">
        <f t="shared" si="57"/>
        <v>0</v>
      </c>
      <c r="BH45" s="218">
        <f t="shared" si="57"/>
        <v>2033703530</v>
      </c>
      <c r="BI45" s="218">
        <f t="shared" si="57"/>
        <v>17535670</v>
      </c>
      <c r="BJ45" s="218">
        <f t="shared" si="57"/>
        <v>328</v>
      </c>
      <c r="BK45" s="218">
        <f t="shared" si="57"/>
        <v>2018400</v>
      </c>
      <c r="BL45" s="218">
        <f t="shared" si="57"/>
        <v>903800</v>
      </c>
      <c r="BM45" s="218">
        <f t="shared" si="57"/>
        <v>0</v>
      </c>
      <c r="BN45" s="218">
        <f t="shared" ref="BN45:CG45" si="58">SUM(BN4:BN44)</f>
        <v>1114600</v>
      </c>
      <c r="BO45" s="218">
        <f t="shared" si="58"/>
        <v>0</v>
      </c>
      <c r="BP45" s="218">
        <f t="shared" si="58"/>
        <v>136806</v>
      </c>
      <c r="BQ45" s="218">
        <f t="shared" si="58"/>
        <v>4559984999</v>
      </c>
      <c r="BR45" s="218">
        <f t="shared" si="58"/>
        <v>2507631199</v>
      </c>
      <c r="BS45" s="218">
        <f t="shared" si="58"/>
        <v>0</v>
      </c>
      <c r="BT45" s="218">
        <f t="shared" si="58"/>
        <v>2034818130</v>
      </c>
      <c r="BU45" s="218">
        <f t="shared" si="58"/>
        <v>17535670</v>
      </c>
      <c r="BV45" s="217">
        <f t="shared" si="58"/>
        <v>16042</v>
      </c>
      <c r="BW45" s="218">
        <f t="shared" si="58"/>
        <v>2203267230</v>
      </c>
      <c r="BX45" s="218">
        <f t="shared" si="58"/>
        <v>1911720260.5</v>
      </c>
      <c r="BY45" s="218">
        <f t="shared" si="58"/>
        <v>102326931</v>
      </c>
      <c r="BZ45" s="218">
        <f t="shared" si="58"/>
        <v>125811555</v>
      </c>
      <c r="CA45" s="218">
        <f t="shared" si="58"/>
        <v>63408483.5</v>
      </c>
      <c r="CB45" s="218">
        <f t="shared" si="58"/>
        <v>4093871</v>
      </c>
      <c r="CC45" s="218">
        <f t="shared" si="58"/>
        <v>161965257189</v>
      </c>
      <c r="CD45" s="218">
        <f t="shared" si="58"/>
        <v>139285440217.5</v>
      </c>
      <c r="CE45" s="218">
        <f t="shared" si="58"/>
        <v>8306954157</v>
      </c>
      <c r="CF45" s="218">
        <f t="shared" si="58"/>
        <v>13284776136</v>
      </c>
      <c r="CG45" s="218">
        <f t="shared" si="58"/>
        <v>1088085253.5</v>
      </c>
      <c r="CH45" s="103">
        <v>21657</v>
      </c>
      <c r="CI45" s="104">
        <v>134825929</v>
      </c>
      <c r="CJ45" s="104">
        <v>114790818</v>
      </c>
      <c r="CK45" s="104">
        <v>0</v>
      </c>
      <c r="CL45" s="104">
        <v>20035111</v>
      </c>
      <c r="CM45" s="104">
        <v>0</v>
      </c>
      <c r="CN45" s="104">
        <f t="shared" ref="CN45:DK45" si="59">SUM(CN4:CN44)</f>
        <v>0</v>
      </c>
      <c r="CO45" s="104">
        <f t="shared" si="59"/>
        <v>0</v>
      </c>
      <c r="CP45" s="104">
        <f t="shared" si="59"/>
        <v>0</v>
      </c>
      <c r="CQ45" s="104">
        <f t="shared" si="59"/>
        <v>0</v>
      </c>
      <c r="CR45" s="104">
        <f t="shared" si="59"/>
        <v>0</v>
      </c>
      <c r="CS45" s="104">
        <f t="shared" si="59"/>
        <v>0</v>
      </c>
      <c r="CT45" s="104">
        <f t="shared" si="59"/>
        <v>0</v>
      </c>
      <c r="CU45" s="104">
        <f t="shared" si="59"/>
        <v>0</v>
      </c>
      <c r="CV45" s="104">
        <f t="shared" si="59"/>
        <v>0</v>
      </c>
      <c r="CW45" s="104">
        <f t="shared" si="59"/>
        <v>0</v>
      </c>
      <c r="CX45" s="104">
        <f t="shared" si="59"/>
        <v>0</v>
      </c>
      <c r="CY45" s="104">
        <f t="shared" si="59"/>
        <v>0</v>
      </c>
      <c r="CZ45" s="105">
        <f t="shared" si="59"/>
        <v>21657</v>
      </c>
      <c r="DA45" s="104">
        <f t="shared" si="59"/>
        <v>134825929</v>
      </c>
      <c r="DB45" s="104">
        <f t="shared" si="59"/>
        <v>114790818</v>
      </c>
      <c r="DC45" s="104">
        <f t="shared" si="59"/>
        <v>0</v>
      </c>
      <c r="DD45" s="104">
        <f t="shared" si="59"/>
        <v>20035111</v>
      </c>
      <c r="DE45" s="104">
        <f t="shared" si="59"/>
        <v>0</v>
      </c>
      <c r="DF45" s="104">
        <f t="shared" si="59"/>
        <v>4115528</v>
      </c>
      <c r="DG45" s="104">
        <f t="shared" si="59"/>
        <v>162100083118</v>
      </c>
      <c r="DH45" s="104">
        <f t="shared" si="59"/>
        <v>139400231035.5</v>
      </c>
      <c r="DI45" s="104">
        <f t="shared" si="59"/>
        <v>8306954157</v>
      </c>
      <c r="DJ45" s="104">
        <f t="shared" si="59"/>
        <v>13304811247</v>
      </c>
      <c r="DK45" s="104">
        <f t="shared" si="59"/>
        <v>1088085253.5</v>
      </c>
      <c r="DL45" s="104">
        <v>104782</v>
      </c>
      <c r="DM45" s="104">
        <v>108983</v>
      </c>
      <c r="DN45" s="104">
        <v>213765</v>
      </c>
      <c r="DO45" s="104">
        <v>21975</v>
      </c>
      <c r="DP45" s="104">
        <v>7761</v>
      </c>
      <c r="DR45" s="17">
        <f>IF(SUM(DR4:DR44)='７割'!DR45+'８割 '!DR45+'９割'!DR45,SUM(DR4:DR44),"数値エラー")</f>
        <v>21657</v>
      </c>
      <c r="DS45" s="17">
        <f>IF(SUM(DS4:DS44)='７割'!DS45+'８割 '!DS45+'９割'!DS45,SUM(DS4:DS44),"数値エラー")</f>
        <v>114771685</v>
      </c>
      <c r="DT45" s="17">
        <f>IF(SUM(DT4:DT44)='７割'!DT45+'８割 '!DT45+'９割'!DT45,SUM(DT4:DT44),"数値エラー")</f>
        <v>5728</v>
      </c>
      <c r="DU45" s="17">
        <f>IF(SUM(DU4:DU44)='７割'!DU45+'８割 '!DU45+'９割'!DU45,SUM(DU4:DU44),"数値エラー")</f>
        <v>99378126</v>
      </c>
      <c r="DV45" s="17">
        <f>IF(SUM(DV4:DV44)='７割'!DV45+'８割 '!DV45+'９割'!DV45,SUM(DV4:DV44),"数値エラー")</f>
        <v>9128</v>
      </c>
      <c r="DW45" s="17">
        <f>IF(SUM(DW4:DW44)='７割'!DW45+'８割 '!DW45+'９割'!DW45,SUM(DW4:DW44),"数値エラー")</f>
        <v>230531922</v>
      </c>
      <c r="DX45" s="17">
        <f>IF(SUM(DX4:DX44)='７割'!DX45+'８割 '!DX45+'９割'!DX45,SUM(DX4:DX44),"数値エラー")</f>
        <v>4455</v>
      </c>
      <c r="DY45" s="17">
        <f>IF(SUM(DY4:DY44)='７割'!DY45+'８割 '!DY45+'９割'!DY45,SUM(DY4:DY44),"数値エラー")</f>
        <v>140905559</v>
      </c>
      <c r="DZ45" s="17">
        <f>IF(SUM(DZ4:DZ44)='７割'!DZ45+'８割 '!DZ45+'９割'!DZ45,SUM(DZ4:DZ44),"数値エラー")</f>
        <v>153</v>
      </c>
      <c r="EA45" s="17">
        <f>IF(SUM(EA4:EA44)='７割'!EA45+'８割 '!EA45+'９割'!EA45,SUM(EA4:EA44),"数値エラー")</f>
        <v>1808636</v>
      </c>
      <c r="EB45" s="17">
        <f>IF(SUM(EB4:EB44)='７割'!EB45+'８割 '!EB45+'９割'!EB45,SUM(EB4:EB44),"数値エラー")</f>
        <v>5</v>
      </c>
      <c r="EC45" s="17">
        <f>IF(SUM(EC4:EC44)='７割'!EC45+'８割 '!EC45+'９割'!EC45,SUM(EC4:EC44),"数値エラー")</f>
        <v>777681</v>
      </c>
      <c r="ED45" s="17">
        <f>IF(SUM(ED4:ED44)='７割'!ED45+'８割 '!ED45+'９割'!ED45,SUM(ED4:ED44),"数値エラー")</f>
        <v>0</v>
      </c>
      <c r="EE45" s="17">
        <f>IF(SUM(EE4:EE44)='７割'!EE45+'８割 '!EE45+'９割'!EE45,SUM(EE4:EE44),"数値エラー")</f>
        <v>0</v>
      </c>
      <c r="EF45" s="17">
        <f>IF(SUM(EF4:EF44)='７割'!EF45+'８割 '!EF45+'９割'!EF45,SUM(EF4:EF44),"数値エラー")</f>
        <v>0</v>
      </c>
      <c r="EG45" s="17">
        <f>IF(SUM(EG4:EG44)='７割'!EG45+'８割 '!EG45+'９割'!EG45,SUM(EG4:EG44),"数値エラー")</f>
        <v>0</v>
      </c>
      <c r="EH45" s="17">
        <f>IF(SUM(EH4:EH44)='７割'!EH45+'８割 '!EH45+'９割'!EH45,SUM(EH4:EH44),"数値エラー")</f>
        <v>41126</v>
      </c>
      <c r="EI45" s="17">
        <f>IF(SUM(EI4:EI44)='７割'!EI45+'８割 '!EI45+'９割'!EI45,SUM(EI4:EI44),"数値エラー")</f>
        <v>588173609</v>
      </c>
      <c r="EK45" s="12">
        <f>SUM(EK4:EK44)</f>
        <v>4134997</v>
      </c>
      <c r="EL45" s="12">
        <f>SUM(EL4:EL44)</f>
        <v>162553430798</v>
      </c>
      <c r="EN45" s="69">
        <f>ROUND(EL45/INDEX(被保険者数!O:O,MATCH(A45,被保険者数!A:A,0),1),0)</f>
        <v>1059042</v>
      </c>
      <c r="EO45" s="1">
        <f t="shared" si="46"/>
        <v>14</v>
      </c>
      <c r="EP45" s="69">
        <f t="shared" si="47"/>
        <v>91683752400</v>
      </c>
      <c r="EQ45" s="69">
        <f t="shared" si="48"/>
        <v>43013443010</v>
      </c>
      <c r="ER45" s="69">
        <f t="shared" si="49"/>
        <v>27856235388</v>
      </c>
      <c r="ES45" s="69">
        <f>ROUND(EP45/INDEX(被保険者数!O:O,MATCH(A45,被保険者数!A:A,0),1),0)</f>
        <v>597323</v>
      </c>
      <c r="ET45" s="69">
        <f t="shared" si="54"/>
        <v>22</v>
      </c>
      <c r="EU45" s="69">
        <f>ROUND(EQ45/INDEX(被保険者数!O:O,MATCH(A45,被保険者数!A:A,0),1),0)</f>
        <v>280234</v>
      </c>
      <c r="EV45" s="1">
        <f t="shared" si="55"/>
        <v>11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60">SUM(EP4:EP44)</f>
        <v>91683752400</v>
      </c>
      <c r="EQ46" s="18">
        <f t="shared" si="60"/>
        <v>43013443010</v>
      </c>
      <c r="ER46" s="18">
        <f t="shared" si="60"/>
        <v>27856235388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61">IF(OR(EP46="",EP45=EP46),"","×")</f>
        <v/>
      </c>
      <c r="EQ47" s="70" t="str">
        <f t="shared" si="61"/>
        <v/>
      </c>
      <c r="ER47" s="70" t="str">
        <f t="shared" si="61"/>
        <v/>
      </c>
      <c r="ES47" s="70"/>
      <c r="ET47" s="70"/>
      <c r="EU47" s="70"/>
      <c r="EV47" s="70"/>
    </row>
  </sheetData>
  <sheetProtection sheet="1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CT1:CY2"/>
    <mergeCell ref="CZ1:DE2"/>
    <mergeCell ref="DF1:DK2"/>
    <mergeCell ref="DL1:DP2"/>
    <mergeCell ref="BV1:CA2"/>
    <mergeCell ref="CB1:CG2"/>
    <mergeCell ref="CH1:CS1"/>
    <mergeCell ref="CH2:CM2"/>
    <mergeCell ref="CN2:CS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4"/>
  <conditionalFormatting sqref="EN47:EV47">
    <cfRule type="cellIs" dxfId="3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verticalDpi="1200" r:id="rId1"/>
  <headerFooter alignWithMargins="0">
    <oddHeader>&amp;L&amp;A&amp;C&amp;16令和５年度分&amp;R&amp;D</oddHeader>
    <oddFooter>&amp;C&amp;P／&amp;N</oddFooter>
  </headerFooter>
  <colBreaks count="6" manualBreakCount="6">
    <brk id="19" max="44" man="1"/>
    <brk id="43" max="44" man="1"/>
    <brk id="55" max="44" man="1"/>
    <brk id="73" max="44" man="1"/>
    <brk id="121" max="44" man="1"/>
    <brk id="142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A3" sqref="A3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 t="s">
        <v>1</v>
      </c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 t="s">
        <v>2</v>
      </c>
      <c r="AM1" s="223"/>
      <c r="AN1" s="223"/>
      <c r="AO1" s="223"/>
      <c r="AP1" s="223"/>
      <c r="AQ1" s="223"/>
      <c r="AR1" s="222" t="s">
        <v>3</v>
      </c>
      <c r="AS1" s="222"/>
      <c r="AT1" s="222"/>
      <c r="AU1" s="222"/>
      <c r="AV1" s="222"/>
      <c r="AW1" s="222"/>
      <c r="AX1" s="223" t="s">
        <v>4</v>
      </c>
      <c r="AY1" s="223"/>
      <c r="AZ1" s="223"/>
      <c r="BA1" s="223"/>
      <c r="BB1" s="223"/>
      <c r="BC1" s="223"/>
      <c r="BD1" s="222" t="s">
        <v>5</v>
      </c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 t="s">
        <v>6</v>
      </c>
      <c r="BW1" s="222"/>
      <c r="BX1" s="222"/>
      <c r="BY1" s="222"/>
      <c r="BZ1" s="222"/>
      <c r="CA1" s="222"/>
      <c r="CB1" s="223" t="s">
        <v>7</v>
      </c>
      <c r="CC1" s="223"/>
      <c r="CD1" s="223"/>
      <c r="CE1" s="223"/>
      <c r="CF1" s="223"/>
      <c r="CG1" s="223"/>
      <c r="CH1" s="225" t="s">
        <v>8</v>
      </c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7"/>
      <c r="CT1" s="224" t="s">
        <v>9</v>
      </c>
      <c r="CU1" s="224"/>
      <c r="CV1" s="224"/>
      <c r="CW1" s="224"/>
      <c r="CX1" s="224"/>
      <c r="CY1" s="224"/>
      <c r="CZ1" s="224" t="s">
        <v>10</v>
      </c>
      <c r="DA1" s="224"/>
      <c r="DB1" s="224"/>
      <c r="DC1" s="224"/>
      <c r="DD1" s="224"/>
      <c r="DE1" s="224"/>
      <c r="DF1" s="224" t="s">
        <v>11</v>
      </c>
      <c r="DG1" s="224"/>
      <c r="DH1" s="224"/>
      <c r="DI1" s="224"/>
      <c r="DJ1" s="224"/>
      <c r="DK1" s="224"/>
      <c r="DL1" s="224" t="s">
        <v>12</v>
      </c>
      <c r="DM1" s="224"/>
      <c r="DN1" s="224"/>
      <c r="DO1" s="224"/>
      <c r="DP1" s="224"/>
      <c r="DR1" s="232" t="s">
        <v>68</v>
      </c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28" t="s">
        <v>69</v>
      </c>
      <c r="EI1" s="229"/>
      <c r="EK1" s="228" t="s">
        <v>70</v>
      </c>
      <c r="EL1" s="229"/>
    </row>
    <row r="2" spans="1:152" s="1" customFormat="1" ht="24" customHeight="1" x14ac:dyDescent="0.2">
      <c r="B2" s="222" t="s">
        <v>13</v>
      </c>
      <c r="C2" s="222"/>
      <c r="D2" s="222"/>
      <c r="E2" s="222"/>
      <c r="F2" s="222"/>
      <c r="G2" s="222"/>
      <c r="H2" s="222" t="s">
        <v>14</v>
      </c>
      <c r="I2" s="222"/>
      <c r="J2" s="222"/>
      <c r="K2" s="222"/>
      <c r="L2" s="222"/>
      <c r="M2" s="222"/>
      <c r="N2" s="223" t="s">
        <v>15</v>
      </c>
      <c r="O2" s="223"/>
      <c r="P2" s="223"/>
      <c r="Q2" s="223"/>
      <c r="R2" s="223"/>
      <c r="S2" s="223"/>
      <c r="T2" s="222" t="s">
        <v>13</v>
      </c>
      <c r="U2" s="222"/>
      <c r="V2" s="222"/>
      <c r="W2" s="222"/>
      <c r="X2" s="222"/>
      <c r="Y2" s="222"/>
      <c r="Z2" s="222" t="s">
        <v>14</v>
      </c>
      <c r="AA2" s="222"/>
      <c r="AB2" s="222"/>
      <c r="AC2" s="222"/>
      <c r="AD2" s="222"/>
      <c r="AE2" s="222"/>
      <c r="AF2" s="223" t="s">
        <v>15</v>
      </c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2"/>
      <c r="AS2" s="222"/>
      <c r="AT2" s="222"/>
      <c r="AU2" s="222"/>
      <c r="AV2" s="222"/>
      <c r="AW2" s="222"/>
      <c r="AX2" s="223"/>
      <c r="AY2" s="223"/>
      <c r="AZ2" s="223"/>
      <c r="BA2" s="223"/>
      <c r="BB2" s="223"/>
      <c r="BC2" s="223"/>
      <c r="BD2" s="222" t="s">
        <v>0</v>
      </c>
      <c r="BE2" s="222"/>
      <c r="BF2" s="222"/>
      <c r="BG2" s="222"/>
      <c r="BH2" s="222"/>
      <c r="BI2" s="222"/>
      <c r="BJ2" s="222" t="s">
        <v>1</v>
      </c>
      <c r="BK2" s="222"/>
      <c r="BL2" s="222"/>
      <c r="BM2" s="222"/>
      <c r="BN2" s="222"/>
      <c r="BO2" s="222"/>
      <c r="BP2" s="223" t="s">
        <v>15</v>
      </c>
      <c r="BQ2" s="223"/>
      <c r="BR2" s="223"/>
      <c r="BS2" s="223"/>
      <c r="BT2" s="223"/>
      <c r="BU2" s="223"/>
      <c r="BV2" s="222"/>
      <c r="BW2" s="222"/>
      <c r="BX2" s="222"/>
      <c r="BY2" s="222"/>
      <c r="BZ2" s="222"/>
      <c r="CA2" s="222"/>
      <c r="CB2" s="223"/>
      <c r="CC2" s="223"/>
      <c r="CD2" s="223"/>
      <c r="CE2" s="223"/>
      <c r="CF2" s="223"/>
      <c r="CG2" s="223"/>
      <c r="CH2" s="225" t="s">
        <v>16</v>
      </c>
      <c r="CI2" s="226"/>
      <c r="CJ2" s="226"/>
      <c r="CK2" s="226"/>
      <c r="CL2" s="226"/>
      <c r="CM2" s="227"/>
      <c r="CN2" s="225" t="s">
        <v>17</v>
      </c>
      <c r="CO2" s="226"/>
      <c r="CP2" s="226"/>
      <c r="CQ2" s="226"/>
      <c r="CR2" s="226"/>
      <c r="CS2" s="227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R2" s="230" t="s">
        <v>16</v>
      </c>
      <c r="DS2" s="230"/>
      <c r="DT2" s="230" t="s">
        <v>74</v>
      </c>
      <c r="DU2" s="230"/>
      <c r="DV2" s="231" t="s">
        <v>73</v>
      </c>
      <c r="DW2" s="231"/>
      <c r="DX2" s="230" t="s">
        <v>72</v>
      </c>
      <c r="DY2" s="230"/>
      <c r="DZ2" s="230" t="s">
        <v>71</v>
      </c>
      <c r="EA2" s="230"/>
      <c r="EB2" s="230" t="s">
        <v>78</v>
      </c>
      <c r="EC2" s="230"/>
      <c r="ED2" s="230" t="s">
        <v>75</v>
      </c>
      <c r="EE2" s="230"/>
      <c r="EF2" s="230" t="s">
        <v>79</v>
      </c>
      <c r="EG2" s="230"/>
      <c r="EH2" s="229"/>
      <c r="EI2" s="229"/>
      <c r="EK2" s="229"/>
      <c r="EL2" s="229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23367</v>
      </c>
      <c r="C4" s="7">
        <v>15540138170</v>
      </c>
      <c r="D4" s="7">
        <v>13986131550</v>
      </c>
      <c r="E4" s="7">
        <v>897215175</v>
      </c>
      <c r="F4" s="7">
        <v>582566953</v>
      </c>
      <c r="G4" s="7">
        <v>74224492</v>
      </c>
      <c r="H4" s="7">
        <v>362777</v>
      </c>
      <c r="I4" s="7">
        <v>6854503040</v>
      </c>
      <c r="J4" s="7">
        <v>6169053988</v>
      </c>
      <c r="K4" s="7">
        <v>125694595</v>
      </c>
      <c r="L4" s="7">
        <v>482465702</v>
      </c>
      <c r="M4" s="7">
        <v>77288755</v>
      </c>
      <c r="N4" s="7">
        <f t="shared" ref="N4:N44" si="0">B4+H4</f>
        <v>386144</v>
      </c>
      <c r="O4" s="7">
        <f t="shared" ref="O4:O44" si="1">C4+I4</f>
        <v>22394641210</v>
      </c>
      <c r="P4" s="7">
        <f t="shared" ref="P4:P44" si="2">D4+J4</f>
        <v>20155185538</v>
      </c>
      <c r="Q4" s="7">
        <f t="shared" ref="Q4:Q44" si="3">E4+K4</f>
        <v>1022909770</v>
      </c>
      <c r="R4" s="7">
        <f t="shared" ref="R4:R44" si="4">F4+L4</f>
        <v>1065032655</v>
      </c>
      <c r="S4" s="7">
        <f t="shared" ref="S4:S44" si="5">G4+M4</f>
        <v>151513247</v>
      </c>
      <c r="T4" s="6">
        <v>83</v>
      </c>
      <c r="U4" s="7">
        <v>13332070</v>
      </c>
      <c r="V4" s="7">
        <v>11999084</v>
      </c>
      <c r="W4" s="7">
        <v>142080</v>
      </c>
      <c r="X4" s="7">
        <v>1190056</v>
      </c>
      <c r="Y4" s="7">
        <v>850</v>
      </c>
      <c r="Z4" s="7">
        <v>47448</v>
      </c>
      <c r="AA4" s="7">
        <v>674990500</v>
      </c>
      <c r="AB4" s="7">
        <v>607491450</v>
      </c>
      <c r="AC4" s="7">
        <v>168265</v>
      </c>
      <c r="AD4" s="7">
        <v>67118327</v>
      </c>
      <c r="AE4" s="7">
        <v>212458</v>
      </c>
      <c r="AF4" s="7">
        <f t="shared" ref="AF4:AF44" si="6">T4+Z4</f>
        <v>47531</v>
      </c>
      <c r="AG4" s="7">
        <f t="shared" ref="AG4:AG44" si="7">U4+AA4</f>
        <v>688322570</v>
      </c>
      <c r="AH4" s="7">
        <f t="shared" ref="AH4:AH44" si="8">V4+AB4</f>
        <v>619490534</v>
      </c>
      <c r="AI4" s="7">
        <f t="shared" ref="AI4:AI44" si="9">W4+AC4</f>
        <v>310345</v>
      </c>
      <c r="AJ4" s="7">
        <f t="shared" ref="AJ4:AJ44" si="10">X4+AD4</f>
        <v>68308383</v>
      </c>
      <c r="AK4" s="7">
        <f t="shared" ref="AK4:AK44" si="11">Y4+AE4</f>
        <v>213308</v>
      </c>
      <c r="AL4" s="6">
        <f t="shared" ref="AL4:AL44" si="12">AF4+N4</f>
        <v>433675</v>
      </c>
      <c r="AM4" s="7">
        <f t="shared" ref="AM4:AM44" si="13">AG4+O4</f>
        <v>23082963780</v>
      </c>
      <c r="AN4" s="7">
        <f t="shared" ref="AN4:AN44" si="14">AH4+P4</f>
        <v>20774676072</v>
      </c>
      <c r="AO4" s="7">
        <f t="shared" ref="AO4:AO44" si="15">AI4+Q4</f>
        <v>1023220115</v>
      </c>
      <c r="AP4" s="7">
        <f t="shared" ref="AP4:AP44" si="16">AJ4+R4</f>
        <v>1133341038</v>
      </c>
      <c r="AQ4" s="7">
        <f t="shared" ref="AQ4:AQ44" si="17">AK4+S4</f>
        <v>151726555</v>
      </c>
      <c r="AR4" s="7">
        <v>273389</v>
      </c>
      <c r="AS4" s="7">
        <v>3524459000</v>
      </c>
      <c r="AT4" s="7">
        <v>3172012910</v>
      </c>
      <c r="AU4" s="7">
        <v>29489023</v>
      </c>
      <c r="AV4" s="7">
        <v>296236445</v>
      </c>
      <c r="AW4" s="7">
        <v>26720622</v>
      </c>
      <c r="AX4" s="7">
        <f t="shared" ref="AX4:AX44" si="18">AL4+AR4</f>
        <v>707064</v>
      </c>
      <c r="AY4" s="7">
        <f t="shared" ref="AY4:AY44" si="19">AM4+AS4</f>
        <v>26607422780</v>
      </c>
      <c r="AZ4" s="7">
        <f t="shared" ref="AZ4:AZ44" si="20">AN4+AT4</f>
        <v>23946688982</v>
      </c>
      <c r="BA4" s="7">
        <f t="shared" ref="BA4:BA44" si="21">AO4+AU4</f>
        <v>1052709138</v>
      </c>
      <c r="BB4" s="7">
        <f t="shared" ref="BB4:BB44" si="22">AP4+AV4</f>
        <v>1429577483</v>
      </c>
      <c r="BC4" s="7">
        <f t="shared" ref="BC4:BC44" si="23">AQ4+AW4</f>
        <v>178447177</v>
      </c>
      <c r="BD4" s="6">
        <v>22634</v>
      </c>
      <c r="BE4" s="7">
        <v>746581884</v>
      </c>
      <c r="BF4" s="7">
        <v>446744504</v>
      </c>
      <c r="BG4" s="7">
        <v>0</v>
      </c>
      <c r="BH4" s="7">
        <v>296492570</v>
      </c>
      <c r="BI4" s="7">
        <v>3344810</v>
      </c>
      <c r="BJ4" s="7">
        <v>83</v>
      </c>
      <c r="BK4" s="7">
        <v>228026</v>
      </c>
      <c r="BL4" s="7">
        <v>129576</v>
      </c>
      <c r="BM4" s="7">
        <v>0</v>
      </c>
      <c r="BN4" s="7">
        <v>98450</v>
      </c>
      <c r="BO4" s="7">
        <v>0</v>
      </c>
      <c r="BP4" s="7">
        <f t="shared" ref="BP4:BP44" si="24">BD4+BJ4</f>
        <v>22717</v>
      </c>
      <c r="BQ4" s="7">
        <f t="shared" ref="BQ4:BQ44" si="25">BE4+BK4</f>
        <v>746809910</v>
      </c>
      <c r="BR4" s="7">
        <f t="shared" ref="BR4:BR44" si="26">BF4+BL4</f>
        <v>446874080</v>
      </c>
      <c r="BS4" s="7">
        <f t="shared" ref="BS4:BS44" si="27">BG4+BM4</f>
        <v>0</v>
      </c>
      <c r="BT4" s="7">
        <f t="shared" ref="BT4:BT44" si="28">BH4+BN4</f>
        <v>296591020</v>
      </c>
      <c r="BU4" s="7">
        <f t="shared" ref="BU4:BU44" si="29">BI4+BO4</f>
        <v>3344810</v>
      </c>
      <c r="BV4" s="6">
        <v>3591</v>
      </c>
      <c r="BW4" s="7">
        <v>568474540</v>
      </c>
      <c r="BX4" s="7">
        <v>511627090</v>
      </c>
      <c r="BY4" s="7">
        <v>21691418</v>
      </c>
      <c r="BZ4" s="7">
        <v>23639803</v>
      </c>
      <c r="CA4" s="7">
        <v>11516229</v>
      </c>
      <c r="CB4" s="7">
        <f t="shared" ref="CB4:CB44" si="30">AX4+BV4</f>
        <v>710655</v>
      </c>
      <c r="CC4" s="7">
        <f t="shared" ref="CC4:CC44" si="31">AY4+BQ4+BW4</f>
        <v>27922707230</v>
      </c>
      <c r="CD4" s="7">
        <f t="shared" ref="CD4:CD44" si="32">AZ4+BR4+BX4</f>
        <v>24905190152</v>
      </c>
      <c r="CE4" s="7">
        <f t="shared" ref="CE4:CE44" si="33">BA4+BS4+BY4</f>
        <v>1074400556</v>
      </c>
      <c r="CF4" s="7">
        <f t="shared" ref="CF4:CF44" si="34">BB4+BT4+BZ4</f>
        <v>1749808306</v>
      </c>
      <c r="CG4" s="7">
        <f t="shared" ref="CG4:CG44" si="35">BC4+BU4+CA4</f>
        <v>193308216</v>
      </c>
      <c r="CH4" s="100">
        <v>3340</v>
      </c>
      <c r="CI4" s="101">
        <v>19555198</v>
      </c>
      <c r="CJ4" s="101">
        <v>17599263</v>
      </c>
      <c r="CK4" s="101">
        <v>0</v>
      </c>
      <c r="CL4" s="101">
        <v>1955935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3340</v>
      </c>
      <c r="DA4" s="101">
        <f t="shared" ref="DA4:DA44" si="36">CI4+CO4+CU4</f>
        <v>19555198</v>
      </c>
      <c r="DB4" s="101">
        <f t="shared" ref="DB4:DB44" si="37">CJ4+CP4+CV4</f>
        <v>17599263</v>
      </c>
      <c r="DC4" s="101">
        <f t="shared" ref="DC4:DC44" si="38">CK4+CQ4+CW4</f>
        <v>0</v>
      </c>
      <c r="DD4" s="101">
        <f t="shared" ref="DD4:DD44" si="39">CL4+CR4+CX4</f>
        <v>1955935</v>
      </c>
      <c r="DE4" s="101">
        <f t="shared" ref="DE4:DE44" si="40">CM4+CS4+CY4</f>
        <v>0</v>
      </c>
      <c r="DF4" s="101">
        <f t="shared" ref="DF4:DF44" si="41">CB4+CZ4</f>
        <v>713995</v>
      </c>
      <c r="DG4" s="101">
        <f t="shared" ref="DG4:DG44" si="42">CC4+DA4</f>
        <v>27942262428</v>
      </c>
      <c r="DH4" s="101">
        <f t="shared" ref="DH4:DH44" si="43">CD4+DB4</f>
        <v>24922789415</v>
      </c>
      <c r="DI4" s="101">
        <f t="shared" ref="DI4:DI44" si="44">CE4+DC4</f>
        <v>1074400556</v>
      </c>
      <c r="DJ4" s="101">
        <f t="shared" ref="DJ4:DJ44" si="45">CF4+DD4</f>
        <v>1751764241</v>
      </c>
      <c r="DK4" s="101">
        <f t="shared" ref="DK4:DK44" si="46">CG4+DE4</f>
        <v>193308216</v>
      </c>
      <c r="DL4" s="101">
        <v>17337</v>
      </c>
      <c r="DM4" s="101">
        <v>11343</v>
      </c>
      <c r="DN4" s="101">
        <v>28680</v>
      </c>
      <c r="DO4" s="101">
        <v>3416</v>
      </c>
      <c r="DP4" s="101">
        <v>755</v>
      </c>
      <c r="DR4" s="16">
        <f>INDEX(現金給付!F:F,MATCH($A4,現金給付!$C:$C,0),1)</f>
        <v>3333</v>
      </c>
      <c r="DS4" s="16">
        <f>INDEX(現金給付!G:G,MATCH($A4,現金給付!$C:$C,0),1)</f>
        <v>17506792</v>
      </c>
      <c r="DT4" s="16">
        <f>INDEX(現金給付!N:N,MATCH($A4,現金給付!$C:$C,0),1)</f>
        <v>1445</v>
      </c>
      <c r="DU4" s="16">
        <f>INDEX(現金給付!O:O,MATCH($A4,現金給付!$C:$C,0),1)</f>
        <v>29242060</v>
      </c>
      <c r="DV4" s="16">
        <f>INDEX(現金給付!V:V,MATCH($A4,現金給付!$C:$C,0),1)</f>
        <v>2446</v>
      </c>
      <c r="DW4" s="16">
        <f>INDEX(現金給付!W:W,MATCH($A4,現金給付!$C:$C,0),1)</f>
        <v>75481922</v>
      </c>
      <c r="DX4" s="16">
        <f>INDEX(現金給付!AL:AL,MATCH($A4,現金給付!$C:$C,0),1)</f>
        <v>804</v>
      </c>
      <c r="DY4" s="16">
        <f>INDEX(現金給付!AM:AM,MATCH($A4,現金給付!$C:$C,0),1)</f>
        <v>23599292</v>
      </c>
      <c r="DZ4" s="16">
        <f>INDEX(現金給付!AT:AT,MATCH($A4,現金給付!$C:$C,0),1)</f>
        <v>20</v>
      </c>
      <c r="EA4" s="16">
        <f>INDEX(現金給付!AU:AU,MATCH($A4,現金給付!$C:$C,0),1)</f>
        <v>232236</v>
      </c>
      <c r="EB4" s="16">
        <f>INDEX(現金給付!BB:BB,MATCH($A4,現金給付!$C:$C,0),1)</f>
        <v>0</v>
      </c>
      <c r="EC4" s="16">
        <f>INDEX(現金給付!BC:BC,MATCH($A4,現金給付!$C:$C,0),1)</f>
        <v>0</v>
      </c>
      <c r="ED4" s="16">
        <f>INDEX(現金給付!BR:BR,MATCH($A4,現金給付!$C:$C,0),1)</f>
        <v>0</v>
      </c>
      <c r="EE4" s="16">
        <f>INDEX(現金給付!BS:BS,MATCH($A4,現金給付!$C:$C,0),1)</f>
        <v>0</v>
      </c>
      <c r="EF4" s="16">
        <f>INDEX(現金給付!BX:BX,MATCH($A4,現金給付!$C:$C,0),1)</f>
        <v>0</v>
      </c>
      <c r="EG4" s="16">
        <f>INDEX(現金給付!BY:BY,MATCH($A4,現金給付!$C:$C,0),1)</f>
        <v>0</v>
      </c>
      <c r="EH4" s="16">
        <f t="shared" ref="EH4:EH45" si="47">SUM(DR4,DT4,DV4,DX4,DZ4,EB4,EF4,ED4)</f>
        <v>8048</v>
      </c>
      <c r="EI4" s="16">
        <f t="shared" ref="EI4:EI45" si="48">SUM(DS4,DU4,DW4,DY4,EA4,EC4,EG4,EE4)</f>
        <v>146062302</v>
      </c>
      <c r="EK4" s="7">
        <f>CB4+EH4</f>
        <v>718703</v>
      </c>
      <c r="EL4" s="7">
        <f>CC4+EI4</f>
        <v>28068769532</v>
      </c>
      <c r="EN4" s="69">
        <f>ROUND(EL4/INDEX(被保険者数!O:O,MATCH(A4,被保険者数!A:A,0),1),0)</f>
        <v>804355</v>
      </c>
      <c r="EO4" s="1">
        <f>RANK(EN4,$EN$4:$EN$45)</f>
        <v>26</v>
      </c>
      <c r="EP4" s="69">
        <f t="shared" ref="EP4:EP45" si="49">C4+U4</f>
        <v>15553470240</v>
      </c>
      <c r="EQ4" s="69">
        <f t="shared" ref="EQ4:EQ45" si="50">I4+AA4</f>
        <v>7529493540</v>
      </c>
      <c r="ER4" s="69">
        <f t="shared" ref="ER4:ER45" si="51">EL4-EP4-EQ4</f>
        <v>4985805752</v>
      </c>
      <c r="ES4" s="69">
        <f>ROUND(EP4/INDEX(被保険者数!O:O,MATCH(A4,被保険者数!A:A,0),1),0)</f>
        <v>445709</v>
      </c>
      <c r="ET4" s="69">
        <f>RANK(ES4,$ES$4:$ES$45)</f>
        <v>34</v>
      </c>
      <c r="EU4" s="69">
        <f>ROUND(EQ4/INDEX(被保険者数!O:O,MATCH(A4,被保険者数!A:A,0),1),0)</f>
        <v>215770</v>
      </c>
      <c r="EV4" s="1">
        <f>RANK(EU4,$EU$4:$EU$45)</f>
        <v>11</v>
      </c>
    </row>
    <row r="5" spans="1:152" s="1" customFormat="1" ht="15.95" customHeight="1" x14ac:dyDescent="0.15">
      <c r="A5" s="2" t="s">
        <v>27</v>
      </c>
      <c r="B5" s="6">
        <v>5874</v>
      </c>
      <c r="C5" s="7">
        <v>3904685450</v>
      </c>
      <c r="D5" s="7">
        <v>3514254917</v>
      </c>
      <c r="E5" s="7">
        <v>227072791</v>
      </c>
      <c r="F5" s="7">
        <v>143811364</v>
      </c>
      <c r="G5" s="7">
        <v>19546378</v>
      </c>
      <c r="H5" s="7">
        <v>85365</v>
      </c>
      <c r="I5" s="7">
        <v>1629292330</v>
      </c>
      <c r="J5" s="7">
        <v>1466363064</v>
      </c>
      <c r="K5" s="7">
        <v>37847774</v>
      </c>
      <c r="L5" s="7">
        <v>114111644</v>
      </c>
      <c r="M5" s="7">
        <v>10969848</v>
      </c>
      <c r="N5" s="7">
        <f t="shared" si="0"/>
        <v>91239</v>
      </c>
      <c r="O5" s="7">
        <f t="shared" si="1"/>
        <v>5533977780</v>
      </c>
      <c r="P5" s="7">
        <f t="shared" si="2"/>
        <v>4980617981</v>
      </c>
      <c r="Q5" s="7">
        <f t="shared" si="3"/>
        <v>264920565</v>
      </c>
      <c r="R5" s="7">
        <f t="shared" si="4"/>
        <v>257923008</v>
      </c>
      <c r="S5" s="7">
        <f t="shared" si="5"/>
        <v>30516226</v>
      </c>
      <c r="T5" s="6">
        <v>3</v>
      </c>
      <c r="U5" s="7">
        <v>1515920</v>
      </c>
      <c r="V5" s="7">
        <v>1364329</v>
      </c>
      <c r="W5" s="7">
        <v>67201</v>
      </c>
      <c r="X5" s="7">
        <v>84390</v>
      </c>
      <c r="Y5" s="7">
        <v>0</v>
      </c>
      <c r="Z5" s="7">
        <v>12132</v>
      </c>
      <c r="AA5" s="7">
        <v>171793990</v>
      </c>
      <c r="AB5" s="7">
        <v>154614591</v>
      </c>
      <c r="AC5" s="7">
        <v>76382</v>
      </c>
      <c r="AD5" s="7">
        <v>17073599</v>
      </c>
      <c r="AE5" s="7">
        <v>29418</v>
      </c>
      <c r="AF5" s="7">
        <f t="shared" si="6"/>
        <v>12135</v>
      </c>
      <c r="AG5" s="7">
        <f t="shared" si="7"/>
        <v>173309910</v>
      </c>
      <c r="AH5" s="7">
        <f t="shared" si="8"/>
        <v>155978920</v>
      </c>
      <c r="AI5" s="7">
        <f t="shared" si="9"/>
        <v>143583</v>
      </c>
      <c r="AJ5" s="7">
        <f t="shared" si="10"/>
        <v>17157989</v>
      </c>
      <c r="AK5" s="7">
        <f t="shared" si="11"/>
        <v>29418</v>
      </c>
      <c r="AL5" s="6">
        <f t="shared" si="12"/>
        <v>103374</v>
      </c>
      <c r="AM5" s="7">
        <f t="shared" si="13"/>
        <v>5707287690</v>
      </c>
      <c r="AN5" s="7">
        <f t="shared" si="14"/>
        <v>5136596901</v>
      </c>
      <c r="AO5" s="7">
        <f t="shared" si="15"/>
        <v>265064148</v>
      </c>
      <c r="AP5" s="7">
        <f t="shared" si="16"/>
        <v>275080997</v>
      </c>
      <c r="AQ5" s="7">
        <f t="shared" si="17"/>
        <v>30545644</v>
      </c>
      <c r="AR5" s="7">
        <v>61032</v>
      </c>
      <c r="AS5" s="7">
        <v>841862070</v>
      </c>
      <c r="AT5" s="7">
        <v>757675808</v>
      </c>
      <c r="AU5" s="7">
        <v>7659288</v>
      </c>
      <c r="AV5" s="7">
        <v>70479367</v>
      </c>
      <c r="AW5" s="7">
        <v>6047607</v>
      </c>
      <c r="AX5" s="7">
        <f t="shared" si="18"/>
        <v>164406</v>
      </c>
      <c r="AY5" s="7">
        <f t="shared" si="19"/>
        <v>6549149760</v>
      </c>
      <c r="AZ5" s="7">
        <f t="shared" si="20"/>
        <v>5894272709</v>
      </c>
      <c r="BA5" s="7">
        <f t="shared" si="21"/>
        <v>272723436</v>
      </c>
      <c r="BB5" s="7">
        <f t="shared" si="22"/>
        <v>345560364</v>
      </c>
      <c r="BC5" s="7">
        <f t="shared" si="23"/>
        <v>36593251</v>
      </c>
      <c r="BD5" s="6">
        <v>5699</v>
      </c>
      <c r="BE5" s="7">
        <v>186580438</v>
      </c>
      <c r="BF5" s="7">
        <v>109883438</v>
      </c>
      <c r="BG5" s="7">
        <v>0</v>
      </c>
      <c r="BH5" s="7">
        <v>76064120</v>
      </c>
      <c r="BI5" s="7">
        <v>632880</v>
      </c>
      <c r="BJ5" s="7">
        <v>3</v>
      </c>
      <c r="BK5" s="7">
        <v>23050</v>
      </c>
      <c r="BL5" s="7">
        <v>11630</v>
      </c>
      <c r="BM5" s="7">
        <v>0</v>
      </c>
      <c r="BN5" s="7">
        <v>11420</v>
      </c>
      <c r="BO5" s="7">
        <v>0</v>
      </c>
      <c r="BP5" s="7">
        <f t="shared" si="24"/>
        <v>5702</v>
      </c>
      <c r="BQ5" s="7">
        <f t="shared" si="25"/>
        <v>186603488</v>
      </c>
      <c r="BR5" s="7">
        <f t="shared" si="26"/>
        <v>109895068</v>
      </c>
      <c r="BS5" s="7">
        <f t="shared" si="27"/>
        <v>0</v>
      </c>
      <c r="BT5" s="7">
        <f t="shared" si="28"/>
        <v>76075540</v>
      </c>
      <c r="BU5" s="7">
        <f t="shared" si="29"/>
        <v>632880</v>
      </c>
      <c r="BV5" s="6">
        <v>567</v>
      </c>
      <c r="BW5" s="7">
        <v>69613860</v>
      </c>
      <c r="BX5" s="7">
        <v>62652474</v>
      </c>
      <c r="BY5" s="7">
        <v>2201917</v>
      </c>
      <c r="BZ5" s="7">
        <v>2985337</v>
      </c>
      <c r="CA5" s="7">
        <v>1774132</v>
      </c>
      <c r="CB5" s="7">
        <f t="shared" si="30"/>
        <v>164973</v>
      </c>
      <c r="CC5" s="7">
        <f t="shared" si="31"/>
        <v>6805367108</v>
      </c>
      <c r="CD5" s="7">
        <f t="shared" si="32"/>
        <v>6066820251</v>
      </c>
      <c r="CE5" s="7">
        <f t="shared" si="33"/>
        <v>274925353</v>
      </c>
      <c r="CF5" s="7">
        <f t="shared" si="34"/>
        <v>424621241</v>
      </c>
      <c r="CG5" s="7">
        <f t="shared" si="35"/>
        <v>39000263</v>
      </c>
      <c r="CH5" s="100">
        <v>1119</v>
      </c>
      <c r="CI5" s="101">
        <v>6430965</v>
      </c>
      <c r="CJ5" s="101">
        <v>5787726</v>
      </c>
      <c r="CK5" s="101">
        <v>0</v>
      </c>
      <c r="CL5" s="101">
        <v>643239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52">CH5+CN5+CT5</f>
        <v>1119</v>
      </c>
      <c r="DA5" s="101">
        <f t="shared" si="36"/>
        <v>6430965</v>
      </c>
      <c r="DB5" s="101">
        <f t="shared" si="37"/>
        <v>5787726</v>
      </c>
      <c r="DC5" s="101">
        <f t="shared" si="38"/>
        <v>0</v>
      </c>
      <c r="DD5" s="101">
        <f t="shared" si="39"/>
        <v>643239</v>
      </c>
      <c r="DE5" s="101">
        <f t="shared" si="40"/>
        <v>0</v>
      </c>
      <c r="DF5" s="101">
        <f t="shared" si="41"/>
        <v>166092</v>
      </c>
      <c r="DG5" s="101">
        <f t="shared" si="42"/>
        <v>6811798073</v>
      </c>
      <c r="DH5" s="101">
        <f t="shared" si="43"/>
        <v>6072607977</v>
      </c>
      <c r="DI5" s="101">
        <f t="shared" si="44"/>
        <v>274925353</v>
      </c>
      <c r="DJ5" s="101">
        <f t="shared" si="45"/>
        <v>425264480</v>
      </c>
      <c r="DK5" s="101">
        <f t="shared" si="46"/>
        <v>39000263</v>
      </c>
      <c r="DL5" s="101">
        <v>4426</v>
      </c>
      <c r="DM5" s="101">
        <v>2619</v>
      </c>
      <c r="DN5" s="101">
        <v>7045</v>
      </c>
      <c r="DO5" s="101">
        <v>1091</v>
      </c>
      <c r="DP5" s="101">
        <v>162</v>
      </c>
      <c r="DR5" s="16">
        <f>INDEX(現金給付!F:F,MATCH($A5,現金給付!$C:$C,0),1)</f>
        <v>1119</v>
      </c>
      <c r="DS5" s="16">
        <f>INDEX(現金給付!G:G,MATCH($A5,現金給付!$C:$C,0),1)</f>
        <v>5787726</v>
      </c>
      <c r="DT5" s="16">
        <f>INDEX(現金給付!N:N,MATCH($A5,現金給付!$C:$C,0),1)</f>
        <v>336</v>
      </c>
      <c r="DU5" s="16">
        <f>INDEX(現金給付!O:O,MATCH($A5,現金給付!$C:$C,0),1)</f>
        <v>5887749</v>
      </c>
      <c r="DV5" s="16">
        <f>INDEX(現金給付!V:V,MATCH($A5,現金給付!$C:$C,0),1)</f>
        <v>431</v>
      </c>
      <c r="DW5" s="16">
        <f>INDEX(現金給付!W:W,MATCH($A5,現金給付!$C:$C,0),1)</f>
        <v>10060052</v>
      </c>
      <c r="DX5" s="16">
        <f>INDEX(現金給付!AL:AL,MATCH($A5,現金給付!$C:$C,0),1)</f>
        <v>179</v>
      </c>
      <c r="DY5" s="16">
        <f>INDEX(現金給付!AM:AM,MATCH($A5,現金給付!$C:$C,0),1)</f>
        <v>6089237</v>
      </c>
      <c r="DZ5" s="16">
        <f>INDEX(現金給付!AT:AT,MATCH($A5,現金給付!$C:$C,0),1)</f>
        <v>7</v>
      </c>
      <c r="EA5" s="16">
        <f>INDEX(現金給付!AU:AU,MATCH($A5,現金給付!$C:$C,0),1)</f>
        <v>40374</v>
      </c>
      <c r="EB5" s="16">
        <f>INDEX(現金給付!BB:BB,MATCH($A5,現金給付!$C:$C,0),1)</f>
        <v>0</v>
      </c>
      <c r="EC5" s="16">
        <f>INDEX(現金給付!BC:BC,MATCH($A5,現金給付!$C:$C,0),1)</f>
        <v>0</v>
      </c>
      <c r="ED5" s="16">
        <f>INDEX(現金給付!BR:BR,MATCH($A5,現金給付!$C:$C,0),1)</f>
        <v>0</v>
      </c>
      <c r="EE5" s="16">
        <f>INDEX(現金給付!BS:BS,MATCH($A5,現金給付!$C:$C,0),1)</f>
        <v>0</v>
      </c>
      <c r="EF5" s="16">
        <f>INDEX(現金給付!BX:BX,MATCH($A5,現金給付!$C:$C,0),1)</f>
        <v>0</v>
      </c>
      <c r="EG5" s="16">
        <f>INDEX(現金給付!BY:BY,MATCH($A5,現金給付!$C:$C,0),1)</f>
        <v>0</v>
      </c>
      <c r="EH5" s="16">
        <f t="shared" si="47"/>
        <v>2072</v>
      </c>
      <c r="EI5" s="16">
        <f t="shared" si="48"/>
        <v>27865138</v>
      </c>
      <c r="EK5" s="7">
        <f t="shared" ref="EK5:EK44" si="53">CB5+EH5</f>
        <v>167045</v>
      </c>
      <c r="EL5" s="7">
        <f t="shared" ref="EL5:EL44" si="54">CC5+EI5</f>
        <v>6833232246</v>
      </c>
      <c r="EN5" s="69">
        <f>ROUND(EL5/INDEX(被保険者数!O:O,MATCH(A5,被保険者数!A:A,0),1),0)</f>
        <v>732943</v>
      </c>
      <c r="EO5" s="1">
        <f t="shared" ref="EO5:EO45" si="55">RANK(EN5,$EN$4:$EN$45)</f>
        <v>34</v>
      </c>
      <c r="EP5" s="69">
        <f t="shared" si="49"/>
        <v>3906201370</v>
      </c>
      <c r="EQ5" s="69">
        <f t="shared" si="50"/>
        <v>1801086320</v>
      </c>
      <c r="ER5" s="69">
        <f t="shared" si="51"/>
        <v>1125944556</v>
      </c>
      <c r="ES5" s="69">
        <f>ROUND(EP5/INDEX(被保険者数!O:O,MATCH(A5,被保険者数!A:A,0),1),0)</f>
        <v>418985</v>
      </c>
      <c r="ET5" s="69">
        <f t="shared" ref="ET5:ET45" si="56">RANK(ES5,$ES$4:$ES$45)</f>
        <v>36</v>
      </c>
      <c r="EU5" s="69">
        <f>ROUND(EQ5/INDEX(被保険者数!O:O,MATCH(A5,被保険者数!A:A,0),1),0)</f>
        <v>193187</v>
      </c>
      <c r="EV5" s="1">
        <f t="shared" ref="EV5:EV45" si="57">RANK(EU5,$EU$4:$EU$45)</f>
        <v>25</v>
      </c>
    </row>
    <row r="6" spans="1:152" s="1" customFormat="1" ht="15.95" customHeight="1" x14ac:dyDescent="0.15">
      <c r="A6" s="2" t="s">
        <v>28</v>
      </c>
      <c r="B6" s="6">
        <v>3636</v>
      </c>
      <c r="C6" s="7">
        <v>2156906260</v>
      </c>
      <c r="D6" s="7">
        <v>1941215880</v>
      </c>
      <c r="E6" s="7">
        <v>126089114</v>
      </c>
      <c r="F6" s="7">
        <v>80782905</v>
      </c>
      <c r="G6" s="7">
        <v>8818361</v>
      </c>
      <c r="H6" s="7">
        <v>54472</v>
      </c>
      <c r="I6" s="7">
        <v>984283740</v>
      </c>
      <c r="J6" s="7">
        <v>886073255</v>
      </c>
      <c r="K6" s="7">
        <v>19707328</v>
      </c>
      <c r="L6" s="7">
        <v>75214588</v>
      </c>
      <c r="M6" s="7">
        <v>3288569</v>
      </c>
      <c r="N6" s="7">
        <f t="shared" si="0"/>
        <v>58108</v>
      </c>
      <c r="O6" s="7">
        <f t="shared" si="1"/>
        <v>3141190000</v>
      </c>
      <c r="P6" s="7">
        <f t="shared" si="2"/>
        <v>2827289135</v>
      </c>
      <c r="Q6" s="7">
        <f t="shared" si="3"/>
        <v>145796442</v>
      </c>
      <c r="R6" s="7">
        <f t="shared" si="4"/>
        <v>155997493</v>
      </c>
      <c r="S6" s="7">
        <f t="shared" si="5"/>
        <v>12106930</v>
      </c>
      <c r="T6" s="6">
        <v>5</v>
      </c>
      <c r="U6" s="7">
        <v>1127060</v>
      </c>
      <c r="V6" s="7">
        <v>1014356</v>
      </c>
      <c r="W6" s="7">
        <v>10051</v>
      </c>
      <c r="X6" s="7">
        <v>102653</v>
      </c>
      <c r="Y6" s="7">
        <v>0</v>
      </c>
      <c r="Z6" s="7">
        <v>5109</v>
      </c>
      <c r="AA6" s="7">
        <v>61800380</v>
      </c>
      <c r="AB6" s="7">
        <v>55622546</v>
      </c>
      <c r="AC6" s="7">
        <v>93326</v>
      </c>
      <c r="AD6" s="7">
        <v>6059382</v>
      </c>
      <c r="AE6" s="7">
        <v>25126</v>
      </c>
      <c r="AF6" s="7">
        <f t="shared" si="6"/>
        <v>5114</v>
      </c>
      <c r="AG6" s="7">
        <f t="shared" si="7"/>
        <v>62927440</v>
      </c>
      <c r="AH6" s="7">
        <f t="shared" si="8"/>
        <v>56636902</v>
      </c>
      <c r="AI6" s="7">
        <f t="shared" si="9"/>
        <v>103377</v>
      </c>
      <c r="AJ6" s="7">
        <f t="shared" si="10"/>
        <v>6162035</v>
      </c>
      <c r="AK6" s="7">
        <f t="shared" si="11"/>
        <v>25126</v>
      </c>
      <c r="AL6" s="6">
        <f t="shared" si="12"/>
        <v>63222</v>
      </c>
      <c r="AM6" s="7">
        <f t="shared" si="13"/>
        <v>3204117440</v>
      </c>
      <c r="AN6" s="7">
        <f t="shared" si="14"/>
        <v>2883926037</v>
      </c>
      <c r="AO6" s="7">
        <f t="shared" si="15"/>
        <v>145899819</v>
      </c>
      <c r="AP6" s="7">
        <f t="shared" si="16"/>
        <v>162159528</v>
      </c>
      <c r="AQ6" s="7">
        <f t="shared" si="17"/>
        <v>12132056</v>
      </c>
      <c r="AR6" s="7">
        <v>40693</v>
      </c>
      <c r="AS6" s="7">
        <v>525052380</v>
      </c>
      <c r="AT6" s="7">
        <v>472549896</v>
      </c>
      <c r="AU6" s="7">
        <v>3551048</v>
      </c>
      <c r="AV6" s="7">
        <v>45850857</v>
      </c>
      <c r="AW6" s="7">
        <v>3100579</v>
      </c>
      <c r="AX6" s="7">
        <f t="shared" si="18"/>
        <v>103915</v>
      </c>
      <c r="AY6" s="7">
        <f t="shared" si="19"/>
        <v>3729169820</v>
      </c>
      <c r="AZ6" s="7">
        <f t="shared" si="20"/>
        <v>3356475933</v>
      </c>
      <c r="BA6" s="7">
        <f t="shared" si="21"/>
        <v>149450867</v>
      </c>
      <c r="BB6" s="7">
        <f t="shared" si="22"/>
        <v>208010385</v>
      </c>
      <c r="BC6" s="7">
        <f t="shared" si="23"/>
        <v>15232635</v>
      </c>
      <c r="BD6" s="6">
        <v>3502</v>
      </c>
      <c r="BE6" s="7">
        <v>104475593</v>
      </c>
      <c r="BF6" s="7">
        <v>65568353</v>
      </c>
      <c r="BG6" s="7">
        <v>0</v>
      </c>
      <c r="BH6" s="7">
        <v>38602240</v>
      </c>
      <c r="BI6" s="7">
        <v>305000</v>
      </c>
      <c r="BJ6" s="7">
        <v>5</v>
      </c>
      <c r="BK6" s="7">
        <v>16160</v>
      </c>
      <c r="BL6" s="7">
        <v>10810</v>
      </c>
      <c r="BM6" s="7">
        <v>0</v>
      </c>
      <c r="BN6" s="7">
        <v>5350</v>
      </c>
      <c r="BO6" s="7">
        <v>0</v>
      </c>
      <c r="BP6" s="7">
        <f t="shared" si="24"/>
        <v>3507</v>
      </c>
      <c r="BQ6" s="7">
        <f t="shared" si="25"/>
        <v>104491753</v>
      </c>
      <c r="BR6" s="7">
        <f t="shared" si="26"/>
        <v>65579163</v>
      </c>
      <c r="BS6" s="7">
        <f t="shared" si="27"/>
        <v>0</v>
      </c>
      <c r="BT6" s="7">
        <f t="shared" si="28"/>
        <v>38607590</v>
      </c>
      <c r="BU6" s="7">
        <f t="shared" si="29"/>
        <v>305000</v>
      </c>
      <c r="BV6" s="6">
        <v>335</v>
      </c>
      <c r="BW6" s="7">
        <v>26534050</v>
      </c>
      <c r="BX6" s="7">
        <v>23880645</v>
      </c>
      <c r="BY6" s="7">
        <v>568210</v>
      </c>
      <c r="BZ6" s="7">
        <v>1284595</v>
      </c>
      <c r="CA6" s="7">
        <v>800600</v>
      </c>
      <c r="CB6" s="7">
        <f t="shared" si="30"/>
        <v>104250</v>
      </c>
      <c r="CC6" s="7">
        <f t="shared" si="31"/>
        <v>3860195623</v>
      </c>
      <c r="CD6" s="7">
        <f t="shared" si="32"/>
        <v>3445935741</v>
      </c>
      <c r="CE6" s="7">
        <f t="shared" si="33"/>
        <v>150019077</v>
      </c>
      <c r="CF6" s="7">
        <f t="shared" si="34"/>
        <v>247902570</v>
      </c>
      <c r="CG6" s="7">
        <f t="shared" si="35"/>
        <v>16338235</v>
      </c>
      <c r="CH6" s="100">
        <v>269</v>
      </c>
      <c r="CI6" s="101">
        <v>1719919</v>
      </c>
      <c r="CJ6" s="101">
        <v>1547898</v>
      </c>
      <c r="CK6" s="101">
        <v>0</v>
      </c>
      <c r="CL6" s="101">
        <v>172021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52"/>
        <v>269</v>
      </c>
      <c r="DA6" s="101">
        <f t="shared" si="36"/>
        <v>1719919</v>
      </c>
      <c r="DB6" s="101">
        <f t="shared" si="37"/>
        <v>1547898</v>
      </c>
      <c r="DC6" s="101">
        <f t="shared" si="38"/>
        <v>0</v>
      </c>
      <c r="DD6" s="101">
        <f t="shared" si="39"/>
        <v>172021</v>
      </c>
      <c r="DE6" s="101">
        <f t="shared" si="40"/>
        <v>0</v>
      </c>
      <c r="DF6" s="101">
        <f t="shared" si="41"/>
        <v>104519</v>
      </c>
      <c r="DG6" s="101">
        <f t="shared" si="42"/>
        <v>3861915542</v>
      </c>
      <c r="DH6" s="101">
        <f t="shared" si="43"/>
        <v>3447483639</v>
      </c>
      <c r="DI6" s="101">
        <f t="shared" si="44"/>
        <v>150019077</v>
      </c>
      <c r="DJ6" s="101">
        <f t="shared" si="45"/>
        <v>248074591</v>
      </c>
      <c r="DK6" s="101">
        <f t="shared" si="46"/>
        <v>16338235</v>
      </c>
      <c r="DL6" s="101">
        <v>2636</v>
      </c>
      <c r="DM6" s="101">
        <v>1437</v>
      </c>
      <c r="DN6" s="101">
        <v>4073</v>
      </c>
      <c r="DO6" s="101">
        <v>550</v>
      </c>
      <c r="DP6" s="101">
        <v>55</v>
      </c>
      <c r="DR6" s="16">
        <f>INDEX(現金給付!F:F,MATCH($A6,現金給付!$C:$C,0),1)</f>
        <v>269</v>
      </c>
      <c r="DS6" s="16">
        <f>INDEX(現金給付!G:G,MATCH($A6,現金給付!$C:$C,0),1)</f>
        <v>1547898</v>
      </c>
      <c r="DT6" s="16">
        <f>INDEX(現金給付!N:N,MATCH($A6,現金給付!$C:$C,0),1)</f>
        <v>189</v>
      </c>
      <c r="DU6" s="16">
        <f>INDEX(現金給付!O:O,MATCH($A6,現金給付!$C:$C,0),1)</f>
        <v>1309010</v>
      </c>
      <c r="DV6" s="16">
        <f>INDEX(現金給付!V:V,MATCH($A6,現金給付!$C:$C,0),1)</f>
        <v>490</v>
      </c>
      <c r="DW6" s="16">
        <f>INDEX(現金給付!W:W,MATCH($A6,現金給付!$C:$C,0),1)</f>
        <v>9556142</v>
      </c>
      <c r="DX6" s="16">
        <f>INDEX(現金給付!AL:AL,MATCH($A6,現金給付!$C:$C,0),1)</f>
        <v>115</v>
      </c>
      <c r="DY6" s="16">
        <f>INDEX(現金給付!AM:AM,MATCH($A6,現金給付!$C:$C,0),1)</f>
        <v>3746136</v>
      </c>
      <c r="DZ6" s="16">
        <f>INDEX(現金給付!AT:AT,MATCH($A6,現金給付!$C:$C,0),1)</f>
        <v>8</v>
      </c>
      <c r="EA6" s="16">
        <f>INDEX(現金給付!AU:AU,MATCH($A6,現金給付!$C:$C,0),1)</f>
        <v>109728</v>
      </c>
      <c r="EB6" s="16">
        <f>INDEX(現金給付!BB:BB,MATCH($A6,現金給付!$C:$C,0),1)</f>
        <v>0</v>
      </c>
      <c r="EC6" s="16">
        <f>INDEX(現金給付!BC:BC,MATCH($A6,現金給付!$C:$C,0),1)</f>
        <v>0</v>
      </c>
      <c r="ED6" s="16">
        <f>INDEX(現金給付!BR:BR,MATCH($A6,現金給付!$C:$C,0),1)</f>
        <v>0</v>
      </c>
      <c r="EE6" s="16">
        <f>INDEX(現金給付!BS:BS,MATCH($A6,現金給付!$C:$C,0),1)</f>
        <v>0</v>
      </c>
      <c r="EF6" s="16">
        <f>INDEX(現金給付!BX:BX,MATCH($A6,現金給付!$C:$C,0),1)</f>
        <v>0</v>
      </c>
      <c r="EG6" s="16">
        <f>INDEX(現金給付!BY:BY,MATCH($A6,現金給付!$C:$C,0),1)</f>
        <v>0</v>
      </c>
      <c r="EH6" s="16">
        <f t="shared" si="47"/>
        <v>1071</v>
      </c>
      <c r="EI6" s="16">
        <f t="shared" si="48"/>
        <v>16268914</v>
      </c>
      <c r="EK6" s="7">
        <f t="shared" si="53"/>
        <v>105321</v>
      </c>
      <c r="EL6" s="7">
        <f t="shared" si="54"/>
        <v>3876464537</v>
      </c>
      <c r="EN6" s="69">
        <f>ROUND(EL6/INDEX(被保険者数!O:O,MATCH(A6,被保険者数!A:A,0),1),0)</f>
        <v>810298</v>
      </c>
      <c r="EO6" s="1">
        <f t="shared" si="55"/>
        <v>25</v>
      </c>
      <c r="EP6" s="69">
        <f t="shared" si="49"/>
        <v>2158033320</v>
      </c>
      <c r="EQ6" s="69">
        <f t="shared" si="50"/>
        <v>1046084120</v>
      </c>
      <c r="ER6" s="69">
        <f t="shared" si="51"/>
        <v>672347097</v>
      </c>
      <c r="ES6" s="69">
        <f>ROUND(EP6/INDEX(被保険者数!O:O,MATCH(A6,被保険者数!A:A,0),1),0)</f>
        <v>451094</v>
      </c>
      <c r="ET6" s="69">
        <f t="shared" si="56"/>
        <v>31</v>
      </c>
      <c r="EU6" s="69">
        <f>ROUND(EQ6/INDEX(被保険者数!O:O,MATCH(A6,被保険者数!A:A,0),1),0)</f>
        <v>218663</v>
      </c>
      <c r="EV6" s="1">
        <f t="shared" si="57"/>
        <v>9</v>
      </c>
    </row>
    <row r="7" spans="1:152" s="1" customFormat="1" ht="15.95" customHeight="1" x14ac:dyDescent="0.15">
      <c r="A7" s="2" t="s">
        <v>29</v>
      </c>
      <c r="B7" s="6">
        <v>6912</v>
      </c>
      <c r="C7" s="7">
        <v>4709336120</v>
      </c>
      <c r="D7" s="7">
        <v>4238425014</v>
      </c>
      <c r="E7" s="7">
        <v>273983738</v>
      </c>
      <c r="F7" s="7">
        <v>166541095</v>
      </c>
      <c r="G7" s="7">
        <v>30386273</v>
      </c>
      <c r="H7" s="7">
        <v>112400</v>
      </c>
      <c r="I7" s="7">
        <v>2009422450</v>
      </c>
      <c r="J7" s="7">
        <v>1808480036</v>
      </c>
      <c r="K7" s="7">
        <v>33047374</v>
      </c>
      <c r="L7" s="7">
        <v>152526544</v>
      </c>
      <c r="M7" s="7">
        <v>15368496</v>
      </c>
      <c r="N7" s="7">
        <f t="shared" si="0"/>
        <v>119312</v>
      </c>
      <c r="O7" s="7">
        <f t="shared" si="1"/>
        <v>6718758570</v>
      </c>
      <c r="P7" s="7">
        <f t="shared" si="2"/>
        <v>6046905050</v>
      </c>
      <c r="Q7" s="7">
        <f t="shared" si="3"/>
        <v>307031112</v>
      </c>
      <c r="R7" s="7">
        <f t="shared" si="4"/>
        <v>319067639</v>
      </c>
      <c r="S7" s="7">
        <f t="shared" si="5"/>
        <v>45754769</v>
      </c>
      <c r="T7" s="6">
        <v>12</v>
      </c>
      <c r="U7" s="7">
        <v>3106500</v>
      </c>
      <c r="V7" s="7">
        <v>2795860</v>
      </c>
      <c r="W7" s="7">
        <v>69530</v>
      </c>
      <c r="X7" s="7">
        <v>206910</v>
      </c>
      <c r="Y7" s="7">
        <v>34200</v>
      </c>
      <c r="Z7" s="7">
        <v>14903</v>
      </c>
      <c r="AA7" s="7">
        <v>216196640</v>
      </c>
      <c r="AB7" s="7">
        <v>194576976</v>
      </c>
      <c r="AC7" s="7">
        <v>97326</v>
      </c>
      <c r="AD7" s="7">
        <v>21467563</v>
      </c>
      <c r="AE7" s="7">
        <v>54775</v>
      </c>
      <c r="AF7" s="7">
        <f t="shared" si="6"/>
        <v>14915</v>
      </c>
      <c r="AG7" s="7">
        <f t="shared" si="7"/>
        <v>219303140</v>
      </c>
      <c r="AH7" s="7">
        <f t="shared" si="8"/>
        <v>197372836</v>
      </c>
      <c r="AI7" s="7">
        <f t="shared" si="9"/>
        <v>166856</v>
      </c>
      <c r="AJ7" s="7">
        <f t="shared" si="10"/>
        <v>21674473</v>
      </c>
      <c r="AK7" s="7">
        <f t="shared" si="11"/>
        <v>88975</v>
      </c>
      <c r="AL7" s="6">
        <f t="shared" si="12"/>
        <v>134227</v>
      </c>
      <c r="AM7" s="7">
        <f t="shared" si="13"/>
        <v>6938061710</v>
      </c>
      <c r="AN7" s="7">
        <f t="shared" si="14"/>
        <v>6244277886</v>
      </c>
      <c r="AO7" s="7">
        <f t="shared" si="15"/>
        <v>307197968</v>
      </c>
      <c r="AP7" s="7">
        <f t="shared" si="16"/>
        <v>340742112</v>
      </c>
      <c r="AQ7" s="7">
        <f t="shared" si="17"/>
        <v>45843744</v>
      </c>
      <c r="AR7" s="7">
        <v>84055</v>
      </c>
      <c r="AS7" s="7">
        <v>1106038270</v>
      </c>
      <c r="AT7" s="7">
        <v>995434389</v>
      </c>
      <c r="AU7" s="7">
        <v>11537924</v>
      </c>
      <c r="AV7" s="7">
        <v>89509282</v>
      </c>
      <c r="AW7" s="7">
        <v>9556675</v>
      </c>
      <c r="AX7" s="7">
        <f t="shared" si="18"/>
        <v>218282</v>
      </c>
      <c r="AY7" s="7">
        <f t="shared" si="19"/>
        <v>8044099980</v>
      </c>
      <c r="AZ7" s="7">
        <f t="shared" si="20"/>
        <v>7239712275</v>
      </c>
      <c r="BA7" s="7">
        <f t="shared" si="21"/>
        <v>318735892</v>
      </c>
      <c r="BB7" s="7">
        <f t="shared" si="22"/>
        <v>430251394</v>
      </c>
      <c r="BC7" s="7">
        <f t="shared" si="23"/>
        <v>55400419</v>
      </c>
      <c r="BD7" s="6">
        <v>6683</v>
      </c>
      <c r="BE7" s="7">
        <v>220813438</v>
      </c>
      <c r="BF7" s="7">
        <v>129444698</v>
      </c>
      <c r="BG7" s="7">
        <v>0</v>
      </c>
      <c r="BH7" s="7">
        <v>89725090</v>
      </c>
      <c r="BI7" s="7">
        <v>1643650</v>
      </c>
      <c r="BJ7" s="7">
        <v>11</v>
      </c>
      <c r="BK7" s="7">
        <v>67290</v>
      </c>
      <c r="BL7" s="7">
        <v>27980</v>
      </c>
      <c r="BM7" s="7">
        <v>0</v>
      </c>
      <c r="BN7" s="7">
        <v>39310</v>
      </c>
      <c r="BO7" s="7">
        <v>0</v>
      </c>
      <c r="BP7" s="7">
        <f t="shared" si="24"/>
        <v>6694</v>
      </c>
      <c r="BQ7" s="7">
        <f t="shared" si="25"/>
        <v>220880728</v>
      </c>
      <c r="BR7" s="7">
        <f t="shared" si="26"/>
        <v>129472678</v>
      </c>
      <c r="BS7" s="7">
        <f t="shared" si="27"/>
        <v>0</v>
      </c>
      <c r="BT7" s="7">
        <f t="shared" si="28"/>
        <v>89764400</v>
      </c>
      <c r="BU7" s="7">
        <f t="shared" si="29"/>
        <v>1643650</v>
      </c>
      <c r="BV7" s="6">
        <v>1116</v>
      </c>
      <c r="BW7" s="7">
        <v>159883220</v>
      </c>
      <c r="BX7" s="7">
        <v>143894893</v>
      </c>
      <c r="BY7" s="7">
        <v>6048838</v>
      </c>
      <c r="BZ7" s="7">
        <v>5780705</v>
      </c>
      <c r="CA7" s="7">
        <v>4158784</v>
      </c>
      <c r="CB7" s="7">
        <f t="shared" si="30"/>
        <v>219398</v>
      </c>
      <c r="CC7" s="7">
        <f t="shared" si="31"/>
        <v>8424863928</v>
      </c>
      <c r="CD7" s="7">
        <f t="shared" si="32"/>
        <v>7513079846</v>
      </c>
      <c r="CE7" s="7">
        <f t="shared" si="33"/>
        <v>324784730</v>
      </c>
      <c r="CF7" s="7">
        <f t="shared" si="34"/>
        <v>525796499</v>
      </c>
      <c r="CG7" s="7">
        <f t="shared" si="35"/>
        <v>61202853</v>
      </c>
      <c r="CH7" s="100">
        <v>821</v>
      </c>
      <c r="CI7" s="101">
        <v>5482732</v>
      </c>
      <c r="CJ7" s="101">
        <v>4934375</v>
      </c>
      <c r="CK7" s="101">
        <v>0</v>
      </c>
      <c r="CL7" s="101">
        <v>548357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52"/>
        <v>821</v>
      </c>
      <c r="DA7" s="101">
        <f t="shared" si="36"/>
        <v>5482732</v>
      </c>
      <c r="DB7" s="101">
        <f t="shared" si="37"/>
        <v>4934375</v>
      </c>
      <c r="DC7" s="101">
        <f t="shared" si="38"/>
        <v>0</v>
      </c>
      <c r="DD7" s="101">
        <f t="shared" si="39"/>
        <v>548357</v>
      </c>
      <c r="DE7" s="101">
        <f t="shared" si="40"/>
        <v>0</v>
      </c>
      <c r="DF7" s="101">
        <f t="shared" si="41"/>
        <v>220219</v>
      </c>
      <c r="DG7" s="101">
        <f t="shared" si="42"/>
        <v>8430346660</v>
      </c>
      <c r="DH7" s="101">
        <f t="shared" si="43"/>
        <v>7518014221</v>
      </c>
      <c r="DI7" s="101">
        <f t="shared" si="44"/>
        <v>324784730</v>
      </c>
      <c r="DJ7" s="101">
        <f t="shared" si="45"/>
        <v>526344856</v>
      </c>
      <c r="DK7" s="101">
        <f t="shared" si="46"/>
        <v>61202853</v>
      </c>
      <c r="DL7" s="101">
        <v>4993</v>
      </c>
      <c r="DM7" s="101">
        <v>3260</v>
      </c>
      <c r="DN7" s="101">
        <v>8253</v>
      </c>
      <c r="DO7" s="101">
        <v>986</v>
      </c>
      <c r="DP7" s="101">
        <v>213</v>
      </c>
      <c r="DR7" s="16">
        <f>INDEX(現金給付!F:F,MATCH($A7,現金給付!$C:$C,0),1)</f>
        <v>821</v>
      </c>
      <c r="DS7" s="16">
        <f>INDEX(現金給付!G:G,MATCH($A7,現金給付!$C:$C,0),1)</f>
        <v>4934375</v>
      </c>
      <c r="DT7" s="16">
        <f>INDEX(現金給付!N:N,MATCH($A7,現金給付!$C:$C,0),1)</f>
        <v>510</v>
      </c>
      <c r="DU7" s="16">
        <f>INDEX(現金給付!O:O,MATCH($A7,現金給付!$C:$C,0),1)</f>
        <v>9559273</v>
      </c>
      <c r="DV7" s="16">
        <f>INDEX(現金給付!V:V,MATCH($A7,現金給付!$C:$C,0),1)</f>
        <v>538</v>
      </c>
      <c r="DW7" s="16">
        <f>INDEX(現金給付!W:W,MATCH($A7,現金給付!$C:$C,0),1)</f>
        <v>12598557</v>
      </c>
      <c r="DX7" s="16">
        <f>INDEX(現金給付!AL:AL,MATCH($A7,現金給付!$C:$C,0),1)</f>
        <v>238</v>
      </c>
      <c r="DY7" s="16">
        <f>INDEX(現金給付!AM:AM,MATCH($A7,現金給付!$C:$C,0),1)</f>
        <v>8246646</v>
      </c>
      <c r="DZ7" s="16">
        <f>INDEX(現金給付!AT:AT,MATCH($A7,現金給付!$C:$C,0),1)</f>
        <v>18</v>
      </c>
      <c r="EA7" s="16">
        <f>INDEX(現金給付!AU:AU,MATCH($A7,現金給付!$C:$C,0),1)</f>
        <v>319528</v>
      </c>
      <c r="EB7" s="16">
        <f>INDEX(現金給付!BB:BB,MATCH($A7,現金給付!$C:$C,0),1)</f>
        <v>0</v>
      </c>
      <c r="EC7" s="16">
        <f>INDEX(現金給付!BC:BC,MATCH($A7,現金給付!$C:$C,0),1)</f>
        <v>0</v>
      </c>
      <c r="ED7" s="16">
        <f>INDEX(現金給付!BR:BR,MATCH($A7,現金給付!$C:$C,0),1)</f>
        <v>0</v>
      </c>
      <c r="EE7" s="16">
        <f>INDEX(現金給付!BS:BS,MATCH($A7,現金給付!$C:$C,0),1)</f>
        <v>0</v>
      </c>
      <c r="EF7" s="16">
        <f>INDEX(現金給付!BX:BX,MATCH($A7,現金給付!$C:$C,0),1)</f>
        <v>0</v>
      </c>
      <c r="EG7" s="16">
        <f>INDEX(現金給付!BY:BY,MATCH($A7,現金給付!$C:$C,0),1)</f>
        <v>0</v>
      </c>
      <c r="EH7" s="16">
        <f t="shared" si="47"/>
        <v>2125</v>
      </c>
      <c r="EI7" s="16">
        <f t="shared" si="48"/>
        <v>35658379</v>
      </c>
      <c r="EK7" s="7">
        <f t="shared" si="53"/>
        <v>221523</v>
      </c>
      <c r="EL7" s="7">
        <f t="shared" si="54"/>
        <v>8460522307</v>
      </c>
      <c r="EN7" s="69">
        <f>ROUND(EL7/INDEX(被保険者数!O:O,MATCH(A7,被保険者数!A:A,0),1),0)</f>
        <v>780059</v>
      </c>
      <c r="EO7" s="1">
        <f t="shared" si="55"/>
        <v>31</v>
      </c>
      <c r="EP7" s="69">
        <f t="shared" si="49"/>
        <v>4712442620</v>
      </c>
      <c r="EQ7" s="69">
        <f t="shared" si="50"/>
        <v>2225619090</v>
      </c>
      <c r="ER7" s="69">
        <f t="shared" si="51"/>
        <v>1522460597</v>
      </c>
      <c r="ES7" s="69">
        <f>ROUND(EP7/INDEX(被保険者数!O:O,MATCH(A7,被保険者数!A:A,0),1),0)</f>
        <v>434487</v>
      </c>
      <c r="ET7" s="69">
        <f t="shared" si="56"/>
        <v>35</v>
      </c>
      <c r="EU7" s="69">
        <f>ROUND(EQ7/INDEX(被保険者数!O:O,MATCH(A7,被保険者数!A:A,0),1),0)</f>
        <v>205202</v>
      </c>
      <c r="EV7" s="1">
        <f t="shared" si="57"/>
        <v>16</v>
      </c>
    </row>
    <row r="8" spans="1:152" s="1" customFormat="1" ht="15.95" customHeight="1" x14ac:dyDescent="0.15">
      <c r="A8" s="2" t="s">
        <v>30</v>
      </c>
      <c r="B8" s="6">
        <v>5510</v>
      </c>
      <c r="C8" s="7">
        <v>3458376370</v>
      </c>
      <c r="D8" s="7">
        <v>3112538442</v>
      </c>
      <c r="E8" s="7">
        <v>202922654</v>
      </c>
      <c r="F8" s="7">
        <v>124968440</v>
      </c>
      <c r="G8" s="7">
        <v>17946834</v>
      </c>
      <c r="H8" s="7">
        <v>70974</v>
      </c>
      <c r="I8" s="7">
        <v>1354743510</v>
      </c>
      <c r="J8" s="7">
        <v>1219269177</v>
      </c>
      <c r="K8" s="7">
        <v>35585758</v>
      </c>
      <c r="L8" s="7">
        <v>86626138</v>
      </c>
      <c r="M8" s="7">
        <v>13262437</v>
      </c>
      <c r="N8" s="7">
        <f t="shared" si="0"/>
        <v>76484</v>
      </c>
      <c r="O8" s="7">
        <f t="shared" si="1"/>
        <v>4813119880</v>
      </c>
      <c r="P8" s="7">
        <f t="shared" si="2"/>
        <v>4331807619</v>
      </c>
      <c r="Q8" s="7">
        <f t="shared" si="3"/>
        <v>238508412</v>
      </c>
      <c r="R8" s="7">
        <f t="shared" si="4"/>
        <v>211594578</v>
      </c>
      <c r="S8" s="7">
        <f t="shared" si="5"/>
        <v>31209271</v>
      </c>
      <c r="T8" s="6">
        <v>6</v>
      </c>
      <c r="U8" s="7">
        <v>763920</v>
      </c>
      <c r="V8" s="7">
        <v>687527</v>
      </c>
      <c r="W8" s="7">
        <v>1825</v>
      </c>
      <c r="X8" s="7">
        <v>74568</v>
      </c>
      <c r="Y8" s="7">
        <v>0</v>
      </c>
      <c r="Z8" s="7">
        <v>10216</v>
      </c>
      <c r="AA8" s="7">
        <v>134602400</v>
      </c>
      <c r="AB8" s="7">
        <v>121142160</v>
      </c>
      <c r="AC8" s="7">
        <v>51653</v>
      </c>
      <c r="AD8" s="7">
        <v>13408587</v>
      </c>
      <c r="AE8" s="7">
        <v>0</v>
      </c>
      <c r="AF8" s="7">
        <f t="shared" si="6"/>
        <v>10222</v>
      </c>
      <c r="AG8" s="7">
        <f t="shared" si="7"/>
        <v>135366320</v>
      </c>
      <c r="AH8" s="7">
        <f t="shared" si="8"/>
        <v>121829687</v>
      </c>
      <c r="AI8" s="7">
        <f t="shared" si="9"/>
        <v>53478</v>
      </c>
      <c r="AJ8" s="7">
        <f t="shared" si="10"/>
        <v>13483155</v>
      </c>
      <c r="AK8" s="7">
        <f t="shared" si="11"/>
        <v>0</v>
      </c>
      <c r="AL8" s="6">
        <f t="shared" si="12"/>
        <v>86706</v>
      </c>
      <c r="AM8" s="7">
        <f t="shared" si="13"/>
        <v>4948486200</v>
      </c>
      <c r="AN8" s="7">
        <f t="shared" si="14"/>
        <v>4453637306</v>
      </c>
      <c r="AO8" s="7">
        <f t="shared" si="15"/>
        <v>238561890</v>
      </c>
      <c r="AP8" s="7">
        <f t="shared" si="16"/>
        <v>225077733</v>
      </c>
      <c r="AQ8" s="7">
        <f t="shared" si="17"/>
        <v>31209271</v>
      </c>
      <c r="AR8" s="7">
        <v>54950</v>
      </c>
      <c r="AS8" s="7">
        <v>767696800</v>
      </c>
      <c r="AT8" s="7">
        <v>690927074</v>
      </c>
      <c r="AU8" s="7">
        <v>7463999</v>
      </c>
      <c r="AV8" s="7">
        <v>63201572</v>
      </c>
      <c r="AW8" s="7">
        <v>6104155</v>
      </c>
      <c r="AX8" s="7">
        <f t="shared" si="18"/>
        <v>141656</v>
      </c>
      <c r="AY8" s="7">
        <f t="shared" si="19"/>
        <v>5716183000</v>
      </c>
      <c r="AZ8" s="7">
        <f t="shared" si="20"/>
        <v>5144564380</v>
      </c>
      <c r="BA8" s="7">
        <f t="shared" si="21"/>
        <v>246025889</v>
      </c>
      <c r="BB8" s="7">
        <f t="shared" si="22"/>
        <v>288279305</v>
      </c>
      <c r="BC8" s="7">
        <f t="shared" si="23"/>
        <v>37313426</v>
      </c>
      <c r="BD8" s="6">
        <v>5330</v>
      </c>
      <c r="BE8" s="7">
        <v>195792608</v>
      </c>
      <c r="BF8" s="7">
        <v>119763538</v>
      </c>
      <c r="BG8" s="7">
        <v>0</v>
      </c>
      <c r="BH8" s="7">
        <v>75625350</v>
      </c>
      <c r="BI8" s="7">
        <v>403720</v>
      </c>
      <c r="BJ8" s="7">
        <v>6</v>
      </c>
      <c r="BK8" s="7">
        <v>12372</v>
      </c>
      <c r="BL8" s="7">
        <v>8582</v>
      </c>
      <c r="BM8" s="7">
        <v>0</v>
      </c>
      <c r="BN8" s="7">
        <v>3790</v>
      </c>
      <c r="BO8" s="7">
        <v>0</v>
      </c>
      <c r="BP8" s="7">
        <f t="shared" si="24"/>
        <v>5336</v>
      </c>
      <c r="BQ8" s="7">
        <f t="shared" si="25"/>
        <v>195804980</v>
      </c>
      <c r="BR8" s="7">
        <f t="shared" si="26"/>
        <v>119772120</v>
      </c>
      <c r="BS8" s="7">
        <f t="shared" si="27"/>
        <v>0</v>
      </c>
      <c r="BT8" s="7">
        <f t="shared" si="28"/>
        <v>75629140</v>
      </c>
      <c r="BU8" s="7">
        <f t="shared" si="29"/>
        <v>403720</v>
      </c>
      <c r="BV8" s="6">
        <v>305</v>
      </c>
      <c r="BW8" s="7">
        <v>37194290</v>
      </c>
      <c r="BX8" s="7">
        <v>33474861</v>
      </c>
      <c r="BY8" s="7">
        <v>1440455</v>
      </c>
      <c r="BZ8" s="7">
        <v>1639726</v>
      </c>
      <c r="CA8" s="7">
        <v>639248</v>
      </c>
      <c r="CB8" s="7">
        <f t="shared" si="30"/>
        <v>141961</v>
      </c>
      <c r="CC8" s="7">
        <f t="shared" si="31"/>
        <v>5949182270</v>
      </c>
      <c r="CD8" s="7">
        <f t="shared" si="32"/>
        <v>5297811361</v>
      </c>
      <c r="CE8" s="7">
        <f t="shared" si="33"/>
        <v>247466344</v>
      </c>
      <c r="CF8" s="7">
        <f t="shared" si="34"/>
        <v>365548171</v>
      </c>
      <c r="CG8" s="7">
        <f t="shared" si="35"/>
        <v>38356394</v>
      </c>
      <c r="CH8" s="100">
        <v>340</v>
      </c>
      <c r="CI8" s="101">
        <v>2412921</v>
      </c>
      <c r="CJ8" s="101">
        <v>2171585</v>
      </c>
      <c r="CK8" s="101">
        <v>0</v>
      </c>
      <c r="CL8" s="101">
        <v>241336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52"/>
        <v>340</v>
      </c>
      <c r="DA8" s="101">
        <f t="shared" si="36"/>
        <v>2412921</v>
      </c>
      <c r="DB8" s="101">
        <f t="shared" si="37"/>
        <v>2171585</v>
      </c>
      <c r="DC8" s="101">
        <f t="shared" si="38"/>
        <v>0</v>
      </c>
      <c r="DD8" s="101">
        <f t="shared" si="39"/>
        <v>241336</v>
      </c>
      <c r="DE8" s="101">
        <f t="shared" si="40"/>
        <v>0</v>
      </c>
      <c r="DF8" s="101">
        <f t="shared" si="41"/>
        <v>142301</v>
      </c>
      <c r="DG8" s="101">
        <f t="shared" si="42"/>
        <v>5951595191</v>
      </c>
      <c r="DH8" s="101">
        <f t="shared" si="43"/>
        <v>5299982946</v>
      </c>
      <c r="DI8" s="101">
        <f t="shared" si="44"/>
        <v>247466344</v>
      </c>
      <c r="DJ8" s="101">
        <f t="shared" si="45"/>
        <v>365789507</v>
      </c>
      <c r="DK8" s="101">
        <f t="shared" si="46"/>
        <v>38356394</v>
      </c>
      <c r="DL8" s="101">
        <v>4361</v>
      </c>
      <c r="DM8" s="101">
        <v>2210</v>
      </c>
      <c r="DN8" s="101">
        <v>6571</v>
      </c>
      <c r="DO8" s="101">
        <v>886</v>
      </c>
      <c r="DP8" s="101">
        <v>147</v>
      </c>
      <c r="DR8" s="16">
        <f>INDEX(現金給付!F:F,MATCH($A8,現金給付!$C:$C,0),1)</f>
        <v>340</v>
      </c>
      <c r="DS8" s="16">
        <f>INDEX(現金給付!G:G,MATCH($A8,現金給付!$C:$C,0),1)</f>
        <v>2171585</v>
      </c>
      <c r="DT8" s="16">
        <f>INDEX(現金給付!N:N,MATCH($A8,現金給付!$C:$C,0),1)</f>
        <v>202</v>
      </c>
      <c r="DU8" s="16">
        <f>INDEX(現金給付!O:O,MATCH($A8,現金給付!$C:$C,0),1)</f>
        <v>3536609</v>
      </c>
      <c r="DV8" s="16">
        <f>INDEX(現金給付!V:V,MATCH($A8,現金給付!$C:$C,0),1)</f>
        <v>114</v>
      </c>
      <c r="DW8" s="16">
        <f>INDEX(現金給付!W:W,MATCH($A8,現金給付!$C:$C,0),1)</f>
        <v>1700058</v>
      </c>
      <c r="DX8" s="16">
        <f>INDEX(現金給付!AL:AL,MATCH($A8,現金給付!$C:$C,0),1)</f>
        <v>143</v>
      </c>
      <c r="DY8" s="16">
        <f>INDEX(現金給付!AM:AM,MATCH($A8,現金給付!$C:$C,0),1)</f>
        <v>5058644</v>
      </c>
      <c r="DZ8" s="16">
        <f>INDEX(現金給付!AT:AT,MATCH($A8,現金給付!$C:$C,0),1)</f>
        <v>3</v>
      </c>
      <c r="EA8" s="16">
        <f>INDEX(現金給付!AU:AU,MATCH($A8,現金給付!$C:$C,0),1)</f>
        <v>34236</v>
      </c>
      <c r="EB8" s="16">
        <f>INDEX(現金給付!BB:BB,MATCH($A8,現金給付!$C:$C,0),1)</f>
        <v>0</v>
      </c>
      <c r="EC8" s="16">
        <f>INDEX(現金給付!BC:BC,MATCH($A8,現金給付!$C:$C,0),1)</f>
        <v>0</v>
      </c>
      <c r="ED8" s="16">
        <f>INDEX(現金給付!BR:BR,MATCH($A8,現金給付!$C:$C,0),1)</f>
        <v>0</v>
      </c>
      <c r="EE8" s="16">
        <f>INDEX(現金給付!BS:BS,MATCH($A8,現金給付!$C:$C,0),1)</f>
        <v>0</v>
      </c>
      <c r="EF8" s="16">
        <f>INDEX(現金給付!BX:BX,MATCH($A8,現金給付!$C:$C,0),1)</f>
        <v>0</v>
      </c>
      <c r="EG8" s="16">
        <f>INDEX(現金給付!BY:BY,MATCH($A8,現金給付!$C:$C,0),1)</f>
        <v>0</v>
      </c>
      <c r="EH8" s="16">
        <f t="shared" si="47"/>
        <v>802</v>
      </c>
      <c r="EI8" s="16">
        <f t="shared" si="48"/>
        <v>12501132</v>
      </c>
      <c r="EK8" s="7">
        <f t="shared" si="53"/>
        <v>142763</v>
      </c>
      <c r="EL8" s="7">
        <f t="shared" si="54"/>
        <v>5961683402</v>
      </c>
      <c r="EN8" s="69">
        <f>ROUND(EL8/INDEX(被保険者数!O:O,MATCH(A8,被保険者数!A:A,0),1),0)</f>
        <v>915070</v>
      </c>
      <c r="EO8" s="1">
        <f t="shared" si="55"/>
        <v>11</v>
      </c>
      <c r="EP8" s="69">
        <f t="shared" si="49"/>
        <v>3459140290</v>
      </c>
      <c r="EQ8" s="69">
        <f t="shared" si="50"/>
        <v>1489345910</v>
      </c>
      <c r="ER8" s="69">
        <f t="shared" si="51"/>
        <v>1013197202</v>
      </c>
      <c r="ES8" s="69">
        <f>ROUND(EP8/INDEX(被保険者数!O:O,MATCH(A8,被保険者数!A:A,0),1),0)</f>
        <v>530950</v>
      </c>
      <c r="ET8" s="69">
        <f t="shared" si="56"/>
        <v>15</v>
      </c>
      <c r="EU8" s="69">
        <f>ROUND(EQ8/INDEX(被保険者数!O:O,MATCH(A8,被保険者数!A:A,0),1),0)</f>
        <v>228603</v>
      </c>
      <c r="EV8" s="1">
        <f t="shared" si="57"/>
        <v>5</v>
      </c>
    </row>
    <row r="9" spans="1:152" s="1" customFormat="1" ht="15.95" customHeight="1" x14ac:dyDescent="0.15">
      <c r="A9" s="2" t="s">
        <v>31</v>
      </c>
      <c r="B9" s="6">
        <v>6158</v>
      </c>
      <c r="C9" s="7">
        <v>3771638110</v>
      </c>
      <c r="D9" s="7">
        <v>3394484449</v>
      </c>
      <c r="E9" s="7">
        <v>217200229</v>
      </c>
      <c r="F9" s="7">
        <v>137778014</v>
      </c>
      <c r="G9" s="7">
        <v>22175418</v>
      </c>
      <c r="H9" s="7">
        <v>65265</v>
      </c>
      <c r="I9" s="7">
        <v>1254174680</v>
      </c>
      <c r="J9" s="7">
        <v>1128757266</v>
      </c>
      <c r="K9" s="7">
        <v>29430682</v>
      </c>
      <c r="L9" s="7">
        <v>84599196</v>
      </c>
      <c r="M9" s="7">
        <v>11387506</v>
      </c>
      <c r="N9" s="7">
        <f t="shared" si="0"/>
        <v>71423</v>
      </c>
      <c r="O9" s="7">
        <f t="shared" si="1"/>
        <v>5025812790</v>
      </c>
      <c r="P9" s="7">
        <f t="shared" si="2"/>
        <v>4523241715</v>
      </c>
      <c r="Q9" s="7">
        <f t="shared" si="3"/>
        <v>246630911</v>
      </c>
      <c r="R9" s="7">
        <f t="shared" si="4"/>
        <v>222377210</v>
      </c>
      <c r="S9" s="7">
        <f t="shared" si="5"/>
        <v>33562924</v>
      </c>
      <c r="T9" s="6">
        <v>16</v>
      </c>
      <c r="U9" s="7">
        <v>4491640</v>
      </c>
      <c r="V9" s="7">
        <v>4042472</v>
      </c>
      <c r="W9" s="7">
        <v>228583</v>
      </c>
      <c r="X9" s="7">
        <v>220585</v>
      </c>
      <c r="Y9" s="7">
        <v>0</v>
      </c>
      <c r="Z9" s="7">
        <v>6684</v>
      </c>
      <c r="AA9" s="7">
        <v>97174390</v>
      </c>
      <c r="AB9" s="7">
        <v>87456951</v>
      </c>
      <c r="AC9" s="7">
        <v>79117</v>
      </c>
      <c r="AD9" s="7">
        <v>9635955</v>
      </c>
      <c r="AE9" s="7">
        <v>2367</v>
      </c>
      <c r="AF9" s="7">
        <f t="shared" si="6"/>
        <v>6700</v>
      </c>
      <c r="AG9" s="7">
        <f t="shared" si="7"/>
        <v>101666030</v>
      </c>
      <c r="AH9" s="7">
        <f t="shared" si="8"/>
        <v>91499423</v>
      </c>
      <c r="AI9" s="7">
        <f t="shared" si="9"/>
        <v>307700</v>
      </c>
      <c r="AJ9" s="7">
        <f t="shared" si="10"/>
        <v>9856540</v>
      </c>
      <c r="AK9" s="7">
        <f t="shared" si="11"/>
        <v>2367</v>
      </c>
      <c r="AL9" s="6">
        <f t="shared" si="12"/>
        <v>78123</v>
      </c>
      <c r="AM9" s="7">
        <f t="shared" si="13"/>
        <v>5127478820</v>
      </c>
      <c r="AN9" s="7">
        <f t="shared" si="14"/>
        <v>4614741138</v>
      </c>
      <c r="AO9" s="7">
        <f t="shared" si="15"/>
        <v>246938611</v>
      </c>
      <c r="AP9" s="7">
        <f t="shared" si="16"/>
        <v>232233750</v>
      </c>
      <c r="AQ9" s="7">
        <f t="shared" si="17"/>
        <v>33565291</v>
      </c>
      <c r="AR9" s="7">
        <v>48675</v>
      </c>
      <c r="AS9" s="7">
        <v>647546550</v>
      </c>
      <c r="AT9" s="7">
        <v>582791813</v>
      </c>
      <c r="AU9" s="7">
        <v>6174672</v>
      </c>
      <c r="AV9" s="7">
        <v>53229046</v>
      </c>
      <c r="AW9" s="7">
        <v>5351019</v>
      </c>
      <c r="AX9" s="7">
        <f t="shared" si="18"/>
        <v>126798</v>
      </c>
      <c r="AY9" s="7">
        <f t="shared" si="19"/>
        <v>5775025370</v>
      </c>
      <c r="AZ9" s="7">
        <f t="shared" si="20"/>
        <v>5197532951</v>
      </c>
      <c r="BA9" s="7">
        <f t="shared" si="21"/>
        <v>253113283</v>
      </c>
      <c r="BB9" s="7">
        <f t="shared" si="22"/>
        <v>285462796</v>
      </c>
      <c r="BC9" s="7">
        <f t="shared" si="23"/>
        <v>38916310</v>
      </c>
      <c r="BD9" s="6">
        <v>5982</v>
      </c>
      <c r="BE9" s="7">
        <v>227206426</v>
      </c>
      <c r="BF9" s="7">
        <v>149506106</v>
      </c>
      <c r="BG9" s="7">
        <v>0</v>
      </c>
      <c r="BH9" s="7">
        <v>76977380</v>
      </c>
      <c r="BI9" s="7">
        <v>722940</v>
      </c>
      <c r="BJ9" s="7">
        <v>16</v>
      </c>
      <c r="BK9" s="7">
        <v>100925</v>
      </c>
      <c r="BL9" s="7">
        <v>75585</v>
      </c>
      <c r="BM9" s="7">
        <v>0</v>
      </c>
      <c r="BN9" s="7">
        <v>25340</v>
      </c>
      <c r="BO9" s="7">
        <v>0</v>
      </c>
      <c r="BP9" s="7">
        <f t="shared" si="24"/>
        <v>5998</v>
      </c>
      <c r="BQ9" s="7">
        <f t="shared" si="25"/>
        <v>227307351</v>
      </c>
      <c r="BR9" s="7">
        <f t="shared" si="26"/>
        <v>149581691</v>
      </c>
      <c r="BS9" s="7">
        <f t="shared" si="27"/>
        <v>0</v>
      </c>
      <c r="BT9" s="7">
        <f t="shared" si="28"/>
        <v>77002720</v>
      </c>
      <c r="BU9" s="7">
        <f t="shared" si="29"/>
        <v>722940</v>
      </c>
      <c r="BV9" s="6">
        <v>517</v>
      </c>
      <c r="BW9" s="7">
        <v>54193410</v>
      </c>
      <c r="BX9" s="7">
        <v>48774069</v>
      </c>
      <c r="BY9" s="7">
        <v>1174112</v>
      </c>
      <c r="BZ9" s="7">
        <v>2778620</v>
      </c>
      <c r="CA9" s="7">
        <v>1466609</v>
      </c>
      <c r="CB9" s="7">
        <f t="shared" si="30"/>
        <v>127315</v>
      </c>
      <c r="CC9" s="7">
        <f t="shared" si="31"/>
        <v>6056526131</v>
      </c>
      <c r="CD9" s="7">
        <f t="shared" si="32"/>
        <v>5395888711</v>
      </c>
      <c r="CE9" s="7">
        <f t="shared" si="33"/>
        <v>254287395</v>
      </c>
      <c r="CF9" s="7">
        <f t="shared" si="34"/>
        <v>365244136</v>
      </c>
      <c r="CG9" s="7">
        <f t="shared" si="35"/>
        <v>41105859</v>
      </c>
      <c r="CH9" s="100">
        <v>743</v>
      </c>
      <c r="CI9" s="101">
        <v>4900695</v>
      </c>
      <c r="CJ9" s="101">
        <v>4410561</v>
      </c>
      <c r="CK9" s="101">
        <v>0</v>
      </c>
      <c r="CL9" s="101">
        <v>490134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52"/>
        <v>743</v>
      </c>
      <c r="DA9" s="101">
        <f t="shared" si="36"/>
        <v>4900695</v>
      </c>
      <c r="DB9" s="101">
        <f t="shared" si="37"/>
        <v>4410561</v>
      </c>
      <c r="DC9" s="101">
        <f t="shared" si="38"/>
        <v>0</v>
      </c>
      <c r="DD9" s="101">
        <f t="shared" si="39"/>
        <v>490134</v>
      </c>
      <c r="DE9" s="101">
        <f t="shared" si="40"/>
        <v>0</v>
      </c>
      <c r="DF9" s="101">
        <f t="shared" si="41"/>
        <v>128058</v>
      </c>
      <c r="DG9" s="101">
        <f t="shared" si="42"/>
        <v>6061426826</v>
      </c>
      <c r="DH9" s="101">
        <f t="shared" si="43"/>
        <v>5400299272</v>
      </c>
      <c r="DI9" s="101">
        <f t="shared" si="44"/>
        <v>254287395</v>
      </c>
      <c r="DJ9" s="101">
        <f t="shared" si="45"/>
        <v>365734270</v>
      </c>
      <c r="DK9" s="101">
        <f t="shared" si="46"/>
        <v>41105859</v>
      </c>
      <c r="DL9" s="101">
        <v>4767</v>
      </c>
      <c r="DM9" s="101">
        <v>2241</v>
      </c>
      <c r="DN9" s="101">
        <v>7008</v>
      </c>
      <c r="DO9" s="101">
        <v>893</v>
      </c>
      <c r="DP9" s="101">
        <v>171</v>
      </c>
      <c r="DR9" s="16">
        <f>INDEX(現金給付!F:F,MATCH($A9,現金給付!$C:$C,0),1)</f>
        <v>743</v>
      </c>
      <c r="DS9" s="16">
        <f>INDEX(現金給付!G:G,MATCH($A9,現金給付!$C:$C,0),1)</f>
        <v>4410561</v>
      </c>
      <c r="DT9" s="16">
        <f>INDEX(現金給付!N:N,MATCH($A9,現金給付!$C:$C,0),1)</f>
        <v>58</v>
      </c>
      <c r="DU9" s="16">
        <f>INDEX(現金給付!O:O,MATCH($A9,現金給付!$C:$C,0),1)</f>
        <v>1520993</v>
      </c>
      <c r="DV9" s="16">
        <f>INDEX(現金給付!V:V,MATCH($A9,現金給付!$C:$C,0),1)</f>
        <v>215</v>
      </c>
      <c r="DW9" s="16">
        <f>INDEX(現金給付!W:W,MATCH($A9,現金給付!$C:$C,0),1)</f>
        <v>5901574</v>
      </c>
      <c r="DX9" s="16">
        <f>INDEX(現金給付!AL:AL,MATCH($A9,現金給付!$C:$C,0),1)</f>
        <v>110</v>
      </c>
      <c r="DY9" s="16">
        <f>INDEX(現金給付!AM:AM,MATCH($A9,現金給付!$C:$C,0),1)</f>
        <v>3080957</v>
      </c>
      <c r="DZ9" s="16">
        <f>INDEX(現金給付!AT:AT,MATCH($A9,現金給付!$C:$C,0),1)</f>
        <v>1</v>
      </c>
      <c r="EA9" s="16">
        <f>INDEX(現金給付!AU:AU,MATCH($A9,現金給付!$C:$C,0),1)</f>
        <v>10107</v>
      </c>
      <c r="EB9" s="16">
        <f>INDEX(現金給付!BB:BB,MATCH($A9,現金給付!$C:$C,0),1)</f>
        <v>0</v>
      </c>
      <c r="EC9" s="16">
        <f>INDEX(現金給付!BC:BC,MATCH($A9,現金給付!$C:$C,0),1)</f>
        <v>0</v>
      </c>
      <c r="ED9" s="16">
        <f>INDEX(現金給付!BR:BR,MATCH($A9,現金給付!$C:$C,0),1)</f>
        <v>0</v>
      </c>
      <c r="EE9" s="16">
        <f>INDEX(現金給付!BS:BS,MATCH($A9,現金給付!$C:$C,0),1)</f>
        <v>0</v>
      </c>
      <c r="EF9" s="16">
        <f>INDEX(現金給付!BX:BX,MATCH($A9,現金給付!$C:$C,0),1)</f>
        <v>0</v>
      </c>
      <c r="EG9" s="16">
        <f>INDEX(現金給付!BY:BY,MATCH($A9,現金給付!$C:$C,0),1)</f>
        <v>0</v>
      </c>
      <c r="EH9" s="16">
        <f t="shared" si="47"/>
        <v>1127</v>
      </c>
      <c r="EI9" s="16">
        <f t="shared" si="48"/>
        <v>14924192</v>
      </c>
      <c r="EK9" s="7">
        <f t="shared" si="53"/>
        <v>128442</v>
      </c>
      <c r="EL9" s="7">
        <f t="shared" si="54"/>
        <v>6071450323</v>
      </c>
      <c r="EN9" s="69">
        <f>ROUND(EL9/INDEX(被保険者数!O:O,MATCH(A9,被保険者数!A:A,0),1),0)</f>
        <v>1020240</v>
      </c>
      <c r="EO9" s="1">
        <f t="shared" si="55"/>
        <v>4</v>
      </c>
      <c r="EP9" s="69">
        <f t="shared" si="49"/>
        <v>3776129750</v>
      </c>
      <c r="EQ9" s="69">
        <f t="shared" si="50"/>
        <v>1351349070</v>
      </c>
      <c r="ER9" s="69">
        <f t="shared" si="51"/>
        <v>943971503</v>
      </c>
      <c r="ES9" s="69">
        <f>ROUND(EP9/INDEX(被保険者数!O:O,MATCH(A9,被保険者数!A:A,0),1),0)</f>
        <v>634537</v>
      </c>
      <c r="ET9" s="69">
        <f t="shared" si="56"/>
        <v>6</v>
      </c>
      <c r="EU9" s="69">
        <f>ROUND(EQ9/INDEX(被保険者数!O:O,MATCH(A9,被保険者数!A:A,0),1),0)</f>
        <v>227079</v>
      </c>
      <c r="EV9" s="1">
        <f t="shared" si="57"/>
        <v>6</v>
      </c>
    </row>
    <row r="10" spans="1:152" s="1" customFormat="1" ht="15.95" customHeight="1" x14ac:dyDescent="0.15">
      <c r="A10" s="2" t="s">
        <v>32</v>
      </c>
      <c r="B10" s="6">
        <v>9639</v>
      </c>
      <c r="C10" s="7">
        <v>6131583520</v>
      </c>
      <c r="D10" s="7">
        <v>5518436905</v>
      </c>
      <c r="E10" s="7">
        <v>361269484</v>
      </c>
      <c r="F10" s="7">
        <v>224687875</v>
      </c>
      <c r="G10" s="7">
        <v>27189256</v>
      </c>
      <c r="H10" s="7">
        <v>122056</v>
      </c>
      <c r="I10" s="7">
        <v>2421124890</v>
      </c>
      <c r="J10" s="7">
        <v>2179010323</v>
      </c>
      <c r="K10" s="7">
        <v>65988506</v>
      </c>
      <c r="L10" s="7">
        <v>153795466</v>
      </c>
      <c r="M10" s="7">
        <v>22330595</v>
      </c>
      <c r="N10" s="7">
        <f t="shared" si="0"/>
        <v>131695</v>
      </c>
      <c r="O10" s="7">
        <f t="shared" si="1"/>
        <v>8552708410</v>
      </c>
      <c r="P10" s="7">
        <f t="shared" si="2"/>
        <v>7697447228</v>
      </c>
      <c r="Q10" s="7">
        <f t="shared" si="3"/>
        <v>427257990</v>
      </c>
      <c r="R10" s="7">
        <f t="shared" si="4"/>
        <v>378483341</v>
      </c>
      <c r="S10" s="7">
        <f t="shared" si="5"/>
        <v>49519851</v>
      </c>
      <c r="T10" s="6">
        <v>22</v>
      </c>
      <c r="U10" s="7">
        <v>7755770</v>
      </c>
      <c r="V10" s="7">
        <v>6980186</v>
      </c>
      <c r="W10" s="7">
        <v>356384</v>
      </c>
      <c r="X10" s="7">
        <v>417650</v>
      </c>
      <c r="Y10" s="7">
        <v>1550</v>
      </c>
      <c r="Z10" s="7">
        <v>17357</v>
      </c>
      <c r="AA10" s="7">
        <v>243723120</v>
      </c>
      <c r="AB10" s="7">
        <v>219350808</v>
      </c>
      <c r="AC10" s="7">
        <v>206262</v>
      </c>
      <c r="AD10" s="7">
        <v>24155325</v>
      </c>
      <c r="AE10" s="7">
        <v>10725</v>
      </c>
      <c r="AF10" s="7">
        <f t="shared" si="6"/>
        <v>17379</v>
      </c>
      <c r="AG10" s="7">
        <f t="shared" si="7"/>
        <v>251478890</v>
      </c>
      <c r="AH10" s="7">
        <f t="shared" si="8"/>
        <v>226330994</v>
      </c>
      <c r="AI10" s="7">
        <f t="shared" si="9"/>
        <v>562646</v>
      </c>
      <c r="AJ10" s="7">
        <f t="shared" si="10"/>
        <v>24572975</v>
      </c>
      <c r="AK10" s="7">
        <f t="shared" si="11"/>
        <v>12275</v>
      </c>
      <c r="AL10" s="6">
        <f t="shared" si="12"/>
        <v>149074</v>
      </c>
      <c r="AM10" s="7">
        <f t="shared" si="13"/>
        <v>8804187300</v>
      </c>
      <c r="AN10" s="7">
        <f t="shared" si="14"/>
        <v>7923778222</v>
      </c>
      <c r="AO10" s="7">
        <f t="shared" si="15"/>
        <v>427820636</v>
      </c>
      <c r="AP10" s="7">
        <f t="shared" si="16"/>
        <v>403056316</v>
      </c>
      <c r="AQ10" s="7">
        <f t="shared" si="17"/>
        <v>49532126</v>
      </c>
      <c r="AR10" s="7">
        <v>95038</v>
      </c>
      <c r="AS10" s="7">
        <v>1230242670</v>
      </c>
      <c r="AT10" s="7">
        <v>1107218285</v>
      </c>
      <c r="AU10" s="7">
        <v>9197562</v>
      </c>
      <c r="AV10" s="7">
        <v>102922800</v>
      </c>
      <c r="AW10" s="7">
        <v>10904023</v>
      </c>
      <c r="AX10" s="7">
        <f t="shared" si="18"/>
        <v>244112</v>
      </c>
      <c r="AY10" s="7">
        <f t="shared" si="19"/>
        <v>10034429970</v>
      </c>
      <c r="AZ10" s="7">
        <f t="shared" si="20"/>
        <v>9030996507</v>
      </c>
      <c r="BA10" s="7">
        <f t="shared" si="21"/>
        <v>437018198</v>
      </c>
      <c r="BB10" s="7">
        <f t="shared" si="22"/>
        <v>505979116</v>
      </c>
      <c r="BC10" s="7">
        <f t="shared" si="23"/>
        <v>60436149</v>
      </c>
      <c r="BD10" s="6">
        <v>9333</v>
      </c>
      <c r="BE10" s="7">
        <v>333274824</v>
      </c>
      <c r="BF10" s="7">
        <v>201460054</v>
      </c>
      <c r="BG10" s="7">
        <v>0</v>
      </c>
      <c r="BH10" s="7">
        <v>130149180</v>
      </c>
      <c r="BI10" s="7">
        <v>1665590</v>
      </c>
      <c r="BJ10" s="7">
        <v>22</v>
      </c>
      <c r="BK10" s="7">
        <v>133500</v>
      </c>
      <c r="BL10" s="7">
        <v>80080</v>
      </c>
      <c r="BM10" s="7">
        <v>0</v>
      </c>
      <c r="BN10" s="7">
        <v>53420</v>
      </c>
      <c r="BO10" s="7">
        <v>0</v>
      </c>
      <c r="BP10" s="7">
        <f t="shared" si="24"/>
        <v>9355</v>
      </c>
      <c r="BQ10" s="7">
        <f t="shared" si="25"/>
        <v>333408324</v>
      </c>
      <c r="BR10" s="7">
        <f t="shared" si="26"/>
        <v>201540134</v>
      </c>
      <c r="BS10" s="7">
        <f t="shared" si="27"/>
        <v>0</v>
      </c>
      <c r="BT10" s="7">
        <f t="shared" si="28"/>
        <v>130202600</v>
      </c>
      <c r="BU10" s="7">
        <f t="shared" si="29"/>
        <v>1665590</v>
      </c>
      <c r="BV10" s="6">
        <v>769</v>
      </c>
      <c r="BW10" s="7">
        <v>88267690</v>
      </c>
      <c r="BX10" s="7">
        <v>79440867</v>
      </c>
      <c r="BY10" s="7">
        <v>2500683</v>
      </c>
      <c r="BZ10" s="7">
        <v>4229776</v>
      </c>
      <c r="CA10" s="7">
        <v>2096364</v>
      </c>
      <c r="CB10" s="7">
        <f t="shared" si="30"/>
        <v>244881</v>
      </c>
      <c r="CC10" s="7">
        <f t="shared" si="31"/>
        <v>10456105984</v>
      </c>
      <c r="CD10" s="7">
        <f t="shared" si="32"/>
        <v>9311977508</v>
      </c>
      <c r="CE10" s="7">
        <f t="shared" si="33"/>
        <v>439518881</v>
      </c>
      <c r="CF10" s="7">
        <f t="shared" si="34"/>
        <v>640411492</v>
      </c>
      <c r="CG10" s="7">
        <f t="shared" si="35"/>
        <v>64198103</v>
      </c>
      <c r="CH10" s="100">
        <v>1401</v>
      </c>
      <c r="CI10" s="101">
        <v>8265153</v>
      </c>
      <c r="CJ10" s="101">
        <v>7438381</v>
      </c>
      <c r="CK10" s="101">
        <v>0</v>
      </c>
      <c r="CL10" s="101">
        <v>826772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52"/>
        <v>1401</v>
      </c>
      <c r="DA10" s="101">
        <f t="shared" si="36"/>
        <v>8265153</v>
      </c>
      <c r="DB10" s="101">
        <f t="shared" si="37"/>
        <v>7438381</v>
      </c>
      <c r="DC10" s="101">
        <f t="shared" si="38"/>
        <v>0</v>
      </c>
      <c r="DD10" s="101">
        <f t="shared" si="39"/>
        <v>826772</v>
      </c>
      <c r="DE10" s="101">
        <f t="shared" si="40"/>
        <v>0</v>
      </c>
      <c r="DF10" s="101">
        <f t="shared" si="41"/>
        <v>246282</v>
      </c>
      <c r="DG10" s="101">
        <f t="shared" si="42"/>
        <v>10464371137</v>
      </c>
      <c r="DH10" s="101">
        <f t="shared" si="43"/>
        <v>9319415889</v>
      </c>
      <c r="DI10" s="101">
        <f t="shared" si="44"/>
        <v>439518881</v>
      </c>
      <c r="DJ10" s="101">
        <f t="shared" si="45"/>
        <v>641238264</v>
      </c>
      <c r="DK10" s="101">
        <f t="shared" si="46"/>
        <v>64198103</v>
      </c>
      <c r="DL10" s="101">
        <v>7438</v>
      </c>
      <c r="DM10" s="101">
        <v>4287</v>
      </c>
      <c r="DN10" s="101">
        <v>11725</v>
      </c>
      <c r="DO10" s="101">
        <v>1788</v>
      </c>
      <c r="DP10" s="101">
        <v>276</v>
      </c>
      <c r="DR10" s="16">
        <f>INDEX(現金給付!F:F,MATCH($A10,現金給付!$C:$C,0),1)</f>
        <v>1401</v>
      </c>
      <c r="DS10" s="16">
        <f>INDEX(現金給付!G:G,MATCH($A10,現金給付!$C:$C,0),1)</f>
        <v>7438381</v>
      </c>
      <c r="DT10" s="16">
        <f>INDEX(現金給付!N:N,MATCH($A10,現金給付!$C:$C,0),1)</f>
        <v>255</v>
      </c>
      <c r="DU10" s="16">
        <f>INDEX(現金給付!O:O,MATCH($A10,現金給付!$C:$C,0),1)</f>
        <v>4678141</v>
      </c>
      <c r="DV10" s="16">
        <f>INDEX(現金給付!V:V,MATCH($A10,現金給付!$C:$C,0),1)</f>
        <v>791</v>
      </c>
      <c r="DW10" s="16">
        <f>INDEX(現金給付!W:W,MATCH($A10,現金給付!$C:$C,0),1)</f>
        <v>21097276</v>
      </c>
      <c r="DX10" s="16">
        <f>INDEX(現金給付!AL:AL,MATCH($A10,現金給付!$C:$C,0),1)</f>
        <v>316</v>
      </c>
      <c r="DY10" s="16">
        <f>INDEX(現金給付!AM:AM,MATCH($A10,現金給付!$C:$C,0),1)</f>
        <v>11802966</v>
      </c>
      <c r="DZ10" s="16">
        <f>INDEX(現金給付!AT:AT,MATCH($A10,現金給付!$C:$C,0),1)</f>
        <v>9</v>
      </c>
      <c r="EA10" s="16">
        <f>INDEX(現金給付!AU:AU,MATCH($A10,現金給付!$C:$C,0),1)</f>
        <v>52758</v>
      </c>
      <c r="EB10" s="16">
        <f>INDEX(現金給付!BB:BB,MATCH($A10,現金給付!$C:$C,0),1)</f>
        <v>2</v>
      </c>
      <c r="EC10" s="16">
        <f>INDEX(現金給付!BC:BC,MATCH($A10,現金給付!$C:$C,0),1)</f>
        <v>722277</v>
      </c>
      <c r="ED10" s="16">
        <f>INDEX(現金給付!BR:BR,MATCH($A10,現金給付!$C:$C,0),1)</f>
        <v>0</v>
      </c>
      <c r="EE10" s="16">
        <f>INDEX(現金給付!BS:BS,MATCH($A10,現金給付!$C:$C,0),1)</f>
        <v>0</v>
      </c>
      <c r="EF10" s="16">
        <f>INDEX(現金給付!BX:BX,MATCH($A10,現金給付!$C:$C,0),1)</f>
        <v>0</v>
      </c>
      <c r="EG10" s="16">
        <f>INDEX(現金給付!BY:BY,MATCH($A10,現金給付!$C:$C,0),1)</f>
        <v>0</v>
      </c>
      <c r="EH10" s="16">
        <f t="shared" si="47"/>
        <v>2774</v>
      </c>
      <c r="EI10" s="16">
        <f t="shared" si="48"/>
        <v>45791799</v>
      </c>
      <c r="EK10" s="7">
        <f t="shared" si="53"/>
        <v>247655</v>
      </c>
      <c r="EL10" s="7">
        <f t="shared" si="54"/>
        <v>10501897783</v>
      </c>
      <c r="EN10" s="69">
        <f>ROUND(EL10/INDEX(被保険者数!O:O,MATCH(A10,被保険者数!A:A,0),1),0)</f>
        <v>788194</v>
      </c>
      <c r="EO10" s="1">
        <f t="shared" si="55"/>
        <v>29</v>
      </c>
      <c r="EP10" s="69">
        <f t="shared" si="49"/>
        <v>6139339290</v>
      </c>
      <c r="EQ10" s="69">
        <f t="shared" si="50"/>
        <v>2664848010</v>
      </c>
      <c r="ER10" s="69">
        <f t="shared" si="51"/>
        <v>1697710483</v>
      </c>
      <c r="ES10" s="69">
        <f>ROUND(EP10/INDEX(被保険者数!O:O,MATCH(A10,被保険者数!A:A,0),1),0)</f>
        <v>460773</v>
      </c>
      <c r="ET10" s="69">
        <f t="shared" si="56"/>
        <v>27</v>
      </c>
      <c r="EU10" s="69">
        <f>ROUND(EQ10/INDEX(被保険者数!O:O,MATCH(A10,被保険者数!A:A,0),1),0)</f>
        <v>200004</v>
      </c>
      <c r="EV10" s="1">
        <f t="shared" si="57"/>
        <v>21</v>
      </c>
    </row>
    <row r="11" spans="1:152" s="1" customFormat="1" ht="15.95" customHeight="1" x14ac:dyDescent="0.15">
      <c r="A11" s="2" t="s">
        <v>33</v>
      </c>
      <c r="B11" s="6">
        <v>4211</v>
      </c>
      <c r="C11" s="7">
        <v>2819867170</v>
      </c>
      <c r="D11" s="7">
        <v>2537982990</v>
      </c>
      <c r="E11" s="7">
        <v>166599494</v>
      </c>
      <c r="F11" s="7">
        <v>104427467</v>
      </c>
      <c r="G11" s="7">
        <v>10857219</v>
      </c>
      <c r="H11" s="7">
        <v>62945</v>
      </c>
      <c r="I11" s="7">
        <v>1178535810</v>
      </c>
      <c r="J11" s="7">
        <v>1060806807</v>
      </c>
      <c r="K11" s="7">
        <v>27400533</v>
      </c>
      <c r="L11" s="7">
        <v>80780473</v>
      </c>
      <c r="M11" s="7">
        <v>9547997</v>
      </c>
      <c r="N11" s="7">
        <f t="shared" si="0"/>
        <v>67156</v>
      </c>
      <c r="O11" s="7">
        <f t="shared" si="1"/>
        <v>3998402980</v>
      </c>
      <c r="P11" s="7">
        <f t="shared" si="2"/>
        <v>3598789797</v>
      </c>
      <c r="Q11" s="7">
        <f t="shared" si="3"/>
        <v>194000027</v>
      </c>
      <c r="R11" s="7">
        <f t="shared" si="4"/>
        <v>185207940</v>
      </c>
      <c r="S11" s="7">
        <f t="shared" si="5"/>
        <v>20405216</v>
      </c>
      <c r="T11" s="6">
        <v>11</v>
      </c>
      <c r="U11" s="7">
        <v>4363660</v>
      </c>
      <c r="V11" s="7">
        <v>3927291</v>
      </c>
      <c r="W11" s="7">
        <v>111334</v>
      </c>
      <c r="X11" s="7">
        <v>325035</v>
      </c>
      <c r="Y11" s="7">
        <v>0</v>
      </c>
      <c r="Z11" s="7">
        <v>7018</v>
      </c>
      <c r="AA11" s="7">
        <v>100795230</v>
      </c>
      <c r="AB11" s="7">
        <v>90730449</v>
      </c>
      <c r="AC11" s="7">
        <v>136148</v>
      </c>
      <c r="AD11" s="7">
        <v>9908296</v>
      </c>
      <c r="AE11" s="7">
        <v>20337</v>
      </c>
      <c r="AF11" s="7">
        <f t="shared" si="6"/>
        <v>7029</v>
      </c>
      <c r="AG11" s="7">
        <f t="shared" si="7"/>
        <v>105158890</v>
      </c>
      <c r="AH11" s="7">
        <f t="shared" si="8"/>
        <v>94657740</v>
      </c>
      <c r="AI11" s="7">
        <f t="shared" si="9"/>
        <v>247482</v>
      </c>
      <c r="AJ11" s="7">
        <f t="shared" si="10"/>
        <v>10233331</v>
      </c>
      <c r="AK11" s="7">
        <f t="shared" si="11"/>
        <v>20337</v>
      </c>
      <c r="AL11" s="6">
        <f t="shared" si="12"/>
        <v>74185</v>
      </c>
      <c r="AM11" s="7">
        <f t="shared" si="13"/>
        <v>4103561870</v>
      </c>
      <c r="AN11" s="7">
        <f t="shared" si="14"/>
        <v>3693447537</v>
      </c>
      <c r="AO11" s="7">
        <f t="shared" si="15"/>
        <v>194247509</v>
      </c>
      <c r="AP11" s="7">
        <f t="shared" si="16"/>
        <v>195441271</v>
      </c>
      <c r="AQ11" s="7">
        <f t="shared" si="17"/>
        <v>20425553</v>
      </c>
      <c r="AR11" s="7">
        <v>45837</v>
      </c>
      <c r="AS11" s="7">
        <v>643742730</v>
      </c>
      <c r="AT11" s="7">
        <v>579388893</v>
      </c>
      <c r="AU11" s="7">
        <v>9403332</v>
      </c>
      <c r="AV11" s="7">
        <v>50394433</v>
      </c>
      <c r="AW11" s="7">
        <v>4556072</v>
      </c>
      <c r="AX11" s="7">
        <f t="shared" si="18"/>
        <v>120022</v>
      </c>
      <c r="AY11" s="7">
        <f t="shared" si="19"/>
        <v>4747304600</v>
      </c>
      <c r="AZ11" s="7">
        <f t="shared" si="20"/>
        <v>4272836430</v>
      </c>
      <c r="BA11" s="7">
        <f t="shared" si="21"/>
        <v>203650841</v>
      </c>
      <c r="BB11" s="7">
        <f t="shared" si="22"/>
        <v>245835704</v>
      </c>
      <c r="BC11" s="7">
        <f t="shared" si="23"/>
        <v>24981625</v>
      </c>
      <c r="BD11" s="6">
        <v>4073</v>
      </c>
      <c r="BE11" s="7">
        <v>129297811</v>
      </c>
      <c r="BF11" s="7">
        <v>79062571</v>
      </c>
      <c r="BG11" s="7">
        <v>0</v>
      </c>
      <c r="BH11" s="7">
        <v>49785440</v>
      </c>
      <c r="BI11" s="7">
        <v>449800</v>
      </c>
      <c r="BJ11" s="7">
        <v>11</v>
      </c>
      <c r="BK11" s="7">
        <v>168040</v>
      </c>
      <c r="BL11" s="7">
        <v>49230</v>
      </c>
      <c r="BM11" s="7">
        <v>0</v>
      </c>
      <c r="BN11" s="7">
        <v>118810</v>
      </c>
      <c r="BO11" s="7">
        <v>0</v>
      </c>
      <c r="BP11" s="7">
        <f t="shared" si="24"/>
        <v>4084</v>
      </c>
      <c r="BQ11" s="7">
        <f t="shared" si="25"/>
        <v>129465851</v>
      </c>
      <c r="BR11" s="7">
        <f t="shared" si="26"/>
        <v>79111801</v>
      </c>
      <c r="BS11" s="7">
        <f t="shared" si="27"/>
        <v>0</v>
      </c>
      <c r="BT11" s="7">
        <f t="shared" si="28"/>
        <v>49904250</v>
      </c>
      <c r="BU11" s="7">
        <f t="shared" si="29"/>
        <v>449800</v>
      </c>
      <c r="BV11" s="6">
        <v>482</v>
      </c>
      <c r="BW11" s="7">
        <v>58484180</v>
      </c>
      <c r="BX11" s="7">
        <v>52635762</v>
      </c>
      <c r="BY11" s="7">
        <v>1747855</v>
      </c>
      <c r="BZ11" s="7">
        <v>2807079</v>
      </c>
      <c r="CA11" s="7">
        <v>1293484</v>
      </c>
      <c r="CB11" s="7">
        <f t="shared" si="30"/>
        <v>120504</v>
      </c>
      <c r="CC11" s="7">
        <f t="shared" si="31"/>
        <v>4935254631</v>
      </c>
      <c r="CD11" s="7">
        <f t="shared" si="32"/>
        <v>4404583993</v>
      </c>
      <c r="CE11" s="7">
        <f t="shared" si="33"/>
        <v>205398696</v>
      </c>
      <c r="CF11" s="7">
        <f t="shared" si="34"/>
        <v>298547033</v>
      </c>
      <c r="CG11" s="7">
        <f t="shared" si="35"/>
        <v>26724909</v>
      </c>
      <c r="CH11" s="100">
        <v>578</v>
      </c>
      <c r="CI11" s="101">
        <v>3164038</v>
      </c>
      <c r="CJ11" s="101">
        <v>2847542</v>
      </c>
      <c r="CK11" s="101">
        <v>0</v>
      </c>
      <c r="CL11" s="101">
        <v>316496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52"/>
        <v>578</v>
      </c>
      <c r="DA11" s="101">
        <f t="shared" si="36"/>
        <v>3164038</v>
      </c>
      <c r="DB11" s="101">
        <f t="shared" si="37"/>
        <v>2847542</v>
      </c>
      <c r="DC11" s="101">
        <f t="shared" si="38"/>
        <v>0</v>
      </c>
      <c r="DD11" s="101">
        <f t="shared" si="39"/>
        <v>316496</v>
      </c>
      <c r="DE11" s="101">
        <f t="shared" si="40"/>
        <v>0</v>
      </c>
      <c r="DF11" s="101">
        <f t="shared" si="41"/>
        <v>121082</v>
      </c>
      <c r="DG11" s="101">
        <f t="shared" si="42"/>
        <v>4938418669</v>
      </c>
      <c r="DH11" s="101">
        <f t="shared" si="43"/>
        <v>4407431535</v>
      </c>
      <c r="DI11" s="101">
        <f t="shared" si="44"/>
        <v>205398696</v>
      </c>
      <c r="DJ11" s="101">
        <f t="shared" si="45"/>
        <v>298863529</v>
      </c>
      <c r="DK11" s="101">
        <f t="shared" si="46"/>
        <v>26724909</v>
      </c>
      <c r="DL11" s="101">
        <v>3148</v>
      </c>
      <c r="DM11" s="101">
        <v>2051</v>
      </c>
      <c r="DN11" s="101">
        <v>5199</v>
      </c>
      <c r="DO11" s="101">
        <v>858</v>
      </c>
      <c r="DP11" s="101">
        <v>116</v>
      </c>
      <c r="DR11" s="16">
        <f>INDEX(現金給付!F:F,MATCH($A11,現金給付!$C:$C,0),1)</f>
        <v>578</v>
      </c>
      <c r="DS11" s="16">
        <f>INDEX(現金給付!G:G,MATCH($A11,現金給付!$C:$C,0),1)</f>
        <v>2847542</v>
      </c>
      <c r="DT11" s="16">
        <f>INDEX(現金給付!N:N,MATCH($A11,現金給付!$C:$C,0),1)</f>
        <v>319</v>
      </c>
      <c r="DU11" s="16">
        <f>INDEX(現金給付!O:O,MATCH($A11,現金給付!$C:$C,0),1)</f>
        <v>5987006</v>
      </c>
      <c r="DV11" s="16">
        <f>INDEX(現金給付!V:V,MATCH($A11,現金給付!$C:$C,0),1)</f>
        <v>283</v>
      </c>
      <c r="DW11" s="16">
        <f>INDEX(現金給付!W:W,MATCH($A11,現金給付!$C:$C,0),1)</f>
        <v>6762988</v>
      </c>
      <c r="DX11" s="16">
        <f>INDEX(現金給付!AL:AL,MATCH($A11,現金給付!$C:$C,0),1)</f>
        <v>146</v>
      </c>
      <c r="DY11" s="16">
        <f>INDEX(現金給付!AM:AM,MATCH($A11,現金給付!$C:$C,0),1)</f>
        <v>4666309</v>
      </c>
      <c r="DZ11" s="16">
        <f>INDEX(現金給付!AT:AT,MATCH($A11,現金給付!$C:$C,0),1)</f>
        <v>0</v>
      </c>
      <c r="EA11" s="16">
        <f>INDEX(現金給付!AU:AU,MATCH($A11,現金給付!$C:$C,0),1)</f>
        <v>0</v>
      </c>
      <c r="EB11" s="16">
        <f>INDEX(現金給付!BB:BB,MATCH($A11,現金給付!$C:$C,0),1)</f>
        <v>0</v>
      </c>
      <c r="EC11" s="16">
        <f>INDEX(現金給付!BC:BC,MATCH($A11,現金給付!$C:$C,0),1)</f>
        <v>0</v>
      </c>
      <c r="ED11" s="16">
        <f>INDEX(現金給付!BR:BR,MATCH($A11,現金給付!$C:$C,0),1)</f>
        <v>0</v>
      </c>
      <c r="EE11" s="16">
        <f>INDEX(現金給付!BS:BS,MATCH($A11,現金給付!$C:$C,0),1)</f>
        <v>0</v>
      </c>
      <c r="EF11" s="16">
        <f>INDEX(現金給付!BX:BX,MATCH($A11,現金給付!$C:$C,0),1)</f>
        <v>0</v>
      </c>
      <c r="EG11" s="16">
        <f>INDEX(現金給付!BY:BY,MATCH($A11,現金給付!$C:$C,0),1)</f>
        <v>0</v>
      </c>
      <c r="EH11" s="16">
        <f t="shared" si="47"/>
        <v>1326</v>
      </c>
      <c r="EI11" s="16">
        <f t="shared" si="48"/>
        <v>20263845</v>
      </c>
      <c r="EK11" s="7">
        <f t="shared" si="53"/>
        <v>121830</v>
      </c>
      <c r="EL11" s="7">
        <f t="shared" si="54"/>
        <v>4955518476</v>
      </c>
      <c r="EN11" s="69">
        <f>ROUND(EL11/INDEX(被保険者数!O:O,MATCH(A11,被保険者数!A:A,0),1),0)</f>
        <v>843923</v>
      </c>
      <c r="EO11" s="1">
        <f t="shared" si="55"/>
        <v>21</v>
      </c>
      <c r="EP11" s="69">
        <f t="shared" si="49"/>
        <v>2824230830</v>
      </c>
      <c r="EQ11" s="69">
        <f t="shared" si="50"/>
        <v>1279331040</v>
      </c>
      <c r="ER11" s="69">
        <f t="shared" si="51"/>
        <v>851956606</v>
      </c>
      <c r="ES11" s="69">
        <f>ROUND(EP11/INDEX(被保険者数!O:O,MATCH(A11,被保険者数!A:A,0),1),0)</f>
        <v>480966</v>
      </c>
      <c r="ET11" s="69">
        <f t="shared" si="56"/>
        <v>22</v>
      </c>
      <c r="EU11" s="69">
        <f>ROUND(EQ11/INDEX(被保険者数!O:O,MATCH(A11,被保険者数!A:A,0),1),0)</f>
        <v>217870</v>
      </c>
      <c r="EV11" s="1">
        <f t="shared" si="57"/>
        <v>10</v>
      </c>
    </row>
    <row r="12" spans="1:152" s="1" customFormat="1" ht="15.95" customHeight="1" x14ac:dyDescent="0.15">
      <c r="A12" s="2" t="s">
        <v>34</v>
      </c>
      <c r="B12" s="6">
        <v>10191</v>
      </c>
      <c r="C12" s="7">
        <v>6465167850</v>
      </c>
      <c r="D12" s="7">
        <v>5818777278</v>
      </c>
      <c r="E12" s="7">
        <v>374134292</v>
      </c>
      <c r="F12" s="7">
        <v>244609553</v>
      </c>
      <c r="G12" s="7">
        <v>27646727</v>
      </c>
      <c r="H12" s="7">
        <v>122864</v>
      </c>
      <c r="I12" s="7">
        <v>2351335940</v>
      </c>
      <c r="J12" s="7">
        <v>2116203082</v>
      </c>
      <c r="K12" s="7">
        <v>54720183</v>
      </c>
      <c r="L12" s="7">
        <v>157155439</v>
      </c>
      <c r="M12" s="7">
        <v>23257236</v>
      </c>
      <c r="N12" s="7">
        <f t="shared" si="0"/>
        <v>133055</v>
      </c>
      <c r="O12" s="7">
        <f t="shared" si="1"/>
        <v>8816503790</v>
      </c>
      <c r="P12" s="7">
        <f t="shared" si="2"/>
        <v>7934980360</v>
      </c>
      <c r="Q12" s="7">
        <f t="shared" si="3"/>
        <v>428854475</v>
      </c>
      <c r="R12" s="7">
        <f t="shared" si="4"/>
        <v>401764992</v>
      </c>
      <c r="S12" s="7">
        <f t="shared" si="5"/>
        <v>50903963</v>
      </c>
      <c r="T12" s="6">
        <v>5</v>
      </c>
      <c r="U12" s="7">
        <v>2059030</v>
      </c>
      <c r="V12" s="7">
        <v>1853126</v>
      </c>
      <c r="W12" s="7">
        <v>78059</v>
      </c>
      <c r="X12" s="7">
        <v>127845</v>
      </c>
      <c r="Y12" s="7">
        <v>0</v>
      </c>
      <c r="Z12" s="7">
        <v>16546</v>
      </c>
      <c r="AA12" s="7">
        <v>234293880</v>
      </c>
      <c r="AB12" s="7">
        <v>210864492</v>
      </c>
      <c r="AC12" s="7">
        <v>112123</v>
      </c>
      <c r="AD12" s="7">
        <v>23285014</v>
      </c>
      <c r="AE12" s="7">
        <v>32251</v>
      </c>
      <c r="AF12" s="7">
        <f t="shared" si="6"/>
        <v>16551</v>
      </c>
      <c r="AG12" s="7">
        <f t="shared" si="7"/>
        <v>236352910</v>
      </c>
      <c r="AH12" s="7">
        <f t="shared" si="8"/>
        <v>212717618</v>
      </c>
      <c r="AI12" s="7">
        <f t="shared" si="9"/>
        <v>190182</v>
      </c>
      <c r="AJ12" s="7">
        <f t="shared" si="10"/>
        <v>23412859</v>
      </c>
      <c r="AK12" s="7">
        <f t="shared" si="11"/>
        <v>32251</v>
      </c>
      <c r="AL12" s="6">
        <f t="shared" si="12"/>
        <v>149606</v>
      </c>
      <c r="AM12" s="7">
        <f t="shared" si="13"/>
        <v>9052856700</v>
      </c>
      <c r="AN12" s="7">
        <f t="shared" si="14"/>
        <v>8147697978</v>
      </c>
      <c r="AO12" s="7">
        <f t="shared" si="15"/>
        <v>429044657</v>
      </c>
      <c r="AP12" s="7">
        <f t="shared" si="16"/>
        <v>425177851</v>
      </c>
      <c r="AQ12" s="7">
        <f t="shared" si="17"/>
        <v>50936214</v>
      </c>
      <c r="AR12" s="7">
        <v>91061</v>
      </c>
      <c r="AS12" s="7">
        <v>1344933000</v>
      </c>
      <c r="AT12" s="7">
        <v>1210439653</v>
      </c>
      <c r="AU12" s="7">
        <v>16198631</v>
      </c>
      <c r="AV12" s="7">
        <v>109530592</v>
      </c>
      <c r="AW12" s="7">
        <v>8764124</v>
      </c>
      <c r="AX12" s="7">
        <f t="shared" si="18"/>
        <v>240667</v>
      </c>
      <c r="AY12" s="7">
        <f t="shared" si="19"/>
        <v>10397789700</v>
      </c>
      <c r="AZ12" s="7">
        <f t="shared" si="20"/>
        <v>9358137631</v>
      </c>
      <c r="BA12" s="7">
        <f t="shared" si="21"/>
        <v>445243288</v>
      </c>
      <c r="BB12" s="7">
        <f t="shared" si="22"/>
        <v>534708443</v>
      </c>
      <c r="BC12" s="7">
        <f t="shared" si="23"/>
        <v>59700338</v>
      </c>
      <c r="BD12" s="6">
        <v>9765</v>
      </c>
      <c r="BE12" s="7">
        <v>349241388</v>
      </c>
      <c r="BF12" s="7">
        <v>205294698</v>
      </c>
      <c r="BG12" s="7">
        <v>0</v>
      </c>
      <c r="BH12" s="7">
        <v>143137990</v>
      </c>
      <c r="BI12" s="7">
        <v>808700</v>
      </c>
      <c r="BJ12" s="7">
        <v>5</v>
      </c>
      <c r="BK12" s="7">
        <v>47180</v>
      </c>
      <c r="BL12" s="7">
        <v>31720</v>
      </c>
      <c r="BM12" s="7">
        <v>0</v>
      </c>
      <c r="BN12" s="7">
        <v>15460</v>
      </c>
      <c r="BO12" s="7">
        <v>0</v>
      </c>
      <c r="BP12" s="7">
        <f t="shared" si="24"/>
        <v>9770</v>
      </c>
      <c r="BQ12" s="7">
        <f t="shared" si="25"/>
        <v>349288568</v>
      </c>
      <c r="BR12" s="7">
        <f t="shared" si="26"/>
        <v>205326418</v>
      </c>
      <c r="BS12" s="7">
        <f t="shared" si="27"/>
        <v>0</v>
      </c>
      <c r="BT12" s="7">
        <f t="shared" si="28"/>
        <v>143153450</v>
      </c>
      <c r="BU12" s="7">
        <f t="shared" si="29"/>
        <v>808700</v>
      </c>
      <c r="BV12" s="6">
        <v>783</v>
      </c>
      <c r="BW12" s="7">
        <v>83743270</v>
      </c>
      <c r="BX12" s="7">
        <v>75368943</v>
      </c>
      <c r="BY12" s="7">
        <v>1877712</v>
      </c>
      <c r="BZ12" s="7">
        <v>4606789</v>
      </c>
      <c r="CA12" s="7">
        <v>1889826</v>
      </c>
      <c r="CB12" s="7">
        <f t="shared" si="30"/>
        <v>241450</v>
      </c>
      <c r="CC12" s="7">
        <f t="shared" si="31"/>
        <v>10830821538</v>
      </c>
      <c r="CD12" s="7">
        <f t="shared" si="32"/>
        <v>9638832992</v>
      </c>
      <c r="CE12" s="7">
        <f t="shared" si="33"/>
        <v>447121000</v>
      </c>
      <c r="CF12" s="7">
        <f t="shared" si="34"/>
        <v>682468682</v>
      </c>
      <c r="CG12" s="7">
        <f t="shared" si="35"/>
        <v>62398864</v>
      </c>
      <c r="CH12" s="100">
        <v>1646</v>
      </c>
      <c r="CI12" s="101">
        <v>12320795</v>
      </c>
      <c r="CJ12" s="101">
        <v>11088425</v>
      </c>
      <c r="CK12" s="101">
        <v>0</v>
      </c>
      <c r="CL12" s="101">
        <v>1232370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52"/>
        <v>1646</v>
      </c>
      <c r="DA12" s="101">
        <f t="shared" si="36"/>
        <v>12320795</v>
      </c>
      <c r="DB12" s="101">
        <f t="shared" si="37"/>
        <v>11088425</v>
      </c>
      <c r="DC12" s="101">
        <f t="shared" si="38"/>
        <v>0</v>
      </c>
      <c r="DD12" s="101">
        <f t="shared" si="39"/>
        <v>1232370</v>
      </c>
      <c r="DE12" s="101">
        <f t="shared" si="40"/>
        <v>0</v>
      </c>
      <c r="DF12" s="101">
        <f t="shared" si="41"/>
        <v>243096</v>
      </c>
      <c r="DG12" s="101">
        <f t="shared" si="42"/>
        <v>10843142333</v>
      </c>
      <c r="DH12" s="101">
        <f t="shared" si="43"/>
        <v>9649921417</v>
      </c>
      <c r="DI12" s="101">
        <f t="shared" si="44"/>
        <v>447121000</v>
      </c>
      <c r="DJ12" s="101">
        <f t="shared" si="45"/>
        <v>683701052</v>
      </c>
      <c r="DK12" s="101">
        <f t="shared" si="46"/>
        <v>62398864</v>
      </c>
      <c r="DL12" s="101">
        <v>7609</v>
      </c>
      <c r="DM12" s="101">
        <v>4281</v>
      </c>
      <c r="DN12" s="101">
        <v>11890</v>
      </c>
      <c r="DO12" s="101">
        <v>1688</v>
      </c>
      <c r="DP12" s="101">
        <v>232</v>
      </c>
      <c r="DR12" s="16">
        <f>INDEX(現金給付!F:F,MATCH($A12,現金給付!$C:$C,0),1)</f>
        <v>1644</v>
      </c>
      <c r="DS12" s="16">
        <f>INDEX(現金給付!G:G,MATCH($A12,現金給付!$C:$C,0),1)</f>
        <v>11076101</v>
      </c>
      <c r="DT12" s="16">
        <f>INDEX(現金給付!N:N,MATCH($A12,現金給付!$C:$C,0),1)</f>
        <v>134</v>
      </c>
      <c r="DU12" s="16">
        <f>INDEX(現金給付!O:O,MATCH($A12,現金給付!$C:$C,0),1)</f>
        <v>3900499</v>
      </c>
      <c r="DV12" s="16">
        <f>INDEX(現金給付!V:V,MATCH($A12,現金給付!$C:$C,0),1)</f>
        <v>422</v>
      </c>
      <c r="DW12" s="16">
        <f>INDEX(現金給付!W:W,MATCH($A12,現金給付!$C:$C,0),1)</f>
        <v>12221636</v>
      </c>
      <c r="DX12" s="16">
        <f>INDEX(現金給付!AL:AL,MATCH($A12,現金給付!$C:$C,0),1)</f>
        <v>248</v>
      </c>
      <c r="DY12" s="16">
        <f>INDEX(現金給付!AM:AM,MATCH($A12,現金給付!$C:$C,0),1)</f>
        <v>9248572</v>
      </c>
      <c r="DZ12" s="16">
        <f>INDEX(現金給付!AT:AT,MATCH($A12,現金給付!$C:$C,0),1)</f>
        <v>5</v>
      </c>
      <c r="EA12" s="16">
        <f>INDEX(現金給付!AU:AU,MATCH($A12,現金給付!$C:$C,0),1)</f>
        <v>21924</v>
      </c>
      <c r="EB12" s="16">
        <f>INDEX(現金給付!BB:BB,MATCH($A12,現金給付!$C:$C,0),1)</f>
        <v>1</v>
      </c>
      <c r="EC12" s="16">
        <f>INDEX(現金給付!BC:BC,MATCH($A12,現金給付!$C:$C,0),1)</f>
        <v>19116</v>
      </c>
      <c r="ED12" s="16">
        <f>INDEX(現金給付!BR:BR,MATCH($A12,現金給付!$C:$C,0),1)</f>
        <v>0</v>
      </c>
      <c r="EE12" s="16">
        <f>INDEX(現金給付!BS:BS,MATCH($A12,現金給付!$C:$C,0),1)</f>
        <v>0</v>
      </c>
      <c r="EF12" s="16">
        <f>INDEX(現金給付!BX:BX,MATCH($A12,現金給付!$C:$C,0),1)</f>
        <v>0</v>
      </c>
      <c r="EG12" s="16">
        <f>INDEX(現金給付!BY:BY,MATCH($A12,現金給付!$C:$C,0),1)</f>
        <v>0</v>
      </c>
      <c r="EH12" s="16">
        <f t="shared" si="47"/>
        <v>2454</v>
      </c>
      <c r="EI12" s="16">
        <f t="shared" si="48"/>
        <v>36487848</v>
      </c>
      <c r="EK12" s="7">
        <f t="shared" si="53"/>
        <v>243904</v>
      </c>
      <c r="EL12" s="7">
        <f t="shared" si="54"/>
        <v>10867309386</v>
      </c>
      <c r="EN12" s="69">
        <f>ROUND(EL12/INDEX(被保険者数!O:O,MATCH(A12,被保険者数!A:A,0),1),0)</f>
        <v>836719</v>
      </c>
      <c r="EO12" s="1">
        <f t="shared" si="55"/>
        <v>22</v>
      </c>
      <c r="EP12" s="69">
        <f t="shared" si="49"/>
        <v>6467226880</v>
      </c>
      <c r="EQ12" s="69">
        <f t="shared" si="50"/>
        <v>2585629820</v>
      </c>
      <c r="ER12" s="69">
        <f t="shared" si="51"/>
        <v>1814452686</v>
      </c>
      <c r="ES12" s="69">
        <f>ROUND(EP12/INDEX(被保険者数!O:O,MATCH(A12,被保険者数!A:A,0),1),0)</f>
        <v>497939</v>
      </c>
      <c r="ET12" s="69">
        <f t="shared" si="56"/>
        <v>20</v>
      </c>
      <c r="EU12" s="69">
        <f>ROUND(EQ12/INDEX(被保険者数!O:O,MATCH(A12,被保険者数!A:A,0),1),0)</f>
        <v>199078</v>
      </c>
      <c r="EV12" s="1">
        <f t="shared" si="57"/>
        <v>22</v>
      </c>
    </row>
    <row r="13" spans="1:152" s="1" customFormat="1" ht="15.95" customHeight="1" x14ac:dyDescent="0.15">
      <c r="A13" s="2" t="s">
        <v>35</v>
      </c>
      <c r="B13" s="6">
        <v>5405</v>
      </c>
      <c r="C13" s="7">
        <v>2984598830</v>
      </c>
      <c r="D13" s="7">
        <v>2686138818</v>
      </c>
      <c r="E13" s="7">
        <v>175844210</v>
      </c>
      <c r="F13" s="7">
        <v>113630612</v>
      </c>
      <c r="G13" s="7">
        <v>8985190</v>
      </c>
      <c r="H13" s="7">
        <v>77338</v>
      </c>
      <c r="I13" s="7">
        <v>1455856520</v>
      </c>
      <c r="J13" s="7">
        <v>1310272600</v>
      </c>
      <c r="K13" s="7">
        <v>21169804</v>
      </c>
      <c r="L13" s="7">
        <v>119792471</v>
      </c>
      <c r="M13" s="7">
        <v>4621645</v>
      </c>
      <c r="N13" s="7">
        <f t="shared" si="0"/>
        <v>82743</v>
      </c>
      <c r="O13" s="7">
        <f t="shared" si="1"/>
        <v>4440455350</v>
      </c>
      <c r="P13" s="7">
        <f t="shared" si="2"/>
        <v>3996411418</v>
      </c>
      <c r="Q13" s="7">
        <f t="shared" si="3"/>
        <v>197014014</v>
      </c>
      <c r="R13" s="7">
        <f t="shared" si="4"/>
        <v>233423083</v>
      </c>
      <c r="S13" s="7">
        <f t="shared" si="5"/>
        <v>13606835</v>
      </c>
      <c r="T13" s="6">
        <v>8</v>
      </c>
      <c r="U13" s="7">
        <v>1434280</v>
      </c>
      <c r="V13" s="7">
        <v>1290849</v>
      </c>
      <c r="W13" s="7">
        <v>48083</v>
      </c>
      <c r="X13" s="7">
        <v>95348</v>
      </c>
      <c r="Y13" s="7">
        <v>0</v>
      </c>
      <c r="Z13" s="7">
        <v>7689</v>
      </c>
      <c r="AA13" s="7">
        <v>116291300</v>
      </c>
      <c r="AB13" s="7">
        <v>104662171</v>
      </c>
      <c r="AC13" s="7">
        <v>234093</v>
      </c>
      <c r="AD13" s="7">
        <v>11388602</v>
      </c>
      <c r="AE13" s="7">
        <v>6434</v>
      </c>
      <c r="AF13" s="7">
        <f t="shared" si="6"/>
        <v>7697</v>
      </c>
      <c r="AG13" s="7">
        <f t="shared" si="7"/>
        <v>117725580</v>
      </c>
      <c r="AH13" s="7">
        <f t="shared" si="8"/>
        <v>105953020</v>
      </c>
      <c r="AI13" s="7">
        <f t="shared" si="9"/>
        <v>282176</v>
      </c>
      <c r="AJ13" s="7">
        <f t="shared" si="10"/>
        <v>11483950</v>
      </c>
      <c r="AK13" s="7">
        <f t="shared" si="11"/>
        <v>6434</v>
      </c>
      <c r="AL13" s="6">
        <f t="shared" si="12"/>
        <v>90440</v>
      </c>
      <c r="AM13" s="7">
        <f t="shared" si="13"/>
        <v>4558180930</v>
      </c>
      <c r="AN13" s="7">
        <f t="shared" si="14"/>
        <v>4102364438</v>
      </c>
      <c r="AO13" s="7">
        <f t="shared" si="15"/>
        <v>197296190</v>
      </c>
      <c r="AP13" s="7">
        <f t="shared" si="16"/>
        <v>244907033</v>
      </c>
      <c r="AQ13" s="7">
        <f t="shared" si="17"/>
        <v>13613269</v>
      </c>
      <c r="AR13" s="7">
        <v>36359</v>
      </c>
      <c r="AS13" s="7">
        <v>506521470</v>
      </c>
      <c r="AT13" s="7">
        <v>455869474</v>
      </c>
      <c r="AU13" s="7">
        <v>6870327</v>
      </c>
      <c r="AV13" s="7">
        <v>40573934</v>
      </c>
      <c r="AW13" s="7">
        <v>3207735</v>
      </c>
      <c r="AX13" s="7">
        <f t="shared" si="18"/>
        <v>126799</v>
      </c>
      <c r="AY13" s="7">
        <f t="shared" si="19"/>
        <v>5064702400</v>
      </c>
      <c r="AZ13" s="7">
        <f t="shared" si="20"/>
        <v>4558233912</v>
      </c>
      <c r="BA13" s="7">
        <f t="shared" si="21"/>
        <v>204166517</v>
      </c>
      <c r="BB13" s="7">
        <f t="shared" si="22"/>
        <v>285480967</v>
      </c>
      <c r="BC13" s="7">
        <f t="shared" si="23"/>
        <v>16821004</v>
      </c>
      <c r="BD13" s="6">
        <v>5188</v>
      </c>
      <c r="BE13" s="7">
        <v>186557450</v>
      </c>
      <c r="BF13" s="7">
        <v>118566180</v>
      </c>
      <c r="BG13" s="7">
        <v>0</v>
      </c>
      <c r="BH13" s="7">
        <v>67702830</v>
      </c>
      <c r="BI13" s="7">
        <v>288440</v>
      </c>
      <c r="BJ13" s="7">
        <v>8</v>
      </c>
      <c r="BK13" s="7">
        <v>42854</v>
      </c>
      <c r="BL13" s="7">
        <v>35994</v>
      </c>
      <c r="BM13" s="7">
        <v>0</v>
      </c>
      <c r="BN13" s="7">
        <v>6860</v>
      </c>
      <c r="BO13" s="7">
        <v>0</v>
      </c>
      <c r="BP13" s="7">
        <f t="shared" si="24"/>
        <v>5196</v>
      </c>
      <c r="BQ13" s="7">
        <f t="shared" si="25"/>
        <v>186600304</v>
      </c>
      <c r="BR13" s="7">
        <f t="shared" si="26"/>
        <v>118602174</v>
      </c>
      <c r="BS13" s="7">
        <f t="shared" si="27"/>
        <v>0</v>
      </c>
      <c r="BT13" s="7">
        <f t="shared" si="28"/>
        <v>67709690</v>
      </c>
      <c r="BU13" s="7">
        <f t="shared" si="29"/>
        <v>288440</v>
      </c>
      <c r="BV13" s="6">
        <v>545</v>
      </c>
      <c r="BW13" s="7">
        <v>64014380</v>
      </c>
      <c r="BX13" s="7">
        <v>57612942</v>
      </c>
      <c r="BY13" s="7">
        <v>1946890</v>
      </c>
      <c r="BZ13" s="7">
        <v>2264279</v>
      </c>
      <c r="CA13" s="7">
        <v>2190269</v>
      </c>
      <c r="CB13" s="7">
        <f t="shared" si="30"/>
        <v>127344</v>
      </c>
      <c r="CC13" s="7">
        <f t="shared" si="31"/>
        <v>5315317084</v>
      </c>
      <c r="CD13" s="7">
        <f t="shared" si="32"/>
        <v>4734449028</v>
      </c>
      <c r="CE13" s="7">
        <f t="shared" si="33"/>
        <v>206113407</v>
      </c>
      <c r="CF13" s="7">
        <f t="shared" si="34"/>
        <v>355454936</v>
      </c>
      <c r="CG13" s="7">
        <f t="shared" si="35"/>
        <v>19299713</v>
      </c>
      <c r="CH13" s="100">
        <v>382</v>
      </c>
      <c r="CI13" s="101">
        <v>1858357</v>
      </c>
      <c r="CJ13" s="101">
        <v>1672446</v>
      </c>
      <c r="CK13" s="101">
        <v>0</v>
      </c>
      <c r="CL13" s="101">
        <v>185911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52"/>
        <v>382</v>
      </c>
      <c r="DA13" s="101">
        <f t="shared" si="36"/>
        <v>1858357</v>
      </c>
      <c r="DB13" s="101">
        <f t="shared" si="37"/>
        <v>1672446</v>
      </c>
      <c r="DC13" s="101">
        <f t="shared" si="38"/>
        <v>0</v>
      </c>
      <c r="DD13" s="101">
        <f t="shared" si="39"/>
        <v>185911</v>
      </c>
      <c r="DE13" s="101">
        <f t="shared" si="40"/>
        <v>0</v>
      </c>
      <c r="DF13" s="101">
        <f t="shared" si="41"/>
        <v>127726</v>
      </c>
      <c r="DG13" s="101">
        <f t="shared" si="42"/>
        <v>5317175441</v>
      </c>
      <c r="DH13" s="101">
        <f t="shared" si="43"/>
        <v>4736121474</v>
      </c>
      <c r="DI13" s="101">
        <f t="shared" si="44"/>
        <v>206113407</v>
      </c>
      <c r="DJ13" s="101">
        <f t="shared" si="45"/>
        <v>355640847</v>
      </c>
      <c r="DK13" s="101">
        <f t="shared" si="46"/>
        <v>19299713</v>
      </c>
      <c r="DL13" s="101">
        <v>4113</v>
      </c>
      <c r="DM13" s="101">
        <v>2284</v>
      </c>
      <c r="DN13" s="101">
        <v>6397</v>
      </c>
      <c r="DO13" s="101">
        <v>514</v>
      </c>
      <c r="DP13" s="101">
        <v>112</v>
      </c>
      <c r="DR13" s="16">
        <f>INDEX(現金給付!F:F,MATCH($A13,現金給付!$C:$C,0),1)</f>
        <v>382</v>
      </c>
      <c r="DS13" s="16">
        <f>INDEX(現金給付!G:G,MATCH($A13,現金給付!$C:$C,0),1)</f>
        <v>1672446</v>
      </c>
      <c r="DT13" s="16">
        <f>INDEX(現金給付!N:N,MATCH($A13,現金給付!$C:$C,0),1)</f>
        <v>51</v>
      </c>
      <c r="DU13" s="16">
        <f>INDEX(現金給付!O:O,MATCH($A13,現金給付!$C:$C,0),1)</f>
        <v>325702</v>
      </c>
      <c r="DV13" s="16">
        <f>INDEX(現金給付!V:V,MATCH($A13,現金給付!$C:$C,0),1)</f>
        <v>148</v>
      </c>
      <c r="DW13" s="16">
        <f>INDEX(現金給付!W:W,MATCH($A13,現金給付!$C:$C,0),1)</f>
        <v>2625157</v>
      </c>
      <c r="DX13" s="16">
        <f>INDEX(現金給付!AL:AL,MATCH($A13,現金給付!$C:$C,0),1)</f>
        <v>164</v>
      </c>
      <c r="DY13" s="16">
        <f>INDEX(現金給付!AM:AM,MATCH($A13,現金給付!$C:$C,0),1)</f>
        <v>4905590</v>
      </c>
      <c r="DZ13" s="16">
        <f>INDEX(現金給付!AT:AT,MATCH($A13,現金給付!$C:$C,0),1)</f>
        <v>6</v>
      </c>
      <c r="EA13" s="16">
        <f>INDEX(現金給付!AU:AU,MATCH($A13,現金給付!$C:$C,0),1)</f>
        <v>89658</v>
      </c>
      <c r="EB13" s="16">
        <f>INDEX(現金給付!BB:BB,MATCH($A13,現金給付!$C:$C,0),1)</f>
        <v>0</v>
      </c>
      <c r="EC13" s="16">
        <f>INDEX(現金給付!BC:BC,MATCH($A13,現金給付!$C:$C,0),1)</f>
        <v>0</v>
      </c>
      <c r="ED13" s="16">
        <f>INDEX(現金給付!BR:BR,MATCH($A13,現金給付!$C:$C,0),1)</f>
        <v>0</v>
      </c>
      <c r="EE13" s="16">
        <f>INDEX(現金給付!BS:BS,MATCH($A13,現金給付!$C:$C,0),1)</f>
        <v>0</v>
      </c>
      <c r="EF13" s="16">
        <f>INDEX(現金給付!BX:BX,MATCH($A13,現金給付!$C:$C,0),1)</f>
        <v>0</v>
      </c>
      <c r="EG13" s="16">
        <f>INDEX(現金給付!BY:BY,MATCH($A13,現金給付!$C:$C,0),1)</f>
        <v>0</v>
      </c>
      <c r="EH13" s="16">
        <f t="shared" si="47"/>
        <v>751</v>
      </c>
      <c r="EI13" s="16">
        <f t="shared" si="48"/>
        <v>9618553</v>
      </c>
      <c r="EK13" s="7">
        <f t="shared" si="53"/>
        <v>128095</v>
      </c>
      <c r="EL13" s="7">
        <f t="shared" si="54"/>
        <v>5324935637</v>
      </c>
      <c r="EN13" s="69">
        <f>ROUND(EL13/INDEX(被保険者数!O:O,MATCH(A13,被保険者数!A:A,0),1),0)</f>
        <v>811233</v>
      </c>
      <c r="EO13" s="1">
        <f t="shared" si="55"/>
        <v>24</v>
      </c>
      <c r="EP13" s="69">
        <f t="shared" si="49"/>
        <v>2986033110</v>
      </c>
      <c r="EQ13" s="69">
        <f t="shared" si="50"/>
        <v>1572147820</v>
      </c>
      <c r="ER13" s="69">
        <f t="shared" si="51"/>
        <v>766754707</v>
      </c>
      <c r="ES13" s="69">
        <f>ROUND(EP13/INDEX(被保険者数!O:O,MATCH(A13,被保険者数!A:A,0),1),0)</f>
        <v>454911</v>
      </c>
      <c r="ET13" s="69">
        <f t="shared" si="56"/>
        <v>29</v>
      </c>
      <c r="EU13" s="69">
        <f>ROUND(EQ13/INDEX(被保険者数!O:O,MATCH(A13,被保険者数!A:A,0),1),0)</f>
        <v>239511</v>
      </c>
      <c r="EV13" s="1">
        <f t="shared" si="57"/>
        <v>4</v>
      </c>
    </row>
    <row r="14" spans="1:152" s="1" customFormat="1" ht="15.95" customHeight="1" x14ac:dyDescent="0.15">
      <c r="A14" s="2" t="s">
        <v>36</v>
      </c>
      <c r="B14" s="6">
        <v>4532</v>
      </c>
      <c r="C14" s="7">
        <v>2911819640</v>
      </c>
      <c r="D14" s="7">
        <v>2620660486</v>
      </c>
      <c r="E14" s="7">
        <v>165972032</v>
      </c>
      <c r="F14" s="7">
        <v>110831067</v>
      </c>
      <c r="G14" s="7">
        <v>14356055</v>
      </c>
      <c r="H14" s="7">
        <v>56779</v>
      </c>
      <c r="I14" s="7">
        <v>1104042750</v>
      </c>
      <c r="J14" s="7">
        <v>993638361</v>
      </c>
      <c r="K14" s="7">
        <v>23315215</v>
      </c>
      <c r="L14" s="7">
        <v>79559310</v>
      </c>
      <c r="M14" s="7">
        <v>7529864</v>
      </c>
      <c r="N14" s="7">
        <f t="shared" si="0"/>
        <v>61311</v>
      </c>
      <c r="O14" s="7">
        <f t="shared" si="1"/>
        <v>4015862390</v>
      </c>
      <c r="P14" s="7">
        <f t="shared" si="2"/>
        <v>3614298847</v>
      </c>
      <c r="Q14" s="7">
        <f t="shared" si="3"/>
        <v>189287247</v>
      </c>
      <c r="R14" s="7">
        <f t="shared" si="4"/>
        <v>190390377</v>
      </c>
      <c r="S14" s="7">
        <f t="shared" si="5"/>
        <v>21885919</v>
      </c>
      <c r="T14" s="6">
        <v>14</v>
      </c>
      <c r="U14" s="7">
        <v>2704280</v>
      </c>
      <c r="V14" s="7">
        <v>2433839</v>
      </c>
      <c r="W14" s="7">
        <v>40626</v>
      </c>
      <c r="X14" s="7">
        <v>229815</v>
      </c>
      <c r="Y14" s="7">
        <v>0</v>
      </c>
      <c r="Z14" s="7">
        <v>6201</v>
      </c>
      <c r="AA14" s="7">
        <v>93284660</v>
      </c>
      <c r="AB14" s="7">
        <v>83956194</v>
      </c>
      <c r="AC14" s="7">
        <v>42758</v>
      </c>
      <c r="AD14" s="7">
        <v>9279625</v>
      </c>
      <c r="AE14" s="7">
        <v>6083</v>
      </c>
      <c r="AF14" s="7">
        <f t="shared" si="6"/>
        <v>6215</v>
      </c>
      <c r="AG14" s="7">
        <f t="shared" si="7"/>
        <v>95988940</v>
      </c>
      <c r="AH14" s="7">
        <f t="shared" si="8"/>
        <v>86390033</v>
      </c>
      <c r="AI14" s="7">
        <f t="shared" si="9"/>
        <v>83384</v>
      </c>
      <c r="AJ14" s="7">
        <f t="shared" si="10"/>
        <v>9509440</v>
      </c>
      <c r="AK14" s="7">
        <f t="shared" si="11"/>
        <v>6083</v>
      </c>
      <c r="AL14" s="6">
        <f t="shared" si="12"/>
        <v>67526</v>
      </c>
      <c r="AM14" s="7">
        <f t="shared" si="13"/>
        <v>4111851330</v>
      </c>
      <c r="AN14" s="7">
        <f t="shared" si="14"/>
        <v>3700688880</v>
      </c>
      <c r="AO14" s="7">
        <f t="shared" si="15"/>
        <v>189370631</v>
      </c>
      <c r="AP14" s="7">
        <f t="shared" si="16"/>
        <v>199899817</v>
      </c>
      <c r="AQ14" s="7">
        <f t="shared" si="17"/>
        <v>21892002</v>
      </c>
      <c r="AR14" s="7">
        <v>41446</v>
      </c>
      <c r="AS14" s="7">
        <v>590098340</v>
      </c>
      <c r="AT14" s="7">
        <v>531088407</v>
      </c>
      <c r="AU14" s="7">
        <v>4963853</v>
      </c>
      <c r="AV14" s="7">
        <v>50404102</v>
      </c>
      <c r="AW14" s="7">
        <v>3641978</v>
      </c>
      <c r="AX14" s="7">
        <f t="shared" si="18"/>
        <v>108972</v>
      </c>
      <c r="AY14" s="7">
        <f t="shared" si="19"/>
        <v>4701949670</v>
      </c>
      <c r="AZ14" s="7">
        <f t="shared" si="20"/>
        <v>4231777287</v>
      </c>
      <c r="BA14" s="7">
        <f t="shared" si="21"/>
        <v>194334484</v>
      </c>
      <c r="BB14" s="7">
        <f t="shared" si="22"/>
        <v>250303919</v>
      </c>
      <c r="BC14" s="7">
        <f t="shared" si="23"/>
        <v>25533980</v>
      </c>
      <c r="BD14" s="6">
        <v>4396</v>
      </c>
      <c r="BE14" s="7">
        <v>149857569</v>
      </c>
      <c r="BF14" s="7">
        <v>88815989</v>
      </c>
      <c r="BG14" s="7">
        <v>0</v>
      </c>
      <c r="BH14" s="7">
        <v>60490490</v>
      </c>
      <c r="BI14" s="7">
        <v>551090</v>
      </c>
      <c r="BJ14" s="7">
        <v>14</v>
      </c>
      <c r="BK14" s="7">
        <v>53084</v>
      </c>
      <c r="BL14" s="7">
        <v>19054</v>
      </c>
      <c r="BM14" s="7">
        <v>0</v>
      </c>
      <c r="BN14" s="7">
        <v>34030</v>
      </c>
      <c r="BO14" s="7">
        <v>0</v>
      </c>
      <c r="BP14" s="7">
        <f t="shared" si="24"/>
        <v>4410</v>
      </c>
      <c r="BQ14" s="7">
        <f t="shared" si="25"/>
        <v>149910653</v>
      </c>
      <c r="BR14" s="7">
        <f t="shared" si="26"/>
        <v>88835043</v>
      </c>
      <c r="BS14" s="7">
        <f t="shared" si="27"/>
        <v>0</v>
      </c>
      <c r="BT14" s="7">
        <f t="shared" si="28"/>
        <v>60524520</v>
      </c>
      <c r="BU14" s="7">
        <f t="shared" si="29"/>
        <v>551090</v>
      </c>
      <c r="BV14" s="6">
        <v>527</v>
      </c>
      <c r="BW14" s="7">
        <v>71131800</v>
      </c>
      <c r="BX14" s="7">
        <v>64018620</v>
      </c>
      <c r="BY14" s="7">
        <v>2297548</v>
      </c>
      <c r="BZ14" s="7">
        <v>3017888</v>
      </c>
      <c r="CA14" s="7">
        <v>1797744</v>
      </c>
      <c r="CB14" s="7">
        <f t="shared" si="30"/>
        <v>109499</v>
      </c>
      <c r="CC14" s="7">
        <f t="shared" si="31"/>
        <v>4922992123</v>
      </c>
      <c r="CD14" s="7">
        <f t="shared" si="32"/>
        <v>4384630950</v>
      </c>
      <c r="CE14" s="7">
        <f t="shared" si="33"/>
        <v>196632032</v>
      </c>
      <c r="CF14" s="7">
        <f t="shared" si="34"/>
        <v>313846327</v>
      </c>
      <c r="CG14" s="7">
        <f t="shared" si="35"/>
        <v>27882814</v>
      </c>
      <c r="CH14" s="100">
        <v>539</v>
      </c>
      <c r="CI14" s="101">
        <v>3369727</v>
      </c>
      <c r="CJ14" s="101">
        <v>3032704</v>
      </c>
      <c r="CK14" s="101">
        <v>0</v>
      </c>
      <c r="CL14" s="101">
        <v>337023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52"/>
        <v>539</v>
      </c>
      <c r="DA14" s="101">
        <f t="shared" si="36"/>
        <v>3369727</v>
      </c>
      <c r="DB14" s="101">
        <f t="shared" si="37"/>
        <v>3032704</v>
      </c>
      <c r="DC14" s="101">
        <f t="shared" si="38"/>
        <v>0</v>
      </c>
      <c r="DD14" s="101">
        <f t="shared" si="39"/>
        <v>337023</v>
      </c>
      <c r="DE14" s="101">
        <f t="shared" si="40"/>
        <v>0</v>
      </c>
      <c r="DF14" s="101">
        <f t="shared" si="41"/>
        <v>110038</v>
      </c>
      <c r="DG14" s="101">
        <f t="shared" si="42"/>
        <v>4926361850</v>
      </c>
      <c r="DH14" s="101">
        <f t="shared" si="43"/>
        <v>4387663654</v>
      </c>
      <c r="DI14" s="101">
        <f t="shared" si="44"/>
        <v>196632032</v>
      </c>
      <c r="DJ14" s="101">
        <f t="shared" si="45"/>
        <v>314183350</v>
      </c>
      <c r="DK14" s="101">
        <f t="shared" si="46"/>
        <v>27882814</v>
      </c>
      <c r="DL14" s="101">
        <v>3396</v>
      </c>
      <c r="DM14" s="101">
        <v>1865</v>
      </c>
      <c r="DN14" s="101">
        <v>5261</v>
      </c>
      <c r="DO14" s="101">
        <v>531</v>
      </c>
      <c r="DP14" s="101">
        <v>146</v>
      </c>
      <c r="DR14" s="16">
        <f>INDEX(現金給付!F:F,MATCH($A14,現金給付!$C:$C,0),1)</f>
        <v>531</v>
      </c>
      <c r="DS14" s="16">
        <f>INDEX(現金給付!G:G,MATCH($A14,現金給付!$C:$C,0),1)</f>
        <v>3004066</v>
      </c>
      <c r="DT14" s="16">
        <f>INDEX(現金給付!N:N,MATCH($A14,現金給付!$C:$C,0),1)</f>
        <v>73</v>
      </c>
      <c r="DU14" s="16">
        <f>INDEX(現金給付!O:O,MATCH($A14,現金給付!$C:$C,0),1)</f>
        <v>1441700</v>
      </c>
      <c r="DV14" s="16">
        <f>INDEX(現金給付!V:V,MATCH($A14,現金給付!$C:$C,0),1)</f>
        <v>104</v>
      </c>
      <c r="DW14" s="16">
        <f>INDEX(現金給付!W:W,MATCH($A14,現金給付!$C:$C,0),1)</f>
        <v>3891820</v>
      </c>
      <c r="DX14" s="16">
        <f>INDEX(現金給付!AL:AL,MATCH($A14,現金給付!$C:$C,0),1)</f>
        <v>125</v>
      </c>
      <c r="DY14" s="16">
        <f>INDEX(現金給付!AM:AM,MATCH($A14,現金給付!$C:$C,0),1)</f>
        <v>3401794</v>
      </c>
      <c r="DZ14" s="16">
        <f>INDEX(現金給付!AT:AT,MATCH($A14,現金給付!$C:$C,0),1)</f>
        <v>2</v>
      </c>
      <c r="EA14" s="16">
        <f>INDEX(現金給付!AU:AU,MATCH($A14,現金給付!$C:$C,0),1)</f>
        <v>45972</v>
      </c>
      <c r="EB14" s="16">
        <f>INDEX(現金給付!BB:BB,MATCH($A14,現金給付!$C:$C,0),1)</f>
        <v>1</v>
      </c>
      <c r="EC14" s="16">
        <f>INDEX(現金給付!BC:BC,MATCH($A14,現金給付!$C:$C,0),1)</f>
        <v>18198</v>
      </c>
      <c r="ED14" s="16">
        <f>INDEX(現金給付!BR:BR,MATCH($A14,現金給付!$C:$C,0),1)</f>
        <v>0</v>
      </c>
      <c r="EE14" s="16">
        <f>INDEX(現金給付!BS:BS,MATCH($A14,現金給付!$C:$C,0),1)</f>
        <v>0</v>
      </c>
      <c r="EF14" s="16">
        <f>INDEX(現金給付!BX:BX,MATCH($A14,現金給付!$C:$C,0),1)</f>
        <v>0</v>
      </c>
      <c r="EG14" s="16">
        <f>INDEX(現金給付!BY:BY,MATCH($A14,現金給付!$C:$C,0),1)</f>
        <v>0</v>
      </c>
      <c r="EH14" s="16">
        <f t="shared" si="47"/>
        <v>836</v>
      </c>
      <c r="EI14" s="16">
        <f t="shared" si="48"/>
        <v>11803550</v>
      </c>
      <c r="EK14" s="7">
        <f t="shared" si="53"/>
        <v>110335</v>
      </c>
      <c r="EL14" s="7">
        <f t="shared" si="54"/>
        <v>4934795673</v>
      </c>
      <c r="EN14" s="69">
        <f>ROUND(EL14/INDEX(被保険者数!O:O,MATCH(A14,被保険者数!A:A,0),1),0)</f>
        <v>880585</v>
      </c>
      <c r="EO14" s="1">
        <f t="shared" si="55"/>
        <v>16</v>
      </c>
      <c r="EP14" s="69">
        <f t="shared" si="49"/>
        <v>2914523920</v>
      </c>
      <c r="EQ14" s="69">
        <f t="shared" si="50"/>
        <v>1197327410</v>
      </c>
      <c r="ER14" s="69">
        <f t="shared" si="51"/>
        <v>822944343</v>
      </c>
      <c r="ES14" s="69">
        <f>ROUND(EP14/INDEX(被保険者数!O:O,MATCH(A14,被保険者数!A:A,0),1),0)</f>
        <v>520079</v>
      </c>
      <c r="ET14" s="69">
        <f t="shared" si="56"/>
        <v>18</v>
      </c>
      <c r="EU14" s="69">
        <f>ROUND(EQ14/INDEX(被保険者数!O:O,MATCH(A14,被保険者数!A:A,0),1),0)</f>
        <v>213656</v>
      </c>
      <c r="EV14" s="1">
        <f t="shared" si="57"/>
        <v>12</v>
      </c>
    </row>
    <row r="15" spans="1:152" s="1" customFormat="1" ht="15.95" customHeight="1" x14ac:dyDescent="0.15">
      <c r="A15" s="2" t="s">
        <v>60</v>
      </c>
      <c r="B15" s="6">
        <v>756</v>
      </c>
      <c r="C15" s="7">
        <v>462888010</v>
      </c>
      <c r="D15" s="7">
        <v>416599145</v>
      </c>
      <c r="E15" s="7">
        <v>26241609</v>
      </c>
      <c r="F15" s="7">
        <v>17534412</v>
      </c>
      <c r="G15" s="7">
        <v>2512844</v>
      </c>
      <c r="H15" s="7">
        <v>9216</v>
      </c>
      <c r="I15" s="7">
        <v>114232890</v>
      </c>
      <c r="J15" s="7">
        <v>102809601</v>
      </c>
      <c r="K15" s="7">
        <v>1122618</v>
      </c>
      <c r="L15" s="7">
        <v>9792116</v>
      </c>
      <c r="M15" s="7">
        <v>508555</v>
      </c>
      <c r="N15" s="7">
        <f t="shared" si="0"/>
        <v>9972</v>
      </c>
      <c r="O15" s="7">
        <f t="shared" si="1"/>
        <v>577120900</v>
      </c>
      <c r="P15" s="7">
        <f t="shared" si="2"/>
        <v>519408746</v>
      </c>
      <c r="Q15" s="7">
        <f t="shared" si="3"/>
        <v>27364227</v>
      </c>
      <c r="R15" s="7">
        <f t="shared" si="4"/>
        <v>27326528</v>
      </c>
      <c r="S15" s="7">
        <f t="shared" si="5"/>
        <v>3021399</v>
      </c>
      <c r="T15" s="6">
        <v>3</v>
      </c>
      <c r="U15" s="7">
        <v>1196750</v>
      </c>
      <c r="V15" s="7">
        <v>1077066</v>
      </c>
      <c r="W15" s="7">
        <v>85284</v>
      </c>
      <c r="X15" s="7">
        <v>34400</v>
      </c>
      <c r="Y15" s="7">
        <v>0</v>
      </c>
      <c r="Z15" s="7">
        <v>980</v>
      </c>
      <c r="AA15" s="7">
        <v>15599910</v>
      </c>
      <c r="AB15" s="7">
        <v>14039919</v>
      </c>
      <c r="AC15" s="7">
        <v>13706</v>
      </c>
      <c r="AD15" s="7">
        <v>1546285</v>
      </c>
      <c r="AE15" s="7">
        <v>0</v>
      </c>
      <c r="AF15" s="7">
        <f t="shared" si="6"/>
        <v>983</v>
      </c>
      <c r="AG15" s="7">
        <f t="shared" si="7"/>
        <v>16796660</v>
      </c>
      <c r="AH15" s="7">
        <f t="shared" si="8"/>
        <v>15116985</v>
      </c>
      <c r="AI15" s="7">
        <f t="shared" si="9"/>
        <v>98990</v>
      </c>
      <c r="AJ15" s="7">
        <f t="shared" si="10"/>
        <v>1580685</v>
      </c>
      <c r="AK15" s="7">
        <f t="shared" si="11"/>
        <v>0</v>
      </c>
      <c r="AL15" s="6">
        <f t="shared" si="12"/>
        <v>10955</v>
      </c>
      <c r="AM15" s="7">
        <f t="shared" si="13"/>
        <v>593917560</v>
      </c>
      <c r="AN15" s="7">
        <f t="shared" si="14"/>
        <v>534525731</v>
      </c>
      <c r="AO15" s="7">
        <f t="shared" si="15"/>
        <v>27463217</v>
      </c>
      <c r="AP15" s="7">
        <f t="shared" si="16"/>
        <v>28907213</v>
      </c>
      <c r="AQ15" s="7">
        <f t="shared" si="17"/>
        <v>3021399</v>
      </c>
      <c r="AR15" s="7">
        <v>7407</v>
      </c>
      <c r="AS15" s="7">
        <v>96456530</v>
      </c>
      <c r="AT15" s="7">
        <v>86810884</v>
      </c>
      <c r="AU15" s="7">
        <v>595189</v>
      </c>
      <c r="AV15" s="7">
        <v>8621204</v>
      </c>
      <c r="AW15" s="7">
        <v>429253</v>
      </c>
      <c r="AX15" s="7">
        <f t="shared" si="18"/>
        <v>18362</v>
      </c>
      <c r="AY15" s="7">
        <f t="shared" si="19"/>
        <v>690374090</v>
      </c>
      <c r="AZ15" s="7">
        <f t="shared" si="20"/>
        <v>621336615</v>
      </c>
      <c r="BA15" s="7">
        <f t="shared" si="21"/>
        <v>28058406</v>
      </c>
      <c r="BB15" s="7">
        <f t="shared" si="22"/>
        <v>37528417</v>
      </c>
      <c r="BC15" s="7">
        <f t="shared" si="23"/>
        <v>3450652</v>
      </c>
      <c r="BD15" s="6">
        <v>739</v>
      </c>
      <c r="BE15" s="7">
        <v>29137671</v>
      </c>
      <c r="BF15" s="7">
        <v>17387601</v>
      </c>
      <c r="BG15" s="7">
        <v>0</v>
      </c>
      <c r="BH15" s="7">
        <v>11687330</v>
      </c>
      <c r="BI15" s="7">
        <v>62740</v>
      </c>
      <c r="BJ15" s="7">
        <v>3</v>
      </c>
      <c r="BK15" s="7">
        <v>33000</v>
      </c>
      <c r="BL15" s="7">
        <v>27780</v>
      </c>
      <c r="BM15" s="7">
        <v>0</v>
      </c>
      <c r="BN15" s="7">
        <v>5220</v>
      </c>
      <c r="BO15" s="7">
        <v>0</v>
      </c>
      <c r="BP15" s="7">
        <f t="shared" si="24"/>
        <v>742</v>
      </c>
      <c r="BQ15" s="7">
        <f t="shared" si="25"/>
        <v>29170671</v>
      </c>
      <c r="BR15" s="7">
        <f t="shared" si="26"/>
        <v>17415381</v>
      </c>
      <c r="BS15" s="7">
        <f t="shared" si="27"/>
        <v>0</v>
      </c>
      <c r="BT15" s="7">
        <f t="shared" si="28"/>
        <v>11692550</v>
      </c>
      <c r="BU15" s="7">
        <f t="shared" si="29"/>
        <v>62740</v>
      </c>
      <c r="BV15" s="6">
        <v>12</v>
      </c>
      <c r="BW15" s="7">
        <v>2196885</v>
      </c>
      <c r="BX15" s="7">
        <v>1977196</v>
      </c>
      <c r="BY15" s="7">
        <v>130142</v>
      </c>
      <c r="BZ15" s="7">
        <v>99631</v>
      </c>
      <c r="CA15" s="7">
        <v>-10084</v>
      </c>
      <c r="CB15" s="7">
        <f t="shared" si="30"/>
        <v>18374</v>
      </c>
      <c r="CC15" s="7">
        <f t="shared" si="31"/>
        <v>721741646</v>
      </c>
      <c r="CD15" s="7">
        <f t="shared" si="32"/>
        <v>640729192</v>
      </c>
      <c r="CE15" s="7">
        <f t="shared" si="33"/>
        <v>28188548</v>
      </c>
      <c r="CF15" s="7">
        <f t="shared" si="34"/>
        <v>49320598</v>
      </c>
      <c r="CG15" s="7">
        <f t="shared" si="35"/>
        <v>3503308</v>
      </c>
      <c r="CH15" s="100">
        <v>18</v>
      </c>
      <c r="CI15" s="101">
        <v>123781</v>
      </c>
      <c r="CJ15" s="101">
        <v>111398</v>
      </c>
      <c r="CK15" s="101">
        <v>0</v>
      </c>
      <c r="CL15" s="101">
        <v>12383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52"/>
        <v>18</v>
      </c>
      <c r="DA15" s="101">
        <f t="shared" si="36"/>
        <v>123781</v>
      </c>
      <c r="DB15" s="101">
        <f t="shared" si="37"/>
        <v>111398</v>
      </c>
      <c r="DC15" s="101">
        <f t="shared" si="38"/>
        <v>0</v>
      </c>
      <c r="DD15" s="101">
        <f t="shared" si="39"/>
        <v>12383</v>
      </c>
      <c r="DE15" s="101">
        <f t="shared" si="40"/>
        <v>0</v>
      </c>
      <c r="DF15" s="101">
        <f t="shared" si="41"/>
        <v>18392</v>
      </c>
      <c r="DG15" s="101">
        <f t="shared" si="42"/>
        <v>721865427</v>
      </c>
      <c r="DH15" s="101">
        <f t="shared" si="43"/>
        <v>640840590</v>
      </c>
      <c r="DI15" s="101">
        <f t="shared" si="44"/>
        <v>28188548</v>
      </c>
      <c r="DJ15" s="101">
        <f t="shared" si="45"/>
        <v>49332981</v>
      </c>
      <c r="DK15" s="101">
        <f t="shared" si="46"/>
        <v>3503308</v>
      </c>
      <c r="DL15" s="101">
        <v>591</v>
      </c>
      <c r="DM15" s="101">
        <v>138</v>
      </c>
      <c r="DN15" s="101">
        <v>729</v>
      </c>
      <c r="DO15" s="101">
        <v>26</v>
      </c>
      <c r="DP15" s="101">
        <v>13</v>
      </c>
      <c r="DR15" s="16">
        <f>INDEX(現金給付!F:F,MATCH($A15,現金給付!$C:$C,0),1)</f>
        <v>18</v>
      </c>
      <c r="DS15" s="16">
        <f>INDEX(現金給付!G:G,MATCH($A15,現金給付!$C:$C,0),1)</f>
        <v>111398</v>
      </c>
      <c r="DT15" s="16">
        <f>INDEX(現金給付!N:N,MATCH($A15,現金給付!$C:$C,0),1)</f>
        <v>20</v>
      </c>
      <c r="DU15" s="16">
        <f>INDEX(現金給付!O:O,MATCH($A15,現金給付!$C:$C,0),1)</f>
        <v>360866</v>
      </c>
      <c r="DV15" s="16">
        <f>INDEX(現金給付!V:V,MATCH($A15,現金給付!$C:$C,0),1)</f>
        <v>14</v>
      </c>
      <c r="DW15" s="16">
        <f>INDEX(現金給付!W:W,MATCH($A15,現金給付!$C:$C,0),1)</f>
        <v>252450</v>
      </c>
      <c r="DX15" s="16">
        <f>INDEX(現金給付!AL:AL,MATCH($A15,現金給付!$C:$C,0),1)</f>
        <v>14</v>
      </c>
      <c r="DY15" s="16">
        <f>INDEX(現金給付!AM:AM,MATCH($A15,現金給付!$C:$C,0),1)</f>
        <v>435188</v>
      </c>
      <c r="DZ15" s="16">
        <f>INDEX(現金給付!AT:AT,MATCH($A15,現金給付!$C:$C,0),1)</f>
        <v>0</v>
      </c>
      <c r="EA15" s="16">
        <f>INDEX(現金給付!AU:AU,MATCH($A15,現金給付!$C:$C,0),1)</f>
        <v>0</v>
      </c>
      <c r="EB15" s="16">
        <f>INDEX(現金給付!BB:BB,MATCH($A15,現金給付!$C:$C,0),1)</f>
        <v>0</v>
      </c>
      <c r="EC15" s="16">
        <f>INDEX(現金給付!BC:BC,MATCH($A15,現金給付!$C:$C,0),1)</f>
        <v>0</v>
      </c>
      <c r="ED15" s="16">
        <f>INDEX(現金給付!BR:BR,MATCH($A15,現金給付!$C:$C,0),1)</f>
        <v>0</v>
      </c>
      <c r="EE15" s="16">
        <f>INDEX(現金給付!BS:BS,MATCH($A15,現金給付!$C:$C,0),1)</f>
        <v>0</v>
      </c>
      <c r="EF15" s="16">
        <f>INDEX(現金給付!BX:BX,MATCH($A15,現金給付!$C:$C,0),1)</f>
        <v>0</v>
      </c>
      <c r="EG15" s="16">
        <f>INDEX(現金給付!BY:BY,MATCH($A15,現金給付!$C:$C,0),1)</f>
        <v>0</v>
      </c>
      <c r="EH15" s="16">
        <f t="shared" si="47"/>
        <v>66</v>
      </c>
      <c r="EI15" s="16">
        <f t="shared" si="48"/>
        <v>1159902</v>
      </c>
      <c r="EK15" s="7">
        <f t="shared" si="53"/>
        <v>18440</v>
      </c>
      <c r="EL15" s="7">
        <f t="shared" si="54"/>
        <v>722901548</v>
      </c>
      <c r="EN15" s="69">
        <f>ROUND(EL15/INDEX(被保険者数!O:O,MATCH(A15,被保険者数!A:A,0),1),0)</f>
        <v>910455</v>
      </c>
      <c r="EO15" s="1">
        <f t="shared" si="55"/>
        <v>12</v>
      </c>
      <c r="EP15" s="69">
        <f t="shared" si="49"/>
        <v>464084760</v>
      </c>
      <c r="EQ15" s="69">
        <f t="shared" si="50"/>
        <v>129832800</v>
      </c>
      <c r="ER15" s="69">
        <f t="shared" si="51"/>
        <v>128983988</v>
      </c>
      <c r="ES15" s="69">
        <f>ROUND(EP15/INDEX(被保険者数!O:O,MATCH(A15,被保険者数!A:A,0),1),0)</f>
        <v>584490</v>
      </c>
      <c r="ET15" s="69">
        <f t="shared" si="56"/>
        <v>10</v>
      </c>
      <c r="EU15" s="69">
        <f>ROUND(EQ15/INDEX(被保険者数!O:O,MATCH(A15,被保険者数!A:A,0),1),0)</f>
        <v>163517</v>
      </c>
      <c r="EV15" s="1">
        <f t="shared" si="57"/>
        <v>38</v>
      </c>
    </row>
    <row r="16" spans="1:152" s="1" customFormat="1" ht="15.95" customHeight="1" x14ac:dyDescent="0.15">
      <c r="A16" s="2" t="s">
        <v>37</v>
      </c>
      <c r="B16" s="6">
        <v>521</v>
      </c>
      <c r="C16" s="7">
        <v>293682130</v>
      </c>
      <c r="D16" s="7">
        <v>264313911</v>
      </c>
      <c r="E16" s="7">
        <v>16331536</v>
      </c>
      <c r="F16" s="7">
        <v>11114493</v>
      </c>
      <c r="G16" s="7">
        <v>1922190</v>
      </c>
      <c r="H16" s="7">
        <v>6637</v>
      </c>
      <c r="I16" s="7">
        <v>89230090</v>
      </c>
      <c r="J16" s="7">
        <v>80307089</v>
      </c>
      <c r="K16" s="7">
        <v>1373311</v>
      </c>
      <c r="L16" s="7">
        <v>7001402</v>
      </c>
      <c r="M16" s="7">
        <v>548288</v>
      </c>
      <c r="N16" s="7">
        <f t="shared" si="0"/>
        <v>7158</v>
      </c>
      <c r="O16" s="7">
        <f t="shared" si="1"/>
        <v>382912220</v>
      </c>
      <c r="P16" s="7">
        <f t="shared" si="2"/>
        <v>344621000</v>
      </c>
      <c r="Q16" s="7">
        <f t="shared" si="3"/>
        <v>17704847</v>
      </c>
      <c r="R16" s="7">
        <f t="shared" si="4"/>
        <v>18115895</v>
      </c>
      <c r="S16" s="7">
        <f t="shared" si="5"/>
        <v>2470478</v>
      </c>
      <c r="T16" s="6">
        <v>1</v>
      </c>
      <c r="U16" s="7">
        <v>110850</v>
      </c>
      <c r="V16" s="7">
        <v>99760</v>
      </c>
      <c r="W16" s="7">
        <v>0</v>
      </c>
      <c r="X16" s="7">
        <v>11090</v>
      </c>
      <c r="Y16" s="7">
        <v>0</v>
      </c>
      <c r="Z16" s="7">
        <v>901</v>
      </c>
      <c r="AA16" s="7">
        <v>14398210</v>
      </c>
      <c r="AB16" s="7">
        <v>12958389</v>
      </c>
      <c r="AC16" s="7">
        <v>3480</v>
      </c>
      <c r="AD16" s="7">
        <v>1436341</v>
      </c>
      <c r="AE16" s="7">
        <v>0</v>
      </c>
      <c r="AF16" s="7">
        <f t="shared" si="6"/>
        <v>902</v>
      </c>
      <c r="AG16" s="7">
        <f t="shared" si="7"/>
        <v>14509060</v>
      </c>
      <c r="AH16" s="7">
        <f t="shared" si="8"/>
        <v>13058149</v>
      </c>
      <c r="AI16" s="7">
        <f t="shared" si="9"/>
        <v>3480</v>
      </c>
      <c r="AJ16" s="7">
        <f t="shared" si="10"/>
        <v>1447431</v>
      </c>
      <c r="AK16" s="7">
        <f t="shared" si="11"/>
        <v>0</v>
      </c>
      <c r="AL16" s="6">
        <f t="shared" si="12"/>
        <v>8060</v>
      </c>
      <c r="AM16" s="7">
        <f t="shared" si="13"/>
        <v>397421280</v>
      </c>
      <c r="AN16" s="7">
        <f t="shared" si="14"/>
        <v>357679149</v>
      </c>
      <c r="AO16" s="7">
        <f t="shared" si="15"/>
        <v>17708327</v>
      </c>
      <c r="AP16" s="7">
        <f t="shared" si="16"/>
        <v>19563326</v>
      </c>
      <c r="AQ16" s="7">
        <f t="shared" si="17"/>
        <v>2470478</v>
      </c>
      <c r="AR16" s="7">
        <v>5628</v>
      </c>
      <c r="AS16" s="7">
        <v>64650710</v>
      </c>
      <c r="AT16" s="7">
        <v>58185641</v>
      </c>
      <c r="AU16" s="7">
        <v>42663</v>
      </c>
      <c r="AV16" s="7">
        <v>5968116</v>
      </c>
      <c r="AW16" s="7">
        <v>454290</v>
      </c>
      <c r="AX16" s="7">
        <f t="shared" si="18"/>
        <v>13688</v>
      </c>
      <c r="AY16" s="7">
        <f t="shared" si="19"/>
        <v>462071990</v>
      </c>
      <c r="AZ16" s="7">
        <f t="shared" si="20"/>
        <v>415864790</v>
      </c>
      <c r="BA16" s="7">
        <f t="shared" si="21"/>
        <v>17750990</v>
      </c>
      <c r="BB16" s="7">
        <f t="shared" si="22"/>
        <v>25531442</v>
      </c>
      <c r="BC16" s="7">
        <f t="shared" si="23"/>
        <v>2924768</v>
      </c>
      <c r="BD16" s="6">
        <v>508</v>
      </c>
      <c r="BE16" s="7">
        <v>17930062</v>
      </c>
      <c r="BF16" s="7">
        <v>11262842</v>
      </c>
      <c r="BG16" s="7">
        <v>0</v>
      </c>
      <c r="BH16" s="7">
        <v>6608520</v>
      </c>
      <c r="BI16" s="7">
        <v>58700</v>
      </c>
      <c r="BJ16" s="7">
        <v>1</v>
      </c>
      <c r="BK16" s="7">
        <v>1380</v>
      </c>
      <c r="BL16" s="7">
        <v>1180</v>
      </c>
      <c r="BM16" s="7">
        <v>0</v>
      </c>
      <c r="BN16" s="7">
        <v>200</v>
      </c>
      <c r="BO16" s="7">
        <v>0</v>
      </c>
      <c r="BP16" s="7">
        <f t="shared" si="24"/>
        <v>509</v>
      </c>
      <c r="BQ16" s="7">
        <f t="shared" si="25"/>
        <v>17931442</v>
      </c>
      <c r="BR16" s="7">
        <f t="shared" si="26"/>
        <v>11264022</v>
      </c>
      <c r="BS16" s="7">
        <f t="shared" si="27"/>
        <v>0</v>
      </c>
      <c r="BT16" s="7">
        <f t="shared" si="28"/>
        <v>6608720</v>
      </c>
      <c r="BU16" s="7">
        <f t="shared" si="29"/>
        <v>58700</v>
      </c>
      <c r="BV16" s="6">
        <v>3</v>
      </c>
      <c r="BW16" s="7">
        <v>327670</v>
      </c>
      <c r="BX16" s="7">
        <v>294903</v>
      </c>
      <c r="BY16" s="7">
        <v>14013</v>
      </c>
      <c r="BZ16" s="7">
        <v>18754</v>
      </c>
      <c r="CA16" s="7">
        <v>0</v>
      </c>
      <c r="CB16" s="7">
        <f t="shared" si="30"/>
        <v>13691</v>
      </c>
      <c r="CC16" s="7">
        <f t="shared" si="31"/>
        <v>480331102</v>
      </c>
      <c r="CD16" s="7">
        <f t="shared" si="32"/>
        <v>427423715</v>
      </c>
      <c r="CE16" s="7">
        <f t="shared" si="33"/>
        <v>17765003</v>
      </c>
      <c r="CF16" s="7">
        <f t="shared" si="34"/>
        <v>32158916</v>
      </c>
      <c r="CG16" s="7">
        <f t="shared" si="35"/>
        <v>2983468</v>
      </c>
      <c r="CH16" s="100">
        <v>25</v>
      </c>
      <c r="CI16" s="101">
        <v>178753</v>
      </c>
      <c r="CJ16" s="101">
        <v>160872</v>
      </c>
      <c r="CK16" s="101">
        <v>0</v>
      </c>
      <c r="CL16" s="101">
        <v>17881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52"/>
        <v>25</v>
      </c>
      <c r="DA16" s="101">
        <f t="shared" si="36"/>
        <v>178753</v>
      </c>
      <c r="DB16" s="101">
        <f t="shared" si="37"/>
        <v>160872</v>
      </c>
      <c r="DC16" s="101">
        <f t="shared" si="38"/>
        <v>0</v>
      </c>
      <c r="DD16" s="101">
        <f t="shared" si="39"/>
        <v>17881</v>
      </c>
      <c r="DE16" s="101">
        <f t="shared" si="40"/>
        <v>0</v>
      </c>
      <c r="DF16" s="101">
        <f t="shared" si="41"/>
        <v>13716</v>
      </c>
      <c r="DG16" s="101">
        <f t="shared" si="42"/>
        <v>480509855</v>
      </c>
      <c r="DH16" s="101">
        <f t="shared" si="43"/>
        <v>427584587</v>
      </c>
      <c r="DI16" s="101">
        <f t="shared" si="44"/>
        <v>17765003</v>
      </c>
      <c r="DJ16" s="101">
        <f t="shared" si="45"/>
        <v>32176797</v>
      </c>
      <c r="DK16" s="101">
        <f t="shared" si="46"/>
        <v>2983468</v>
      </c>
      <c r="DL16" s="101">
        <v>416</v>
      </c>
      <c r="DM16" s="101">
        <v>86</v>
      </c>
      <c r="DN16" s="101">
        <v>502</v>
      </c>
      <c r="DO16" s="101">
        <v>16</v>
      </c>
      <c r="DP16" s="101">
        <v>19</v>
      </c>
      <c r="DR16" s="16">
        <f>INDEX(現金給付!F:F,MATCH($A16,現金給付!$C:$C,0),1)</f>
        <v>25</v>
      </c>
      <c r="DS16" s="16">
        <f>INDEX(現金給付!G:G,MATCH($A16,現金給付!$C:$C,0),1)</f>
        <v>160872</v>
      </c>
      <c r="DT16" s="16">
        <f>INDEX(現金給付!N:N,MATCH($A16,現金給付!$C:$C,0),1)</f>
        <v>1</v>
      </c>
      <c r="DU16" s="16">
        <f>INDEX(現金給付!O:O,MATCH($A16,現金給付!$C:$C,0),1)</f>
        <v>10368</v>
      </c>
      <c r="DV16" s="16">
        <f>INDEX(現金給付!V:V,MATCH($A16,現金給付!$C:$C,0),1)</f>
        <v>0</v>
      </c>
      <c r="DW16" s="16">
        <f>INDEX(現金給付!W:W,MATCH($A16,現金給付!$C:$C,0),1)</f>
        <v>0</v>
      </c>
      <c r="DX16" s="16">
        <f>INDEX(現金給付!AL:AL,MATCH($A16,現金給付!$C:$C,0),1)</f>
        <v>8</v>
      </c>
      <c r="DY16" s="16">
        <f>INDEX(現金給付!AM:AM,MATCH($A16,現金給付!$C:$C,0),1)</f>
        <v>301842</v>
      </c>
      <c r="DZ16" s="16">
        <f>INDEX(現金給付!AT:AT,MATCH($A16,現金給付!$C:$C,0),1)</f>
        <v>1</v>
      </c>
      <c r="EA16" s="16">
        <f>INDEX(現金給付!AU:AU,MATCH($A16,現金給付!$C:$C,0),1)</f>
        <v>63810</v>
      </c>
      <c r="EB16" s="16">
        <f>INDEX(現金給付!BB:BB,MATCH($A16,現金給付!$C:$C,0),1)</f>
        <v>0</v>
      </c>
      <c r="EC16" s="16">
        <f>INDEX(現金給付!BC:BC,MATCH($A16,現金給付!$C:$C,0),1)</f>
        <v>0</v>
      </c>
      <c r="ED16" s="16">
        <f>INDEX(現金給付!BR:BR,MATCH($A16,現金給付!$C:$C,0),1)</f>
        <v>0</v>
      </c>
      <c r="EE16" s="16">
        <f>INDEX(現金給付!BS:BS,MATCH($A16,現金給付!$C:$C,0),1)</f>
        <v>0</v>
      </c>
      <c r="EF16" s="16">
        <f>INDEX(現金給付!BX:BX,MATCH($A16,現金給付!$C:$C,0),1)</f>
        <v>0</v>
      </c>
      <c r="EG16" s="16">
        <f>INDEX(現金給付!BY:BY,MATCH($A16,現金給付!$C:$C,0),1)</f>
        <v>0</v>
      </c>
      <c r="EH16" s="16">
        <f t="shared" si="47"/>
        <v>35</v>
      </c>
      <c r="EI16" s="16">
        <f t="shared" si="48"/>
        <v>536892</v>
      </c>
      <c r="EK16" s="7">
        <f t="shared" si="53"/>
        <v>13726</v>
      </c>
      <c r="EL16" s="7">
        <f t="shared" si="54"/>
        <v>480867994</v>
      </c>
      <c r="EN16" s="69">
        <f>ROUND(EL16/INDEX(被保険者数!O:O,MATCH(A16,被保険者数!A:A,0),1),0)</f>
        <v>861771</v>
      </c>
      <c r="EO16" s="1">
        <f t="shared" si="55"/>
        <v>19</v>
      </c>
      <c r="EP16" s="69">
        <f t="shared" si="49"/>
        <v>293792980</v>
      </c>
      <c r="EQ16" s="69">
        <f t="shared" si="50"/>
        <v>103628300</v>
      </c>
      <c r="ER16" s="69">
        <f t="shared" si="51"/>
        <v>83446714</v>
      </c>
      <c r="ES16" s="69">
        <f>ROUND(EP16/INDEX(被保険者数!O:O,MATCH(A16,被保険者数!A:A,0),1),0)</f>
        <v>526511</v>
      </c>
      <c r="ET16" s="69">
        <f t="shared" si="56"/>
        <v>16</v>
      </c>
      <c r="EU16" s="69">
        <f>ROUND(EQ16/INDEX(被保険者数!O:O,MATCH(A16,被保険者数!A:A,0),1),0)</f>
        <v>185714</v>
      </c>
      <c r="EV16" s="1">
        <f t="shared" si="57"/>
        <v>33</v>
      </c>
    </row>
    <row r="17" spans="1:152" s="1" customFormat="1" ht="15.95" customHeight="1" x14ac:dyDescent="0.15">
      <c r="A17" s="2" t="s">
        <v>38</v>
      </c>
      <c r="B17" s="6">
        <v>237</v>
      </c>
      <c r="C17" s="7">
        <v>155030560</v>
      </c>
      <c r="D17" s="7">
        <v>139527472</v>
      </c>
      <c r="E17" s="7">
        <v>9755772</v>
      </c>
      <c r="F17" s="7">
        <v>5241476</v>
      </c>
      <c r="G17" s="7">
        <v>505840</v>
      </c>
      <c r="H17" s="7">
        <v>3705</v>
      </c>
      <c r="I17" s="7">
        <v>64488790</v>
      </c>
      <c r="J17" s="7">
        <v>58039911</v>
      </c>
      <c r="K17" s="7">
        <v>1189479</v>
      </c>
      <c r="L17" s="7">
        <v>4938396</v>
      </c>
      <c r="M17" s="7">
        <v>321004</v>
      </c>
      <c r="N17" s="7">
        <f t="shared" si="0"/>
        <v>3942</v>
      </c>
      <c r="O17" s="7">
        <f t="shared" si="1"/>
        <v>219519350</v>
      </c>
      <c r="P17" s="7">
        <f t="shared" si="2"/>
        <v>197567383</v>
      </c>
      <c r="Q17" s="7">
        <f t="shared" si="3"/>
        <v>10945251</v>
      </c>
      <c r="R17" s="7">
        <f t="shared" si="4"/>
        <v>10179872</v>
      </c>
      <c r="S17" s="7">
        <f t="shared" si="5"/>
        <v>826844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196</v>
      </c>
      <c r="AA17" s="7">
        <v>3266520</v>
      </c>
      <c r="AB17" s="7">
        <v>2939868</v>
      </c>
      <c r="AC17" s="7">
        <v>0</v>
      </c>
      <c r="AD17" s="7">
        <v>326652</v>
      </c>
      <c r="AE17" s="7">
        <v>0</v>
      </c>
      <c r="AF17" s="7">
        <f t="shared" si="6"/>
        <v>196</v>
      </c>
      <c r="AG17" s="7">
        <f t="shared" si="7"/>
        <v>3266520</v>
      </c>
      <c r="AH17" s="7">
        <f t="shared" si="8"/>
        <v>2939868</v>
      </c>
      <c r="AI17" s="7">
        <f t="shared" si="9"/>
        <v>0</v>
      </c>
      <c r="AJ17" s="7">
        <f t="shared" si="10"/>
        <v>326652</v>
      </c>
      <c r="AK17" s="7">
        <f t="shared" si="11"/>
        <v>0</v>
      </c>
      <c r="AL17" s="6">
        <f t="shared" si="12"/>
        <v>4138</v>
      </c>
      <c r="AM17" s="7">
        <f t="shared" si="13"/>
        <v>222785870</v>
      </c>
      <c r="AN17" s="7">
        <f t="shared" si="14"/>
        <v>200507251</v>
      </c>
      <c r="AO17" s="7">
        <f t="shared" si="15"/>
        <v>10945251</v>
      </c>
      <c r="AP17" s="7">
        <f t="shared" si="16"/>
        <v>10506524</v>
      </c>
      <c r="AQ17" s="7">
        <f t="shared" si="17"/>
        <v>826844</v>
      </c>
      <c r="AR17" s="7">
        <v>2025</v>
      </c>
      <c r="AS17" s="7">
        <v>23207780</v>
      </c>
      <c r="AT17" s="7">
        <v>20887002</v>
      </c>
      <c r="AU17" s="7">
        <v>99447</v>
      </c>
      <c r="AV17" s="7">
        <v>2074019</v>
      </c>
      <c r="AW17" s="7">
        <v>147312</v>
      </c>
      <c r="AX17" s="7">
        <f t="shared" si="18"/>
        <v>6163</v>
      </c>
      <c r="AY17" s="7">
        <f t="shared" si="19"/>
        <v>245993650</v>
      </c>
      <c r="AZ17" s="7">
        <f t="shared" si="20"/>
        <v>221394253</v>
      </c>
      <c r="BA17" s="7">
        <f t="shared" si="21"/>
        <v>11044698</v>
      </c>
      <c r="BB17" s="7">
        <f t="shared" si="22"/>
        <v>12580543</v>
      </c>
      <c r="BC17" s="7">
        <f t="shared" si="23"/>
        <v>974156</v>
      </c>
      <c r="BD17" s="6">
        <v>228</v>
      </c>
      <c r="BE17" s="7">
        <v>7031907</v>
      </c>
      <c r="BF17" s="7">
        <v>4621367</v>
      </c>
      <c r="BG17" s="7">
        <v>0</v>
      </c>
      <c r="BH17" s="7">
        <v>2410330</v>
      </c>
      <c r="BI17" s="7">
        <v>210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24"/>
        <v>228</v>
      </c>
      <c r="BQ17" s="7">
        <f t="shared" si="25"/>
        <v>7031907</v>
      </c>
      <c r="BR17" s="7">
        <f t="shared" si="26"/>
        <v>4621367</v>
      </c>
      <c r="BS17" s="7">
        <f t="shared" si="27"/>
        <v>0</v>
      </c>
      <c r="BT17" s="7">
        <f t="shared" si="28"/>
        <v>2410330</v>
      </c>
      <c r="BU17" s="7">
        <f t="shared" si="29"/>
        <v>210</v>
      </c>
      <c r="BV17" s="6">
        <v>8</v>
      </c>
      <c r="BW17" s="7">
        <v>727720</v>
      </c>
      <c r="BX17" s="7">
        <v>654948</v>
      </c>
      <c r="BY17" s="7">
        <v>8908</v>
      </c>
      <c r="BZ17" s="7">
        <v>58365</v>
      </c>
      <c r="CA17" s="7">
        <v>5499</v>
      </c>
      <c r="CB17" s="7">
        <f t="shared" si="30"/>
        <v>6171</v>
      </c>
      <c r="CC17" s="7">
        <f t="shared" si="31"/>
        <v>253753277</v>
      </c>
      <c r="CD17" s="7">
        <f t="shared" si="32"/>
        <v>226670568</v>
      </c>
      <c r="CE17" s="7">
        <f t="shared" si="33"/>
        <v>11053606</v>
      </c>
      <c r="CF17" s="7">
        <f t="shared" si="34"/>
        <v>15049238</v>
      </c>
      <c r="CG17" s="7">
        <f t="shared" si="35"/>
        <v>979865</v>
      </c>
      <c r="CH17" s="100">
        <v>1</v>
      </c>
      <c r="CI17" s="101">
        <v>7223</v>
      </c>
      <c r="CJ17" s="101">
        <v>6500</v>
      </c>
      <c r="CK17" s="101">
        <v>0</v>
      </c>
      <c r="CL17" s="101">
        <v>723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52"/>
        <v>1</v>
      </c>
      <c r="DA17" s="101">
        <f t="shared" si="36"/>
        <v>7223</v>
      </c>
      <c r="DB17" s="101">
        <f t="shared" si="37"/>
        <v>6500</v>
      </c>
      <c r="DC17" s="101">
        <f t="shared" si="38"/>
        <v>0</v>
      </c>
      <c r="DD17" s="101">
        <f t="shared" si="39"/>
        <v>723</v>
      </c>
      <c r="DE17" s="101">
        <f t="shared" si="40"/>
        <v>0</v>
      </c>
      <c r="DF17" s="101">
        <f t="shared" si="41"/>
        <v>6172</v>
      </c>
      <c r="DG17" s="101">
        <f t="shared" si="42"/>
        <v>253760500</v>
      </c>
      <c r="DH17" s="101">
        <f t="shared" si="43"/>
        <v>226677068</v>
      </c>
      <c r="DI17" s="101">
        <f t="shared" si="44"/>
        <v>11053606</v>
      </c>
      <c r="DJ17" s="101">
        <f t="shared" si="45"/>
        <v>15049961</v>
      </c>
      <c r="DK17" s="101">
        <f t="shared" si="46"/>
        <v>979865</v>
      </c>
      <c r="DL17" s="101">
        <v>185</v>
      </c>
      <c r="DM17" s="101">
        <v>118</v>
      </c>
      <c r="DN17" s="101">
        <v>303</v>
      </c>
      <c r="DO17" s="101">
        <v>37</v>
      </c>
      <c r="DP17" s="101">
        <v>0</v>
      </c>
      <c r="DR17" s="16">
        <f>INDEX(現金給付!F:F,MATCH($A17,現金給付!$C:$C,0),1)</f>
        <v>1</v>
      </c>
      <c r="DS17" s="16">
        <f>INDEX(現金給付!G:G,MATCH($A17,現金給付!$C:$C,0),1)</f>
        <v>6500</v>
      </c>
      <c r="DT17" s="16">
        <f>INDEX(現金給付!N:N,MATCH($A17,現金給付!$C:$C,0),1)</f>
        <v>0</v>
      </c>
      <c r="DU17" s="16">
        <f>INDEX(現金給付!O:O,MATCH($A17,現金給付!$C:$C,0),1)</f>
        <v>0</v>
      </c>
      <c r="DV17" s="16">
        <f>INDEX(現金給付!V:V,MATCH($A17,現金給付!$C:$C,0),1)</f>
        <v>0</v>
      </c>
      <c r="DW17" s="16">
        <f>INDEX(現金給付!W:W,MATCH($A17,現金給付!$C:$C,0),1)</f>
        <v>0</v>
      </c>
      <c r="DX17" s="16">
        <f>INDEX(現金給付!AL:AL,MATCH($A17,現金給付!$C:$C,0),1)</f>
        <v>7</v>
      </c>
      <c r="DY17" s="16">
        <f>INDEX(現金給付!AM:AM,MATCH($A17,現金給付!$C:$C,0),1)</f>
        <v>223424</v>
      </c>
      <c r="DZ17" s="16">
        <f>INDEX(現金給付!AT:AT,MATCH($A17,現金給付!$C:$C,0),1)</f>
        <v>0</v>
      </c>
      <c r="EA17" s="16">
        <f>INDEX(現金給付!AU:AU,MATCH($A17,現金給付!$C:$C,0),1)</f>
        <v>0</v>
      </c>
      <c r="EB17" s="16">
        <f>INDEX(現金給付!BB:BB,MATCH($A17,現金給付!$C:$C,0),1)</f>
        <v>0</v>
      </c>
      <c r="EC17" s="16">
        <f>INDEX(現金給付!BC:BC,MATCH($A17,現金給付!$C:$C,0),1)</f>
        <v>0</v>
      </c>
      <c r="ED17" s="16">
        <f>INDEX(現金給付!BR:BR,MATCH($A17,現金給付!$C:$C,0),1)</f>
        <v>0</v>
      </c>
      <c r="EE17" s="16">
        <f>INDEX(現金給付!BS:BS,MATCH($A17,現金給付!$C:$C,0),1)</f>
        <v>0</v>
      </c>
      <c r="EF17" s="16">
        <f>INDEX(現金給付!BX:BX,MATCH($A17,現金給付!$C:$C,0),1)</f>
        <v>0</v>
      </c>
      <c r="EG17" s="16">
        <f>INDEX(現金給付!BY:BY,MATCH($A17,現金給付!$C:$C,0),1)</f>
        <v>0</v>
      </c>
      <c r="EH17" s="16">
        <f t="shared" si="47"/>
        <v>8</v>
      </c>
      <c r="EI17" s="16">
        <f t="shared" si="48"/>
        <v>229924</v>
      </c>
      <c r="EK17" s="7">
        <f t="shared" si="53"/>
        <v>6179</v>
      </c>
      <c r="EL17" s="7">
        <f t="shared" si="54"/>
        <v>253983201</v>
      </c>
      <c r="EN17" s="69">
        <f>ROUND(EL17/INDEX(被保険者数!O:O,MATCH(A17,被保険者数!A:A,0),1),0)</f>
        <v>999934</v>
      </c>
      <c r="EO17" s="1">
        <f t="shared" si="55"/>
        <v>5</v>
      </c>
      <c r="EP17" s="69">
        <f t="shared" si="49"/>
        <v>155030560</v>
      </c>
      <c r="EQ17" s="69">
        <f t="shared" si="50"/>
        <v>67755310</v>
      </c>
      <c r="ER17" s="69">
        <f t="shared" si="51"/>
        <v>31197331</v>
      </c>
      <c r="ES17" s="69">
        <f>ROUND(EP17/INDEX(被保険者数!O:O,MATCH(A17,被保険者数!A:A,0),1),0)</f>
        <v>610357</v>
      </c>
      <c r="ET17" s="69">
        <f t="shared" si="56"/>
        <v>7</v>
      </c>
      <c r="EU17" s="69">
        <f>ROUND(EQ17/INDEX(被保険者数!O:O,MATCH(A17,被保険者数!A:A,0),1),0)</f>
        <v>266753</v>
      </c>
      <c r="EV17" s="1">
        <f t="shared" si="57"/>
        <v>1</v>
      </c>
    </row>
    <row r="18" spans="1:152" s="1" customFormat="1" ht="15.95" customHeight="1" x14ac:dyDescent="0.15">
      <c r="A18" s="2" t="s">
        <v>39</v>
      </c>
      <c r="B18" s="6">
        <v>1262</v>
      </c>
      <c r="C18" s="7">
        <v>771452120</v>
      </c>
      <c r="D18" s="7">
        <v>694306795</v>
      </c>
      <c r="E18" s="7">
        <v>46481008</v>
      </c>
      <c r="F18" s="7">
        <v>25254301</v>
      </c>
      <c r="G18" s="7">
        <v>5410016</v>
      </c>
      <c r="H18" s="7">
        <v>15474</v>
      </c>
      <c r="I18" s="7">
        <v>266781480</v>
      </c>
      <c r="J18" s="7">
        <v>240103356</v>
      </c>
      <c r="K18" s="7">
        <v>5858785</v>
      </c>
      <c r="L18" s="7">
        <v>17858144</v>
      </c>
      <c r="M18" s="7">
        <v>2961195</v>
      </c>
      <c r="N18" s="7">
        <f t="shared" si="0"/>
        <v>16736</v>
      </c>
      <c r="O18" s="7">
        <f t="shared" si="1"/>
        <v>1038233600</v>
      </c>
      <c r="P18" s="7">
        <f t="shared" si="2"/>
        <v>934410151</v>
      </c>
      <c r="Q18" s="7">
        <f t="shared" si="3"/>
        <v>52339793</v>
      </c>
      <c r="R18" s="7">
        <f t="shared" si="4"/>
        <v>43112445</v>
      </c>
      <c r="S18" s="7">
        <f t="shared" si="5"/>
        <v>8371211</v>
      </c>
      <c r="T18" s="6">
        <v>2</v>
      </c>
      <c r="U18" s="7">
        <v>267240</v>
      </c>
      <c r="V18" s="7">
        <v>240510</v>
      </c>
      <c r="W18" s="7">
        <v>0</v>
      </c>
      <c r="X18" s="7">
        <v>26730</v>
      </c>
      <c r="Y18" s="7">
        <v>0</v>
      </c>
      <c r="Z18" s="7">
        <v>1554</v>
      </c>
      <c r="AA18" s="7">
        <v>20260220</v>
      </c>
      <c r="AB18" s="7">
        <v>18234198</v>
      </c>
      <c r="AC18" s="7">
        <v>24281</v>
      </c>
      <c r="AD18" s="7">
        <v>2001741</v>
      </c>
      <c r="AE18" s="7">
        <v>0</v>
      </c>
      <c r="AF18" s="7">
        <f t="shared" si="6"/>
        <v>1556</v>
      </c>
      <c r="AG18" s="7">
        <f t="shared" si="7"/>
        <v>20527460</v>
      </c>
      <c r="AH18" s="7">
        <f t="shared" si="8"/>
        <v>18474708</v>
      </c>
      <c r="AI18" s="7">
        <f t="shared" si="9"/>
        <v>24281</v>
      </c>
      <c r="AJ18" s="7">
        <f t="shared" si="10"/>
        <v>2028471</v>
      </c>
      <c r="AK18" s="7">
        <f t="shared" si="11"/>
        <v>0</v>
      </c>
      <c r="AL18" s="6">
        <f t="shared" si="12"/>
        <v>18292</v>
      </c>
      <c r="AM18" s="7">
        <f t="shared" si="13"/>
        <v>1058761060</v>
      </c>
      <c r="AN18" s="7">
        <f t="shared" si="14"/>
        <v>952884859</v>
      </c>
      <c r="AO18" s="7">
        <f t="shared" si="15"/>
        <v>52364074</v>
      </c>
      <c r="AP18" s="7">
        <f t="shared" si="16"/>
        <v>45140916</v>
      </c>
      <c r="AQ18" s="7">
        <f t="shared" si="17"/>
        <v>8371211</v>
      </c>
      <c r="AR18" s="7">
        <v>10409</v>
      </c>
      <c r="AS18" s="7">
        <v>138011310</v>
      </c>
      <c r="AT18" s="7">
        <v>124210173</v>
      </c>
      <c r="AU18" s="7">
        <v>1311250</v>
      </c>
      <c r="AV18" s="7">
        <v>11812537</v>
      </c>
      <c r="AW18" s="7">
        <v>677350</v>
      </c>
      <c r="AX18" s="7">
        <f t="shared" si="18"/>
        <v>28701</v>
      </c>
      <c r="AY18" s="7">
        <f t="shared" si="19"/>
        <v>1196772370</v>
      </c>
      <c r="AZ18" s="7">
        <f t="shared" si="20"/>
        <v>1077095032</v>
      </c>
      <c r="BA18" s="7">
        <f t="shared" si="21"/>
        <v>53675324</v>
      </c>
      <c r="BB18" s="7">
        <f t="shared" si="22"/>
        <v>56953453</v>
      </c>
      <c r="BC18" s="7">
        <f t="shared" si="23"/>
        <v>9048561</v>
      </c>
      <c r="BD18" s="6">
        <v>1245</v>
      </c>
      <c r="BE18" s="7">
        <v>47876225</v>
      </c>
      <c r="BF18" s="7">
        <v>30704155</v>
      </c>
      <c r="BG18" s="7">
        <v>0</v>
      </c>
      <c r="BH18" s="7">
        <v>17115880</v>
      </c>
      <c r="BI18" s="7">
        <v>56190</v>
      </c>
      <c r="BJ18" s="7">
        <v>2</v>
      </c>
      <c r="BK18" s="7">
        <v>3400</v>
      </c>
      <c r="BL18" s="7">
        <v>2180</v>
      </c>
      <c r="BM18" s="7">
        <v>0</v>
      </c>
      <c r="BN18" s="7">
        <v>1220</v>
      </c>
      <c r="BO18" s="7">
        <v>0</v>
      </c>
      <c r="BP18" s="7">
        <f t="shared" si="24"/>
        <v>1247</v>
      </c>
      <c r="BQ18" s="7">
        <f t="shared" si="25"/>
        <v>47879625</v>
      </c>
      <c r="BR18" s="7">
        <f t="shared" si="26"/>
        <v>30706335</v>
      </c>
      <c r="BS18" s="7">
        <f t="shared" si="27"/>
        <v>0</v>
      </c>
      <c r="BT18" s="7">
        <f t="shared" si="28"/>
        <v>17117100</v>
      </c>
      <c r="BU18" s="7">
        <f t="shared" si="29"/>
        <v>56190</v>
      </c>
      <c r="BV18" s="6">
        <v>60</v>
      </c>
      <c r="BW18" s="7">
        <v>5617990</v>
      </c>
      <c r="BX18" s="7">
        <v>5056191</v>
      </c>
      <c r="BY18" s="7">
        <v>191032</v>
      </c>
      <c r="BZ18" s="7">
        <v>354959</v>
      </c>
      <c r="CA18" s="7">
        <v>15808</v>
      </c>
      <c r="CB18" s="7">
        <f t="shared" si="30"/>
        <v>28761</v>
      </c>
      <c r="CC18" s="7">
        <f t="shared" si="31"/>
        <v>1250269985</v>
      </c>
      <c r="CD18" s="7">
        <f t="shared" si="32"/>
        <v>1112857558</v>
      </c>
      <c r="CE18" s="7">
        <f t="shared" si="33"/>
        <v>53866356</v>
      </c>
      <c r="CF18" s="7">
        <f t="shared" si="34"/>
        <v>74425512</v>
      </c>
      <c r="CG18" s="7">
        <f t="shared" si="35"/>
        <v>9120559</v>
      </c>
      <c r="CH18" s="100">
        <v>47</v>
      </c>
      <c r="CI18" s="101">
        <v>244934</v>
      </c>
      <c r="CJ18" s="101">
        <v>220435</v>
      </c>
      <c r="CK18" s="101">
        <v>0</v>
      </c>
      <c r="CL18" s="101">
        <v>24499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52"/>
        <v>47</v>
      </c>
      <c r="DA18" s="101">
        <f t="shared" si="36"/>
        <v>244934</v>
      </c>
      <c r="DB18" s="101">
        <f t="shared" si="37"/>
        <v>220435</v>
      </c>
      <c r="DC18" s="101">
        <f t="shared" si="38"/>
        <v>0</v>
      </c>
      <c r="DD18" s="101">
        <f t="shared" si="39"/>
        <v>24499</v>
      </c>
      <c r="DE18" s="101">
        <f t="shared" si="40"/>
        <v>0</v>
      </c>
      <c r="DF18" s="101">
        <f t="shared" si="41"/>
        <v>28808</v>
      </c>
      <c r="DG18" s="101">
        <f t="shared" si="42"/>
        <v>1250514919</v>
      </c>
      <c r="DH18" s="101">
        <f t="shared" si="43"/>
        <v>1113077993</v>
      </c>
      <c r="DI18" s="101">
        <f t="shared" si="44"/>
        <v>53866356</v>
      </c>
      <c r="DJ18" s="101">
        <f t="shared" si="45"/>
        <v>74450011</v>
      </c>
      <c r="DK18" s="101">
        <f t="shared" si="46"/>
        <v>9120559</v>
      </c>
      <c r="DL18" s="101">
        <v>992</v>
      </c>
      <c r="DM18" s="101">
        <v>435</v>
      </c>
      <c r="DN18" s="101">
        <v>1427</v>
      </c>
      <c r="DO18" s="101">
        <v>173</v>
      </c>
      <c r="DP18" s="101">
        <v>14</v>
      </c>
      <c r="DR18" s="16">
        <f>INDEX(現金給付!F:F,MATCH($A18,現金給付!$C:$C,0),1)</f>
        <v>47</v>
      </c>
      <c r="DS18" s="16">
        <f>INDEX(現金給付!G:G,MATCH($A18,現金給付!$C:$C,0),1)</f>
        <v>220435</v>
      </c>
      <c r="DT18" s="16">
        <f>INDEX(現金給付!N:N,MATCH($A18,現金給付!$C:$C,0),1)</f>
        <v>62</v>
      </c>
      <c r="DU18" s="16">
        <f>INDEX(現金給付!O:O,MATCH($A18,現金給付!$C:$C,0),1)</f>
        <v>926411</v>
      </c>
      <c r="DV18" s="16">
        <f>INDEX(現金給付!V:V,MATCH($A18,現金給付!$C:$C,0),1)</f>
        <v>33</v>
      </c>
      <c r="DW18" s="16">
        <f>INDEX(現金給付!W:W,MATCH($A18,現金給付!$C:$C,0),1)</f>
        <v>457830</v>
      </c>
      <c r="DX18" s="16">
        <f>INDEX(現金給付!AL:AL,MATCH($A18,現金給付!$C:$C,0),1)</f>
        <v>23</v>
      </c>
      <c r="DY18" s="16">
        <f>INDEX(現金給付!AM:AM,MATCH($A18,現金給付!$C:$C,0),1)</f>
        <v>819879</v>
      </c>
      <c r="DZ18" s="16">
        <f>INDEX(現金給付!AT:AT,MATCH($A18,現金給付!$C:$C,0),1)</f>
        <v>0</v>
      </c>
      <c r="EA18" s="16">
        <f>INDEX(現金給付!AU:AU,MATCH($A18,現金給付!$C:$C,0),1)</f>
        <v>0</v>
      </c>
      <c r="EB18" s="16">
        <f>INDEX(現金給付!BB:BB,MATCH($A18,現金給付!$C:$C,0),1)</f>
        <v>0</v>
      </c>
      <c r="EC18" s="16">
        <f>INDEX(現金給付!BC:BC,MATCH($A18,現金給付!$C:$C,0),1)</f>
        <v>0</v>
      </c>
      <c r="ED18" s="16">
        <f>INDEX(現金給付!BR:BR,MATCH($A18,現金給付!$C:$C,0),1)</f>
        <v>0</v>
      </c>
      <c r="EE18" s="16">
        <f>INDEX(現金給付!BS:BS,MATCH($A18,現金給付!$C:$C,0),1)</f>
        <v>0</v>
      </c>
      <c r="EF18" s="16">
        <f>INDEX(現金給付!BX:BX,MATCH($A18,現金給付!$C:$C,0),1)</f>
        <v>0</v>
      </c>
      <c r="EG18" s="16">
        <f>INDEX(現金給付!BY:BY,MATCH($A18,現金給付!$C:$C,0),1)</f>
        <v>0</v>
      </c>
      <c r="EH18" s="16">
        <f t="shared" si="47"/>
        <v>165</v>
      </c>
      <c r="EI18" s="16">
        <f t="shared" si="48"/>
        <v>2424555</v>
      </c>
      <c r="EK18" s="7">
        <f t="shared" si="53"/>
        <v>28926</v>
      </c>
      <c r="EL18" s="7">
        <f t="shared" si="54"/>
        <v>1252694540</v>
      </c>
      <c r="EN18" s="69">
        <f>ROUND(EL18/INDEX(被保険者数!O:O,MATCH(A18,被保険者数!A:A,0),1),0)</f>
        <v>872958</v>
      </c>
      <c r="EO18" s="1">
        <f t="shared" si="55"/>
        <v>17</v>
      </c>
      <c r="EP18" s="69">
        <f t="shared" si="49"/>
        <v>771719360</v>
      </c>
      <c r="EQ18" s="69">
        <f t="shared" si="50"/>
        <v>287041700</v>
      </c>
      <c r="ER18" s="69">
        <f t="shared" si="51"/>
        <v>193933480</v>
      </c>
      <c r="ES18" s="69">
        <f>ROUND(EP18/INDEX(被保険者数!O:O,MATCH(A18,被保険者数!A:A,0),1),0)</f>
        <v>537784</v>
      </c>
      <c r="ET18" s="69">
        <f t="shared" si="56"/>
        <v>14</v>
      </c>
      <c r="EU18" s="69">
        <f>ROUND(EQ18/INDEX(被保険者数!O:O,MATCH(A18,被保険者数!A:A,0),1),0)</f>
        <v>200029</v>
      </c>
      <c r="EV18" s="1">
        <f t="shared" si="57"/>
        <v>20</v>
      </c>
    </row>
    <row r="19" spans="1:152" s="1" customFormat="1" ht="15.95" customHeight="1" x14ac:dyDescent="0.15">
      <c r="A19" s="2" t="s">
        <v>40</v>
      </c>
      <c r="B19" s="6">
        <v>2225</v>
      </c>
      <c r="C19" s="7">
        <v>1308886280</v>
      </c>
      <c r="D19" s="7">
        <v>1177997405</v>
      </c>
      <c r="E19" s="7">
        <v>75053630</v>
      </c>
      <c r="F19" s="7">
        <v>47605704</v>
      </c>
      <c r="G19" s="7">
        <v>8229541</v>
      </c>
      <c r="H19" s="7">
        <v>21695</v>
      </c>
      <c r="I19" s="7">
        <v>454609430</v>
      </c>
      <c r="J19" s="7">
        <v>409148497</v>
      </c>
      <c r="K19" s="7">
        <v>11343073</v>
      </c>
      <c r="L19" s="7">
        <v>26201058</v>
      </c>
      <c r="M19" s="7">
        <v>7916802</v>
      </c>
      <c r="N19" s="7">
        <f t="shared" si="0"/>
        <v>23920</v>
      </c>
      <c r="O19" s="7">
        <f t="shared" si="1"/>
        <v>1763495710</v>
      </c>
      <c r="P19" s="7">
        <f t="shared" si="2"/>
        <v>1587145902</v>
      </c>
      <c r="Q19" s="7">
        <f t="shared" si="3"/>
        <v>86396703</v>
      </c>
      <c r="R19" s="7">
        <f t="shared" si="4"/>
        <v>73806762</v>
      </c>
      <c r="S19" s="7">
        <f t="shared" si="5"/>
        <v>16146343</v>
      </c>
      <c r="T19" s="6">
        <v>4</v>
      </c>
      <c r="U19" s="7">
        <v>674030</v>
      </c>
      <c r="V19" s="7">
        <v>606621</v>
      </c>
      <c r="W19" s="7">
        <v>0</v>
      </c>
      <c r="X19" s="7">
        <v>67409</v>
      </c>
      <c r="Y19" s="7">
        <v>0</v>
      </c>
      <c r="Z19" s="7">
        <v>1928</v>
      </c>
      <c r="AA19" s="7">
        <v>29118780</v>
      </c>
      <c r="AB19" s="7">
        <v>26206902</v>
      </c>
      <c r="AC19" s="7">
        <v>2386</v>
      </c>
      <c r="AD19" s="7">
        <v>2909426</v>
      </c>
      <c r="AE19" s="7">
        <v>66</v>
      </c>
      <c r="AF19" s="7">
        <f t="shared" si="6"/>
        <v>1932</v>
      </c>
      <c r="AG19" s="7">
        <f t="shared" si="7"/>
        <v>29792810</v>
      </c>
      <c r="AH19" s="7">
        <f t="shared" si="8"/>
        <v>26813523</v>
      </c>
      <c r="AI19" s="7">
        <f t="shared" si="9"/>
        <v>2386</v>
      </c>
      <c r="AJ19" s="7">
        <f t="shared" si="10"/>
        <v>2976835</v>
      </c>
      <c r="AK19" s="7">
        <f t="shared" si="11"/>
        <v>66</v>
      </c>
      <c r="AL19" s="6">
        <f t="shared" si="12"/>
        <v>25852</v>
      </c>
      <c r="AM19" s="7">
        <f t="shared" si="13"/>
        <v>1793288520</v>
      </c>
      <c r="AN19" s="7">
        <f t="shared" si="14"/>
        <v>1613959425</v>
      </c>
      <c r="AO19" s="7">
        <f t="shared" si="15"/>
        <v>86399089</v>
      </c>
      <c r="AP19" s="7">
        <f t="shared" si="16"/>
        <v>76783597</v>
      </c>
      <c r="AQ19" s="7">
        <f t="shared" si="17"/>
        <v>16146409</v>
      </c>
      <c r="AR19" s="7">
        <v>16783</v>
      </c>
      <c r="AS19" s="7">
        <v>210253360</v>
      </c>
      <c r="AT19" s="7">
        <v>189228022</v>
      </c>
      <c r="AU19" s="7">
        <v>684633</v>
      </c>
      <c r="AV19" s="7">
        <v>19764512</v>
      </c>
      <c r="AW19" s="7">
        <v>576193</v>
      </c>
      <c r="AX19" s="7">
        <f t="shared" si="18"/>
        <v>42635</v>
      </c>
      <c r="AY19" s="7">
        <f t="shared" si="19"/>
        <v>2003541880</v>
      </c>
      <c r="AZ19" s="7">
        <f t="shared" si="20"/>
        <v>1803187447</v>
      </c>
      <c r="BA19" s="7">
        <f t="shared" si="21"/>
        <v>87083722</v>
      </c>
      <c r="BB19" s="7">
        <f t="shared" si="22"/>
        <v>96548109</v>
      </c>
      <c r="BC19" s="7">
        <f t="shared" si="23"/>
        <v>16722602</v>
      </c>
      <c r="BD19" s="6">
        <v>2171</v>
      </c>
      <c r="BE19" s="7">
        <v>86022368</v>
      </c>
      <c r="BF19" s="7">
        <v>53884718</v>
      </c>
      <c r="BG19" s="7">
        <v>0</v>
      </c>
      <c r="BH19" s="7">
        <v>31891590</v>
      </c>
      <c r="BI19" s="7">
        <v>246060</v>
      </c>
      <c r="BJ19" s="7">
        <v>4</v>
      </c>
      <c r="BK19" s="7">
        <v>15860</v>
      </c>
      <c r="BL19" s="7">
        <v>5900</v>
      </c>
      <c r="BM19" s="7">
        <v>0</v>
      </c>
      <c r="BN19" s="7">
        <v>9960</v>
      </c>
      <c r="BO19" s="7">
        <v>0</v>
      </c>
      <c r="BP19" s="7">
        <f t="shared" si="24"/>
        <v>2175</v>
      </c>
      <c r="BQ19" s="7">
        <f t="shared" si="25"/>
        <v>86038228</v>
      </c>
      <c r="BR19" s="7">
        <f t="shared" si="26"/>
        <v>53890618</v>
      </c>
      <c r="BS19" s="7">
        <f t="shared" si="27"/>
        <v>0</v>
      </c>
      <c r="BT19" s="7">
        <f t="shared" si="28"/>
        <v>31901550</v>
      </c>
      <c r="BU19" s="7">
        <f t="shared" si="29"/>
        <v>246060</v>
      </c>
      <c r="BV19" s="6">
        <v>86</v>
      </c>
      <c r="BW19" s="7">
        <v>9931670</v>
      </c>
      <c r="BX19" s="7">
        <v>8938503</v>
      </c>
      <c r="BY19" s="7">
        <v>292246</v>
      </c>
      <c r="BZ19" s="7">
        <v>700921</v>
      </c>
      <c r="CA19" s="7">
        <v>0</v>
      </c>
      <c r="CB19" s="7">
        <f t="shared" si="30"/>
        <v>42721</v>
      </c>
      <c r="CC19" s="7">
        <f t="shared" si="31"/>
        <v>2099511778</v>
      </c>
      <c r="CD19" s="7">
        <f t="shared" si="32"/>
        <v>1866016568</v>
      </c>
      <c r="CE19" s="7">
        <f t="shared" si="33"/>
        <v>87375968</v>
      </c>
      <c r="CF19" s="7">
        <f t="shared" si="34"/>
        <v>129150580</v>
      </c>
      <c r="CG19" s="7">
        <f t="shared" si="35"/>
        <v>16968662</v>
      </c>
      <c r="CH19" s="100">
        <v>110</v>
      </c>
      <c r="CI19" s="101">
        <v>711700</v>
      </c>
      <c r="CJ19" s="101">
        <v>640511</v>
      </c>
      <c r="CK19" s="101">
        <v>0</v>
      </c>
      <c r="CL19" s="101">
        <v>71189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52"/>
        <v>110</v>
      </c>
      <c r="DA19" s="101">
        <f t="shared" si="36"/>
        <v>711700</v>
      </c>
      <c r="DB19" s="101">
        <f t="shared" si="37"/>
        <v>640511</v>
      </c>
      <c r="DC19" s="101">
        <f t="shared" si="38"/>
        <v>0</v>
      </c>
      <c r="DD19" s="101">
        <f t="shared" si="39"/>
        <v>71189</v>
      </c>
      <c r="DE19" s="101">
        <f t="shared" si="40"/>
        <v>0</v>
      </c>
      <c r="DF19" s="101">
        <f t="shared" si="41"/>
        <v>42831</v>
      </c>
      <c r="DG19" s="101">
        <f t="shared" si="42"/>
        <v>2100223478</v>
      </c>
      <c r="DH19" s="101">
        <f t="shared" si="43"/>
        <v>1866657079</v>
      </c>
      <c r="DI19" s="101">
        <f t="shared" si="44"/>
        <v>87375968</v>
      </c>
      <c r="DJ19" s="101">
        <f t="shared" si="45"/>
        <v>129221769</v>
      </c>
      <c r="DK19" s="101">
        <f t="shared" si="46"/>
        <v>16968662</v>
      </c>
      <c r="DL19" s="101">
        <v>1718</v>
      </c>
      <c r="DM19" s="101">
        <v>610</v>
      </c>
      <c r="DN19" s="101">
        <v>2328</v>
      </c>
      <c r="DO19" s="101">
        <v>209</v>
      </c>
      <c r="DP19" s="101">
        <v>52</v>
      </c>
      <c r="DR19" s="16">
        <f>INDEX(現金給付!F:F,MATCH($A19,現金給付!$C:$C,0),1)</f>
        <v>110</v>
      </c>
      <c r="DS19" s="16">
        <f>INDEX(現金給付!G:G,MATCH($A19,現金給付!$C:$C,0),1)</f>
        <v>640511</v>
      </c>
      <c r="DT19" s="16">
        <f>INDEX(現金給付!N:N,MATCH($A19,現金給付!$C:$C,0),1)</f>
        <v>8</v>
      </c>
      <c r="DU19" s="16">
        <f>INDEX(現金給付!O:O,MATCH($A19,現金給付!$C:$C,0),1)</f>
        <v>69518</v>
      </c>
      <c r="DV19" s="16">
        <f>INDEX(現金給付!V:V,MATCH($A19,現金給付!$C:$C,0),1)</f>
        <v>17</v>
      </c>
      <c r="DW19" s="16">
        <f>INDEX(現金給付!W:W,MATCH($A19,現金給付!$C:$C,0),1)</f>
        <v>648382</v>
      </c>
      <c r="DX19" s="16">
        <f>INDEX(現金給付!AL:AL,MATCH($A19,現金給付!$C:$C,0),1)</f>
        <v>34</v>
      </c>
      <c r="DY19" s="16">
        <f>INDEX(現金給付!AM:AM,MATCH($A19,現金給付!$C:$C,0),1)</f>
        <v>863095</v>
      </c>
      <c r="DZ19" s="16">
        <f>INDEX(現金給付!AT:AT,MATCH($A19,現金給付!$C:$C,0),1)</f>
        <v>3</v>
      </c>
      <c r="EA19" s="16">
        <f>INDEX(現金給付!AU:AU,MATCH($A19,現金給付!$C:$C,0),1)</f>
        <v>29556</v>
      </c>
      <c r="EB19" s="16">
        <f>INDEX(現金給付!BB:BB,MATCH($A19,現金給付!$C:$C,0),1)</f>
        <v>0</v>
      </c>
      <c r="EC19" s="16">
        <f>INDEX(現金給付!BC:BC,MATCH($A19,現金給付!$C:$C,0),1)</f>
        <v>0</v>
      </c>
      <c r="ED19" s="16">
        <f>INDEX(現金給付!BR:BR,MATCH($A19,現金給付!$C:$C,0),1)</f>
        <v>0</v>
      </c>
      <c r="EE19" s="16">
        <f>INDEX(現金給付!BS:BS,MATCH($A19,現金給付!$C:$C,0),1)</f>
        <v>0</v>
      </c>
      <c r="EF19" s="16">
        <f>INDEX(現金給付!BX:BX,MATCH($A19,現金給付!$C:$C,0),1)</f>
        <v>0</v>
      </c>
      <c r="EG19" s="16">
        <f>INDEX(現金給付!BY:BY,MATCH($A19,現金給付!$C:$C,0),1)</f>
        <v>0</v>
      </c>
      <c r="EH19" s="16">
        <f t="shared" si="47"/>
        <v>172</v>
      </c>
      <c r="EI19" s="16">
        <f t="shared" si="48"/>
        <v>2251062</v>
      </c>
      <c r="EK19" s="7">
        <f t="shared" si="53"/>
        <v>42893</v>
      </c>
      <c r="EL19" s="7">
        <f t="shared" si="54"/>
        <v>2101762840</v>
      </c>
      <c r="EN19" s="69">
        <f>ROUND(EL19/INDEX(被保険者数!O:O,MATCH(A19,被保険者数!A:A,0),1),0)</f>
        <v>1122737</v>
      </c>
      <c r="EO19" s="1">
        <f t="shared" si="55"/>
        <v>2</v>
      </c>
      <c r="EP19" s="69">
        <f t="shared" si="49"/>
        <v>1309560310</v>
      </c>
      <c r="EQ19" s="69">
        <f t="shared" si="50"/>
        <v>483728210</v>
      </c>
      <c r="ER19" s="69">
        <f t="shared" si="51"/>
        <v>308474320</v>
      </c>
      <c r="ES19" s="69">
        <f>ROUND(EP19/INDEX(被保険者数!O:O,MATCH(A19,被保険者数!A:A,0),1),0)</f>
        <v>699551</v>
      </c>
      <c r="ET19" s="69">
        <f t="shared" si="56"/>
        <v>3</v>
      </c>
      <c r="EU19" s="69">
        <f>ROUND(EQ19/INDEX(被保険者数!O:O,MATCH(A19,被保険者数!A:A,0),1),0)</f>
        <v>258402</v>
      </c>
      <c r="EV19" s="1">
        <f t="shared" si="57"/>
        <v>2</v>
      </c>
    </row>
    <row r="20" spans="1:152" s="1" customFormat="1" ht="15.95" customHeight="1" x14ac:dyDescent="0.15">
      <c r="A20" s="2" t="s">
        <v>41</v>
      </c>
      <c r="B20" s="6">
        <v>914</v>
      </c>
      <c r="C20" s="7">
        <v>612797830</v>
      </c>
      <c r="D20" s="7">
        <v>551517924</v>
      </c>
      <c r="E20" s="7">
        <v>35715531</v>
      </c>
      <c r="F20" s="7">
        <v>23578090</v>
      </c>
      <c r="G20" s="7">
        <v>1986285</v>
      </c>
      <c r="H20" s="7">
        <v>12662</v>
      </c>
      <c r="I20" s="7">
        <v>230280980</v>
      </c>
      <c r="J20" s="7">
        <v>207252876</v>
      </c>
      <c r="K20" s="7">
        <v>6112745</v>
      </c>
      <c r="L20" s="7">
        <v>15249167</v>
      </c>
      <c r="M20" s="7">
        <v>1666192</v>
      </c>
      <c r="N20" s="7">
        <f t="shared" si="0"/>
        <v>13576</v>
      </c>
      <c r="O20" s="7">
        <f t="shared" si="1"/>
        <v>843078810</v>
      </c>
      <c r="P20" s="7">
        <f t="shared" si="2"/>
        <v>758770800</v>
      </c>
      <c r="Q20" s="7">
        <f t="shared" si="3"/>
        <v>41828276</v>
      </c>
      <c r="R20" s="7">
        <f t="shared" si="4"/>
        <v>38827257</v>
      </c>
      <c r="S20" s="7">
        <f t="shared" si="5"/>
        <v>3652477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1236</v>
      </c>
      <c r="AA20" s="7">
        <v>16903930</v>
      </c>
      <c r="AB20" s="7">
        <v>15213537</v>
      </c>
      <c r="AC20" s="7">
        <v>485</v>
      </c>
      <c r="AD20" s="7">
        <v>1689908</v>
      </c>
      <c r="AE20" s="7">
        <v>0</v>
      </c>
      <c r="AF20" s="7">
        <f t="shared" si="6"/>
        <v>1236</v>
      </c>
      <c r="AG20" s="7">
        <f t="shared" si="7"/>
        <v>16903930</v>
      </c>
      <c r="AH20" s="7">
        <f t="shared" si="8"/>
        <v>15213537</v>
      </c>
      <c r="AI20" s="7">
        <f t="shared" si="9"/>
        <v>485</v>
      </c>
      <c r="AJ20" s="7">
        <f t="shared" si="10"/>
        <v>1689908</v>
      </c>
      <c r="AK20" s="7">
        <f t="shared" si="11"/>
        <v>0</v>
      </c>
      <c r="AL20" s="6">
        <f t="shared" si="12"/>
        <v>14812</v>
      </c>
      <c r="AM20" s="7">
        <f t="shared" si="13"/>
        <v>859982740</v>
      </c>
      <c r="AN20" s="7">
        <f t="shared" si="14"/>
        <v>773984337</v>
      </c>
      <c r="AO20" s="7">
        <f t="shared" si="15"/>
        <v>41828761</v>
      </c>
      <c r="AP20" s="7">
        <f t="shared" si="16"/>
        <v>40517165</v>
      </c>
      <c r="AQ20" s="7">
        <f t="shared" si="17"/>
        <v>3652477</v>
      </c>
      <c r="AR20" s="7">
        <v>9416</v>
      </c>
      <c r="AS20" s="7">
        <v>136988530</v>
      </c>
      <c r="AT20" s="7">
        <v>123289671</v>
      </c>
      <c r="AU20" s="7">
        <v>772493</v>
      </c>
      <c r="AV20" s="7">
        <v>11743720</v>
      </c>
      <c r="AW20" s="7">
        <v>1182646</v>
      </c>
      <c r="AX20" s="7">
        <f t="shared" si="18"/>
        <v>24228</v>
      </c>
      <c r="AY20" s="7">
        <f t="shared" si="19"/>
        <v>996971270</v>
      </c>
      <c r="AZ20" s="7">
        <f t="shared" si="20"/>
        <v>897274008</v>
      </c>
      <c r="BA20" s="7">
        <f t="shared" si="21"/>
        <v>42601254</v>
      </c>
      <c r="BB20" s="7">
        <f t="shared" si="22"/>
        <v>52260885</v>
      </c>
      <c r="BC20" s="7">
        <f t="shared" si="23"/>
        <v>4835123</v>
      </c>
      <c r="BD20" s="6">
        <v>880</v>
      </c>
      <c r="BE20" s="7">
        <v>31122723</v>
      </c>
      <c r="BF20" s="7">
        <v>16625023</v>
      </c>
      <c r="BG20" s="7">
        <v>0</v>
      </c>
      <c r="BH20" s="7">
        <v>14360560</v>
      </c>
      <c r="BI20" s="7">
        <v>137140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f t="shared" si="24"/>
        <v>880</v>
      </c>
      <c r="BQ20" s="7">
        <f t="shared" si="25"/>
        <v>31122723</v>
      </c>
      <c r="BR20" s="7">
        <f t="shared" si="26"/>
        <v>16625023</v>
      </c>
      <c r="BS20" s="7">
        <f t="shared" si="27"/>
        <v>0</v>
      </c>
      <c r="BT20" s="7">
        <f t="shared" si="28"/>
        <v>14360560</v>
      </c>
      <c r="BU20" s="7">
        <f t="shared" si="29"/>
        <v>137140</v>
      </c>
      <c r="BV20" s="6">
        <v>108</v>
      </c>
      <c r="BW20" s="7">
        <v>10424360</v>
      </c>
      <c r="BX20" s="7">
        <v>9381924</v>
      </c>
      <c r="BY20" s="7">
        <v>105598</v>
      </c>
      <c r="BZ20" s="7">
        <v>819607</v>
      </c>
      <c r="CA20" s="7">
        <v>117231</v>
      </c>
      <c r="CB20" s="7">
        <f t="shared" si="30"/>
        <v>24336</v>
      </c>
      <c r="CC20" s="7">
        <f t="shared" si="31"/>
        <v>1038518353</v>
      </c>
      <c r="CD20" s="7">
        <f t="shared" si="32"/>
        <v>923280955</v>
      </c>
      <c r="CE20" s="7">
        <f t="shared" si="33"/>
        <v>42706852</v>
      </c>
      <c r="CF20" s="7">
        <f t="shared" si="34"/>
        <v>67441052</v>
      </c>
      <c r="CG20" s="7">
        <f t="shared" si="35"/>
        <v>5089494</v>
      </c>
      <c r="CH20" s="100">
        <v>107</v>
      </c>
      <c r="CI20" s="101">
        <v>508929</v>
      </c>
      <c r="CJ20" s="101">
        <v>458015</v>
      </c>
      <c r="CK20" s="101">
        <v>0</v>
      </c>
      <c r="CL20" s="101">
        <v>50914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52"/>
        <v>107</v>
      </c>
      <c r="DA20" s="101">
        <f t="shared" si="36"/>
        <v>508929</v>
      </c>
      <c r="DB20" s="101">
        <f t="shared" si="37"/>
        <v>458015</v>
      </c>
      <c r="DC20" s="101">
        <f t="shared" si="38"/>
        <v>0</v>
      </c>
      <c r="DD20" s="101">
        <f t="shared" si="39"/>
        <v>50914</v>
      </c>
      <c r="DE20" s="101">
        <f t="shared" si="40"/>
        <v>0</v>
      </c>
      <c r="DF20" s="101">
        <f t="shared" si="41"/>
        <v>24443</v>
      </c>
      <c r="DG20" s="101">
        <f t="shared" si="42"/>
        <v>1039027282</v>
      </c>
      <c r="DH20" s="101">
        <f t="shared" si="43"/>
        <v>923738970</v>
      </c>
      <c r="DI20" s="101">
        <f t="shared" si="44"/>
        <v>42706852</v>
      </c>
      <c r="DJ20" s="101">
        <f t="shared" si="45"/>
        <v>67491966</v>
      </c>
      <c r="DK20" s="101">
        <f t="shared" si="46"/>
        <v>5089494</v>
      </c>
      <c r="DL20" s="101">
        <v>665</v>
      </c>
      <c r="DM20" s="101">
        <v>403</v>
      </c>
      <c r="DN20" s="101">
        <v>1068</v>
      </c>
      <c r="DO20" s="101">
        <v>230</v>
      </c>
      <c r="DP20" s="101">
        <v>43</v>
      </c>
      <c r="DR20" s="16">
        <f>INDEX(現金給付!F:F,MATCH($A20,現金給付!$C:$C,0),1)</f>
        <v>107</v>
      </c>
      <c r="DS20" s="16">
        <f>INDEX(現金給付!G:G,MATCH($A20,現金給付!$C:$C,0),1)</f>
        <v>458015</v>
      </c>
      <c r="DT20" s="16">
        <f>INDEX(現金給付!N:N,MATCH($A20,現金給付!$C:$C,0),1)</f>
        <v>1</v>
      </c>
      <c r="DU20" s="16">
        <f>INDEX(現金給付!O:O,MATCH($A20,現金給付!$C:$C,0),1)</f>
        <v>39294</v>
      </c>
      <c r="DV20" s="16">
        <f>INDEX(現金給付!V:V,MATCH($A20,現金給付!$C:$C,0),1)</f>
        <v>4</v>
      </c>
      <c r="DW20" s="16">
        <f>INDEX(現金給付!W:W,MATCH($A20,現金給付!$C:$C,0),1)</f>
        <v>42570</v>
      </c>
      <c r="DX20" s="16">
        <f>INDEX(現金給付!AL:AL,MATCH($A20,現金給付!$C:$C,0),1)</f>
        <v>18</v>
      </c>
      <c r="DY20" s="16">
        <f>INDEX(現金給付!AM:AM,MATCH($A20,現金給付!$C:$C,0),1)</f>
        <v>591873</v>
      </c>
      <c r="DZ20" s="16">
        <f>INDEX(現金給付!AT:AT,MATCH($A20,現金給付!$C:$C,0),1)</f>
        <v>0</v>
      </c>
      <c r="EA20" s="16">
        <f>INDEX(現金給付!AU:AU,MATCH($A20,現金給付!$C:$C,0),1)</f>
        <v>0</v>
      </c>
      <c r="EB20" s="16">
        <f>INDEX(現金給付!BB:BB,MATCH($A20,現金給付!$C:$C,0),1)</f>
        <v>1</v>
      </c>
      <c r="EC20" s="16">
        <f>INDEX(現金給付!BC:BC,MATCH($A20,現金給付!$C:$C,0),1)</f>
        <v>18090</v>
      </c>
      <c r="ED20" s="16">
        <f>INDEX(現金給付!BR:BR,MATCH($A20,現金給付!$C:$C,0),1)</f>
        <v>0</v>
      </c>
      <c r="EE20" s="16">
        <f>INDEX(現金給付!BS:BS,MATCH($A20,現金給付!$C:$C,0),1)</f>
        <v>0</v>
      </c>
      <c r="EF20" s="16">
        <f>INDEX(現金給付!BX:BX,MATCH($A20,現金給付!$C:$C,0),1)</f>
        <v>0</v>
      </c>
      <c r="EG20" s="16">
        <f>INDEX(現金給付!BY:BY,MATCH($A20,現金給付!$C:$C,0),1)</f>
        <v>0</v>
      </c>
      <c r="EH20" s="16">
        <f t="shared" si="47"/>
        <v>131</v>
      </c>
      <c r="EI20" s="16">
        <f t="shared" si="48"/>
        <v>1149842</v>
      </c>
      <c r="EK20" s="7">
        <f t="shared" si="53"/>
        <v>24467</v>
      </c>
      <c r="EL20" s="7">
        <f t="shared" si="54"/>
        <v>1039668195</v>
      </c>
      <c r="EN20" s="69">
        <f>ROUND(EL20/INDEX(被保険者数!O:O,MATCH(A20,被保険者数!A:A,0),1),0)</f>
        <v>797903</v>
      </c>
      <c r="EO20" s="1">
        <f t="shared" si="55"/>
        <v>27</v>
      </c>
      <c r="EP20" s="69">
        <f t="shared" si="49"/>
        <v>612797830</v>
      </c>
      <c r="EQ20" s="69">
        <f t="shared" si="50"/>
        <v>247184910</v>
      </c>
      <c r="ER20" s="69">
        <f t="shared" si="51"/>
        <v>179685455</v>
      </c>
      <c r="ES20" s="69">
        <f>ROUND(EP20/INDEX(被保険者数!O:O,MATCH(A20,被保険者数!A:A,0),1),0)</f>
        <v>470298</v>
      </c>
      <c r="ET20" s="69">
        <f t="shared" si="56"/>
        <v>25</v>
      </c>
      <c r="EU20" s="69">
        <f>ROUND(EQ20/INDEX(被保険者数!O:O,MATCH(A20,被保険者数!A:A,0),1),0)</f>
        <v>189704</v>
      </c>
      <c r="EV20" s="1">
        <f t="shared" si="57"/>
        <v>28</v>
      </c>
    </row>
    <row r="21" spans="1:152" s="1" customFormat="1" ht="15.95" customHeight="1" x14ac:dyDescent="0.15">
      <c r="A21" s="2" t="s">
        <v>42</v>
      </c>
      <c r="B21" s="6">
        <v>630</v>
      </c>
      <c r="C21" s="7">
        <v>392481060</v>
      </c>
      <c r="D21" s="7">
        <v>353232935</v>
      </c>
      <c r="E21" s="7">
        <v>21327846</v>
      </c>
      <c r="F21" s="7">
        <v>16398321</v>
      </c>
      <c r="G21" s="7">
        <v>1521958</v>
      </c>
      <c r="H21" s="7">
        <v>6600</v>
      </c>
      <c r="I21" s="7">
        <v>130391140</v>
      </c>
      <c r="J21" s="7">
        <v>117352030</v>
      </c>
      <c r="K21" s="7">
        <v>3691228</v>
      </c>
      <c r="L21" s="7">
        <v>8338523</v>
      </c>
      <c r="M21" s="7">
        <v>1009359</v>
      </c>
      <c r="N21" s="7">
        <f t="shared" si="0"/>
        <v>7230</v>
      </c>
      <c r="O21" s="7">
        <f t="shared" si="1"/>
        <v>522872200</v>
      </c>
      <c r="P21" s="7">
        <f t="shared" si="2"/>
        <v>470584965</v>
      </c>
      <c r="Q21" s="7">
        <f t="shared" si="3"/>
        <v>25019074</v>
      </c>
      <c r="R21" s="7">
        <f t="shared" si="4"/>
        <v>24736844</v>
      </c>
      <c r="S21" s="7">
        <f t="shared" si="5"/>
        <v>2531317</v>
      </c>
      <c r="T21" s="6">
        <v>1</v>
      </c>
      <c r="U21" s="7">
        <v>143430</v>
      </c>
      <c r="V21" s="7">
        <v>129090</v>
      </c>
      <c r="W21" s="7">
        <v>0</v>
      </c>
      <c r="X21" s="7">
        <v>14340</v>
      </c>
      <c r="Y21" s="7">
        <v>0</v>
      </c>
      <c r="Z21" s="7">
        <v>932</v>
      </c>
      <c r="AA21" s="7">
        <v>13421420</v>
      </c>
      <c r="AB21" s="7">
        <v>12079278</v>
      </c>
      <c r="AC21" s="7">
        <v>3947</v>
      </c>
      <c r="AD21" s="7">
        <v>1338195</v>
      </c>
      <c r="AE21" s="7">
        <v>0</v>
      </c>
      <c r="AF21" s="7">
        <f t="shared" si="6"/>
        <v>933</v>
      </c>
      <c r="AG21" s="7">
        <f t="shared" si="7"/>
        <v>13564850</v>
      </c>
      <c r="AH21" s="7">
        <f t="shared" si="8"/>
        <v>12208368</v>
      </c>
      <c r="AI21" s="7">
        <f t="shared" si="9"/>
        <v>3947</v>
      </c>
      <c r="AJ21" s="7">
        <f t="shared" si="10"/>
        <v>1352535</v>
      </c>
      <c r="AK21" s="7">
        <f t="shared" si="11"/>
        <v>0</v>
      </c>
      <c r="AL21" s="6">
        <f t="shared" si="12"/>
        <v>8163</v>
      </c>
      <c r="AM21" s="7">
        <f t="shared" si="13"/>
        <v>536437050</v>
      </c>
      <c r="AN21" s="7">
        <f t="shared" si="14"/>
        <v>482793333</v>
      </c>
      <c r="AO21" s="7">
        <f t="shared" si="15"/>
        <v>25023021</v>
      </c>
      <c r="AP21" s="7">
        <f t="shared" si="16"/>
        <v>26089379</v>
      </c>
      <c r="AQ21" s="7">
        <f t="shared" si="17"/>
        <v>2531317</v>
      </c>
      <c r="AR21" s="7">
        <v>5281</v>
      </c>
      <c r="AS21" s="7">
        <v>80736430</v>
      </c>
      <c r="AT21" s="7">
        <v>72662783</v>
      </c>
      <c r="AU21" s="7">
        <v>778581</v>
      </c>
      <c r="AV21" s="7">
        <v>6586823</v>
      </c>
      <c r="AW21" s="7">
        <v>708243</v>
      </c>
      <c r="AX21" s="7">
        <f t="shared" si="18"/>
        <v>13444</v>
      </c>
      <c r="AY21" s="7">
        <f t="shared" si="19"/>
        <v>617173480</v>
      </c>
      <c r="AZ21" s="7">
        <f t="shared" si="20"/>
        <v>555456116</v>
      </c>
      <c r="BA21" s="7">
        <f t="shared" si="21"/>
        <v>25801602</v>
      </c>
      <c r="BB21" s="7">
        <f t="shared" si="22"/>
        <v>32676202</v>
      </c>
      <c r="BC21" s="7">
        <f t="shared" si="23"/>
        <v>3239560</v>
      </c>
      <c r="BD21" s="6">
        <v>597</v>
      </c>
      <c r="BE21" s="7">
        <v>22647778</v>
      </c>
      <c r="BF21" s="7">
        <v>11685698</v>
      </c>
      <c r="BG21" s="7">
        <v>0</v>
      </c>
      <c r="BH21" s="7">
        <v>10890440</v>
      </c>
      <c r="BI21" s="7">
        <v>71640</v>
      </c>
      <c r="BJ21" s="7">
        <v>1</v>
      </c>
      <c r="BK21" s="7">
        <v>1380</v>
      </c>
      <c r="BL21" s="7">
        <v>460</v>
      </c>
      <c r="BM21" s="7">
        <v>0</v>
      </c>
      <c r="BN21" s="7">
        <v>920</v>
      </c>
      <c r="BO21" s="7">
        <v>0</v>
      </c>
      <c r="BP21" s="7">
        <f t="shared" si="24"/>
        <v>598</v>
      </c>
      <c r="BQ21" s="7">
        <f t="shared" si="25"/>
        <v>22649158</v>
      </c>
      <c r="BR21" s="7">
        <f t="shared" si="26"/>
        <v>11686158</v>
      </c>
      <c r="BS21" s="7">
        <f t="shared" si="27"/>
        <v>0</v>
      </c>
      <c r="BT21" s="7">
        <f t="shared" si="28"/>
        <v>10891360</v>
      </c>
      <c r="BU21" s="7">
        <f t="shared" si="29"/>
        <v>71640</v>
      </c>
      <c r="BV21" s="6">
        <v>83</v>
      </c>
      <c r="BW21" s="7">
        <v>14111930</v>
      </c>
      <c r="BX21" s="7">
        <v>12700737</v>
      </c>
      <c r="BY21" s="7">
        <v>641410</v>
      </c>
      <c r="BZ21" s="7">
        <v>612599</v>
      </c>
      <c r="CA21" s="7">
        <v>157184</v>
      </c>
      <c r="CB21" s="7">
        <f t="shared" si="30"/>
        <v>13527</v>
      </c>
      <c r="CC21" s="7">
        <f t="shared" si="31"/>
        <v>653934568</v>
      </c>
      <c r="CD21" s="7">
        <f t="shared" si="32"/>
        <v>579843011</v>
      </c>
      <c r="CE21" s="7">
        <f t="shared" si="33"/>
        <v>26443012</v>
      </c>
      <c r="CF21" s="7">
        <f t="shared" si="34"/>
        <v>44180161</v>
      </c>
      <c r="CG21" s="7">
        <f t="shared" si="35"/>
        <v>3468384</v>
      </c>
      <c r="CH21" s="100">
        <v>119</v>
      </c>
      <c r="CI21" s="101">
        <v>1222563</v>
      </c>
      <c r="CJ21" s="101">
        <v>1100291</v>
      </c>
      <c r="CK21" s="101">
        <v>0</v>
      </c>
      <c r="CL21" s="101">
        <v>122272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52"/>
        <v>119</v>
      </c>
      <c r="DA21" s="101">
        <f t="shared" si="36"/>
        <v>1222563</v>
      </c>
      <c r="DB21" s="101">
        <f t="shared" si="37"/>
        <v>1100291</v>
      </c>
      <c r="DC21" s="101">
        <f t="shared" si="38"/>
        <v>0</v>
      </c>
      <c r="DD21" s="101">
        <f t="shared" si="39"/>
        <v>122272</v>
      </c>
      <c r="DE21" s="101">
        <f t="shared" si="40"/>
        <v>0</v>
      </c>
      <c r="DF21" s="101">
        <f t="shared" si="41"/>
        <v>13646</v>
      </c>
      <c r="DG21" s="101">
        <f t="shared" si="42"/>
        <v>655157131</v>
      </c>
      <c r="DH21" s="101">
        <f t="shared" si="43"/>
        <v>580943302</v>
      </c>
      <c r="DI21" s="101">
        <f t="shared" si="44"/>
        <v>26443012</v>
      </c>
      <c r="DJ21" s="101">
        <f t="shared" si="45"/>
        <v>44302433</v>
      </c>
      <c r="DK21" s="101">
        <f t="shared" si="46"/>
        <v>3468384</v>
      </c>
      <c r="DL21" s="101">
        <v>465</v>
      </c>
      <c r="DM21" s="101">
        <v>296</v>
      </c>
      <c r="DN21" s="101">
        <v>761</v>
      </c>
      <c r="DO21" s="101">
        <v>160</v>
      </c>
      <c r="DP21" s="101">
        <v>18</v>
      </c>
      <c r="DR21" s="16">
        <f>INDEX(現金給付!F:F,MATCH($A21,現金給付!$C:$C,0),1)</f>
        <v>119</v>
      </c>
      <c r="DS21" s="16">
        <f>INDEX(現金給付!G:G,MATCH($A21,現金給付!$C:$C,0),1)</f>
        <v>1100291</v>
      </c>
      <c r="DT21" s="16">
        <f>INDEX(現金給付!N:N,MATCH($A21,現金給付!$C:$C,0),1)</f>
        <v>0</v>
      </c>
      <c r="DU21" s="16">
        <f>INDEX(現金給付!O:O,MATCH($A21,現金給付!$C:$C,0),1)</f>
        <v>0</v>
      </c>
      <c r="DV21" s="16">
        <f>INDEX(現金給付!V:V,MATCH($A21,現金給付!$C:$C,0),1)</f>
        <v>0</v>
      </c>
      <c r="DW21" s="16">
        <f>INDEX(現金給付!W:W,MATCH($A21,現金給付!$C:$C,0),1)</f>
        <v>0</v>
      </c>
      <c r="DX21" s="16">
        <f>INDEX(現金給付!AL:AL,MATCH($A21,現金給付!$C:$C,0),1)</f>
        <v>17</v>
      </c>
      <c r="DY21" s="16">
        <f>INDEX(現金給付!AM:AM,MATCH($A21,現金給付!$C:$C,0),1)</f>
        <v>453514</v>
      </c>
      <c r="DZ21" s="16">
        <f>INDEX(現金給付!AT:AT,MATCH($A21,現金給付!$C:$C,0),1)</f>
        <v>1</v>
      </c>
      <c r="EA21" s="16">
        <f>INDEX(現金給付!AU:AU,MATCH($A21,現金給付!$C:$C,0),1)</f>
        <v>17316</v>
      </c>
      <c r="EB21" s="16">
        <f>INDEX(現金給付!BB:BB,MATCH($A21,現金給付!$C:$C,0),1)</f>
        <v>0</v>
      </c>
      <c r="EC21" s="16">
        <f>INDEX(現金給付!BC:BC,MATCH($A21,現金給付!$C:$C,0),1)</f>
        <v>0</v>
      </c>
      <c r="ED21" s="16">
        <f>INDEX(現金給付!BR:BR,MATCH($A21,現金給付!$C:$C,0),1)</f>
        <v>0</v>
      </c>
      <c r="EE21" s="16">
        <f>INDEX(現金給付!BS:BS,MATCH($A21,現金給付!$C:$C,0),1)</f>
        <v>0</v>
      </c>
      <c r="EF21" s="16">
        <f>INDEX(現金給付!BX:BX,MATCH($A21,現金給付!$C:$C,0),1)</f>
        <v>0</v>
      </c>
      <c r="EG21" s="16">
        <f>INDEX(現金給付!BY:BY,MATCH($A21,現金給付!$C:$C,0),1)</f>
        <v>0</v>
      </c>
      <c r="EH21" s="16">
        <f t="shared" si="47"/>
        <v>137</v>
      </c>
      <c r="EI21" s="16">
        <f t="shared" si="48"/>
        <v>1571121</v>
      </c>
      <c r="EK21" s="7">
        <f t="shared" si="53"/>
        <v>13664</v>
      </c>
      <c r="EL21" s="7">
        <f t="shared" si="54"/>
        <v>655505689</v>
      </c>
      <c r="EN21" s="69">
        <f>ROUND(EL21/INDEX(被保険者数!O:O,MATCH(A21,被保険者数!A:A,0),1),0)</f>
        <v>906647</v>
      </c>
      <c r="EO21" s="1">
        <f t="shared" si="55"/>
        <v>13</v>
      </c>
      <c r="EP21" s="69">
        <f t="shared" si="49"/>
        <v>392624490</v>
      </c>
      <c r="EQ21" s="69">
        <f t="shared" si="50"/>
        <v>143812560</v>
      </c>
      <c r="ER21" s="69">
        <f t="shared" si="51"/>
        <v>119068639</v>
      </c>
      <c r="ES21" s="69">
        <f>ROUND(EP21/INDEX(被保険者数!O:O,MATCH(A21,被保険者数!A:A,0),1),0)</f>
        <v>543049</v>
      </c>
      <c r="ET21" s="69">
        <f t="shared" si="56"/>
        <v>12</v>
      </c>
      <c r="EU21" s="69">
        <f>ROUND(EQ21/INDEX(被保険者数!O:O,MATCH(A21,被保険者数!A:A,0),1),0)</f>
        <v>198911</v>
      </c>
      <c r="EV21" s="1">
        <f t="shared" si="57"/>
        <v>23</v>
      </c>
    </row>
    <row r="22" spans="1:152" s="1" customFormat="1" ht="15.95" customHeight="1" x14ac:dyDescent="0.15">
      <c r="A22" s="2" t="s">
        <v>43</v>
      </c>
      <c r="B22" s="6">
        <v>817</v>
      </c>
      <c r="C22" s="7">
        <v>513014690</v>
      </c>
      <c r="D22" s="7">
        <v>461713171</v>
      </c>
      <c r="E22" s="7">
        <v>27339782</v>
      </c>
      <c r="F22" s="7">
        <v>21759458</v>
      </c>
      <c r="G22" s="7">
        <v>2202039</v>
      </c>
      <c r="H22" s="7">
        <v>14670</v>
      </c>
      <c r="I22" s="7">
        <v>277021180</v>
      </c>
      <c r="J22" s="7">
        <v>249319048</v>
      </c>
      <c r="K22" s="7">
        <v>6924132</v>
      </c>
      <c r="L22" s="7">
        <v>19269227</v>
      </c>
      <c r="M22" s="7">
        <v>1508423</v>
      </c>
      <c r="N22" s="7">
        <f t="shared" si="0"/>
        <v>15487</v>
      </c>
      <c r="O22" s="7">
        <f t="shared" si="1"/>
        <v>790035870</v>
      </c>
      <c r="P22" s="7">
        <f t="shared" si="2"/>
        <v>711032219</v>
      </c>
      <c r="Q22" s="7">
        <f t="shared" si="3"/>
        <v>34263914</v>
      </c>
      <c r="R22" s="7">
        <f t="shared" si="4"/>
        <v>41028685</v>
      </c>
      <c r="S22" s="7">
        <f t="shared" si="5"/>
        <v>3710462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1729</v>
      </c>
      <c r="AA22" s="7">
        <v>24948950</v>
      </c>
      <c r="AB22" s="7">
        <v>22454055</v>
      </c>
      <c r="AC22" s="7">
        <v>0</v>
      </c>
      <c r="AD22" s="7">
        <v>2494895</v>
      </c>
      <c r="AE22" s="7">
        <v>0</v>
      </c>
      <c r="AF22" s="7">
        <f t="shared" si="6"/>
        <v>1729</v>
      </c>
      <c r="AG22" s="7">
        <f t="shared" si="7"/>
        <v>24948950</v>
      </c>
      <c r="AH22" s="7">
        <f t="shared" si="8"/>
        <v>22454055</v>
      </c>
      <c r="AI22" s="7">
        <f t="shared" si="9"/>
        <v>0</v>
      </c>
      <c r="AJ22" s="7">
        <f t="shared" si="10"/>
        <v>2494895</v>
      </c>
      <c r="AK22" s="7">
        <f t="shared" si="11"/>
        <v>0</v>
      </c>
      <c r="AL22" s="6">
        <f t="shared" si="12"/>
        <v>17216</v>
      </c>
      <c r="AM22" s="7">
        <f t="shared" si="13"/>
        <v>814984820</v>
      </c>
      <c r="AN22" s="7">
        <f t="shared" si="14"/>
        <v>733486274</v>
      </c>
      <c r="AO22" s="7">
        <f t="shared" si="15"/>
        <v>34263914</v>
      </c>
      <c r="AP22" s="7">
        <f t="shared" si="16"/>
        <v>43523580</v>
      </c>
      <c r="AQ22" s="7">
        <f t="shared" si="17"/>
        <v>3710462</v>
      </c>
      <c r="AR22" s="7">
        <v>11654</v>
      </c>
      <c r="AS22" s="7">
        <v>156627840</v>
      </c>
      <c r="AT22" s="7">
        <v>140965065</v>
      </c>
      <c r="AU22" s="7">
        <v>489917</v>
      </c>
      <c r="AV22" s="7">
        <v>14004042</v>
      </c>
      <c r="AW22" s="7">
        <v>1168816</v>
      </c>
      <c r="AX22" s="7">
        <f t="shared" si="18"/>
        <v>28870</v>
      </c>
      <c r="AY22" s="7">
        <f t="shared" si="19"/>
        <v>971612660</v>
      </c>
      <c r="AZ22" s="7">
        <f t="shared" si="20"/>
        <v>874451339</v>
      </c>
      <c r="BA22" s="7">
        <f t="shared" si="21"/>
        <v>34753831</v>
      </c>
      <c r="BB22" s="7">
        <f t="shared" si="22"/>
        <v>57527622</v>
      </c>
      <c r="BC22" s="7">
        <f t="shared" si="23"/>
        <v>4879278</v>
      </c>
      <c r="BD22" s="6">
        <v>782</v>
      </c>
      <c r="BE22" s="7">
        <v>26653130</v>
      </c>
      <c r="BF22" s="7">
        <v>13850300</v>
      </c>
      <c r="BG22" s="7">
        <v>0</v>
      </c>
      <c r="BH22" s="7">
        <v>12783920</v>
      </c>
      <c r="BI22" s="7">
        <v>18910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f t="shared" si="24"/>
        <v>782</v>
      </c>
      <c r="BQ22" s="7">
        <f t="shared" si="25"/>
        <v>26653130</v>
      </c>
      <c r="BR22" s="7">
        <f t="shared" si="26"/>
        <v>13850300</v>
      </c>
      <c r="BS22" s="7">
        <f t="shared" si="27"/>
        <v>0</v>
      </c>
      <c r="BT22" s="7">
        <f t="shared" si="28"/>
        <v>12783920</v>
      </c>
      <c r="BU22" s="7">
        <f t="shared" si="29"/>
        <v>18910</v>
      </c>
      <c r="BV22" s="6">
        <v>133</v>
      </c>
      <c r="BW22" s="7">
        <v>13851020</v>
      </c>
      <c r="BX22" s="7">
        <v>12465918</v>
      </c>
      <c r="BY22" s="7">
        <v>342136</v>
      </c>
      <c r="BZ22" s="7">
        <v>879413</v>
      </c>
      <c r="CA22" s="7">
        <v>163553</v>
      </c>
      <c r="CB22" s="7">
        <f t="shared" si="30"/>
        <v>29003</v>
      </c>
      <c r="CC22" s="7">
        <f t="shared" si="31"/>
        <v>1012116810</v>
      </c>
      <c r="CD22" s="7">
        <f t="shared" si="32"/>
        <v>900767557</v>
      </c>
      <c r="CE22" s="7">
        <f t="shared" si="33"/>
        <v>35095967</v>
      </c>
      <c r="CF22" s="7">
        <f t="shared" si="34"/>
        <v>71190955</v>
      </c>
      <c r="CG22" s="7">
        <f t="shared" si="35"/>
        <v>5061741</v>
      </c>
      <c r="CH22" s="100">
        <v>168</v>
      </c>
      <c r="CI22" s="101">
        <v>919518</v>
      </c>
      <c r="CJ22" s="101">
        <v>827537</v>
      </c>
      <c r="CK22" s="101">
        <v>0</v>
      </c>
      <c r="CL22" s="101">
        <v>91981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52"/>
        <v>168</v>
      </c>
      <c r="DA22" s="101">
        <f t="shared" si="36"/>
        <v>919518</v>
      </c>
      <c r="DB22" s="101">
        <f t="shared" si="37"/>
        <v>827537</v>
      </c>
      <c r="DC22" s="101">
        <f t="shared" si="38"/>
        <v>0</v>
      </c>
      <c r="DD22" s="101">
        <f t="shared" si="39"/>
        <v>91981</v>
      </c>
      <c r="DE22" s="101">
        <f t="shared" si="40"/>
        <v>0</v>
      </c>
      <c r="DF22" s="101">
        <f t="shared" si="41"/>
        <v>29171</v>
      </c>
      <c r="DG22" s="101">
        <f t="shared" si="42"/>
        <v>1013036328</v>
      </c>
      <c r="DH22" s="101">
        <f t="shared" si="43"/>
        <v>901595094</v>
      </c>
      <c r="DI22" s="101">
        <f t="shared" si="44"/>
        <v>35095967</v>
      </c>
      <c r="DJ22" s="101">
        <f t="shared" si="45"/>
        <v>71282936</v>
      </c>
      <c r="DK22" s="101">
        <f t="shared" si="46"/>
        <v>5061741</v>
      </c>
      <c r="DL22" s="101">
        <v>574</v>
      </c>
      <c r="DM22" s="101">
        <v>414</v>
      </c>
      <c r="DN22" s="101">
        <v>988</v>
      </c>
      <c r="DO22" s="101">
        <v>165</v>
      </c>
      <c r="DP22" s="101">
        <v>27</v>
      </c>
      <c r="DR22" s="16">
        <f>INDEX(現金給付!F:F,MATCH($A22,現金給付!$C:$C,0),1)</f>
        <v>168</v>
      </c>
      <c r="DS22" s="16">
        <f>INDEX(現金給付!G:G,MATCH($A22,現金給付!$C:$C,0),1)</f>
        <v>827537</v>
      </c>
      <c r="DT22" s="16">
        <f>INDEX(現金給付!N:N,MATCH($A22,現金給付!$C:$C,0),1)</f>
        <v>0</v>
      </c>
      <c r="DU22" s="16">
        <f>INDEX(現金給付!O:O,MATCH($A22,現金給付!$C:$C,0),1)</f>
        <v>0</v>
      </c>
      <c r="DV22" s="16">
        <f>INDEX(現金給付!V:V,MATCH($A22,現金給付!$C:$C,0),1)</f>
        <v>19</v>
      </c>
      <c r="DW22" s="16">
        <f>INDEX(現金給付!W:W,MATCH($A22,現金給付!$C:$C,0),1)</f>
        <v>291528</v>
      </c>
      <c r="DX22" s="16">
        <f>INDEX(現金給付!AL:AL,MATCH($A22,現金給付!$C:$C,0),1)</f>
        <v>30</v>
      </c>
      <c r="DY22" s="16">
        <f>INDEX(現金給付!AM:AM,MATCH($A22,現金給付!$C:$C,0),1)</f>
        <v>1106129</v>
      </c>
      <c r="DZ22" s="16">
        <f>INDEX(現金給付!AT:AT,MATCH($A22,現金給付!$C:$C,0),1)</f>
        <v>2</v>
      </c>
      <c r="EA22" s="16">
        <f>INDEX(現金給付!AU:AU,MATCH($A22,現金給付!$C:$C,0),1)</f>
        <v>3949</v>
      </c>
      <c r="EB22" s="16">
        <f>INDEX(現金給付!BB:BB,MATCH($A22,現金給付!$C:$C,0),1)</f>
        <v>0</v>
      </c>
      <c r="EC22" s="16">
        <f>INDEX(現金給付!BC:BC,MATCH($A22,現金給付!$C:$C,0),1)</f>
        <v>0</v>
      </c>
      <c r="ED22" s="16">
        <f>INDEX(現金給付!BR:BR,MATCH($A22,現金給付!$C:$C,0),1)</f>
        <v>0</v>
      </c>
      <c r="EE22" s="16">
        <f>INDEX(現金給付!BS:BS,MATCH($A22,現金給付!$C:$C,0),1)</f>
        <v>0</v>
      </c>
      <c r="EF22" s="16">
        <f>INDEX(現金給付!BX:BX,MATCH($A22,現金給付!$C:$C,0),1)</f>
        <v>0</v>
      </c>
      <c r="EG22" s="16">
        <f>INDEX(現金給付!BY:BY,MATCH($A22,現金給付!$C:$C,0),1)</f>
        <v>0</v>
      </c>
      <c r="EH22" s="16">
        <f t="shared" si="47"/>
        <v>219</v>
      </c>
      <c r="EI22" s="16">
        <f t="shared" si="48"/>
        <v>2229143</v>
      </c>
      <c r="EK22" s="7">
        <f t="shared" si="53"/>
        <v>29222</v>
      </c>
      <c r="EL22" s="7">
        <f t="shared" si="54"/>
        <v>1014345953</v>
      </c>
      <c r="EN22" s="69">
        <f>ROUND(EL22/INDEX(被保険者数!O:O,MATCH(A22,被保険者数!A:A,0),1),0)</f>
        <v>677586</v>
      </c>
      <c r="EO22" s="1">
        <f t="shared" si="55"/>
        <v>37</v>
      </c>
      <c r="EP22" s="69">
        <f t="shared" si="49"/>
        <v>513014690</v>
      </c>
      <c r="EQ22" s="69">
        <f t="shared" si="50"/>
        <v>301970130</v>
      </c>
      <c r="ER22" s="69">
        <f t="shared" si="51"/>
        <v>199361133</v>
      </c>
      <c r="ES22" s="69">
        <f>ROUND(EP22/INDEX(被保険者数!O:O,MATCH(A22,被保険者数!A:A,0),1),0)</f>
        <v>342695</v>
      </c>
      <c r="ET22" s="69">
        <f t="shared" si="56"/>
        <v>41</v>
      </c>
      <c r="EU22" s="69">
        <f>ROUND(EQ22/INDEX(被保険者数!O:O,MATCH(A22,被保険者数!A:A,0),1),0)</f>
        <v>201717</v>
      </c>
      <c r="EV22" s="1">
        <f t="shared" si="57"/>
        <v>19</v>
      </c>
    </row>
    <row r="23" spans="1:152" s="1" customFormat="1" ht="15.95" customHeight="1" x14ac:dyDescent="0.15">
      <c r="A23" s="2" t="s">
        <v>44</v>
      </c>
      <c r="B23" s="6">
        <v>677</v>
      </c>
      <c r="C23" s="7">
        <v>440915830</v>
      </c>
      <c r="D23" s="7">
        <v>396824167</v>
      </c>
      <c r="E23" s="7">
        <v>26487258</v>
      </c>
      <c r="F23" s="7">
        <v>16638901</v>
      </c>
      <c r="G23" s="7">
        <v>965504</v>
      </c>
      <c r="H23" s="7">
        <v>6566</v>
      </c>
      <c r="I23" s="7">
        <v>111461100</v>
      </c>
      <c r="J23" s="7">
        <v>100315791</v>
      </c>
      <c r="K23" s="7">
        <v>1216675</v>
      </c>
      <c r="L23" s="7">
        <v>9322879</v>
      </c>
      <c r="M23" s="7">
        <v>605755</v>
      </c>
      <c r="N23" s="7">
        <f t="shared" si="0"/>
        <v>7243</v>
      </c>
      <c r="O23" s="7">
        <f t="shared" si="1"/>
        <v>552376930</v>
      </c>
      <c r="P23" s="7">
        <f t="shared" si="2"/>
        <v>497139958</v>
      </c>
      <c r="Q23" s="7">
        <f t="shared" si="3"/>
        <v>27703933</v>
      </c>
      <c r="R23" s="7">
        <f t="shared" si="4"/>
        <v>25961780</v>
      </c>
      <c r="S23" s="7">
        <f t="shared" si="5"/>
        <v>1571259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634</v>
      </c>
      <c r="AA23" s="7">
        <v>10502420</v>
      </c>
      <c r="AB23" s="7">
        <v>9452178</v>
      </c>
      <c r="AC23" s="7">
        <v>0</v>
      </c>
      <c r="AD23" s="7">
        <v>1050242</v>
      </c>
      <c r="AE23" s="7">
        <v>0</v>
      </c>
      <c r="AF23" s="7">
        <f t="shared" si="6"/>
        <v>634</v>
      </c>
      <c r="AG23" s="7">
        <f t="shared" si="7"/>
        <v>10502420</v>
      </c>
      <c r="AH23" s="7">
        <f t="shared" si="8"/>
        <v>9452178</v>
      </c>
      <c r="AI23" s="7">
        <f t="shared" si="9"/>
        <v>0</v>
      </c>
      <c r="AJ23" s="7">
        <f t="shared" si="10"/>
        <v>1050242</v>
      </c>
      <c r="AK23" s="7">
        <f t="shared" si="11"/>
        <v>0</v>
      </c>
      <c r="AL23" s="6">
        <f t="shared" si="12"/>
        <v>7877</v>
      </c>
      <c r="AM23" s="7">
        <f t="shared" si="13"/>
        <v>562879350</v>
      </c>
      <c r="AN23" s="7">
        <f t="shared" si="14"/>
        <v>506592136</v>
      </c>
      <c r="AO23" s="7">
        <f t="shared" si="15"/>
        <v>27703933</v>
      </c>
      <c r="AP23" s="7">
        <f t="shared" si="16"/>
        <v>27012022</v>
      </c>
      <c r="AQ23" s="7">
        <f t="shared" si="17"/>
        <v>1571259</v>
      </c>
      <c r="AR23" s="7">
        <v>5450</v>
      </c>
      <c r="AS23" s="7">
        <v>94313810</v>
      </c>
      <c r="AT23" s="7">
        <v>84882426</v>
      </c>
      <c r="AU23" s="7">
        <v>751879</v>
      </c>
      <c r="AV23" s="7">
        <v>8446433</v>
      </c>
      <c r="AW23" s="7">
        <v>233072</v>
      </c>
      <c r="AX23" s="7">
        <f t="shared" si="18"/>
        <v>13327</v>
      </c>
      <c r="AY23" s="7">
        <f t="shared" si="19"/>
        <v>657193160</v>
      </c>
      <c r="AZ23" s="7">
        <f t="shared" si="20"/>
        <v>591474562</v>
      </c>
      <c r="BA23" s="7">
        <f t="shared" si="21"/>
        <v>28455812</v>
      </c>
      <c r="BB23" s="7">
        <f t="shared" si="22"/>
        <v>35458455</v>
      </c>
      <c r="BC23" s="7">
        <f t="shared" si="23"/>
        <v>1804331</v>
      </c>
      <c r="BD23" s="6">
        <v>658</v>
      </c>
      <c r="BE23" s="7">
        <v>23962123</v>
      </c>
      <c r="BF23" s="7">
        <v>13643883</v>
      </c>
      <c r="BG23" s="7">
        <v>0</v>
      </c>
      <c r="BH23" s="7">
        <v>10311250</v>
      </c>
      <c r="BI23" s="7">
        <v>6990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24"/>
        <v>658</v>
      </c>
      <c r="BQ23" s="7">
        <f t="shared" si="25"/>
        <v>23962123</v>
      </c>
      <c r="BR23" s="7">
        <f t="shared" si="26"/>
        <v>13643883</v>
      </c>
      <c r="BS23" s="7">
        <f t="shared" si="27"/>
        <v>0</v>
      </c>
      <c r="BT23" s="7">
        <f t="shared" si="28"/>
        <v>10311250</v>
      </c>
      <c r="BU23" s="7">
        <f t="shared" si="29"/>
        <v>6990</v>
      </c>
      <c r="BV23" s="6">
        <v>4</v>
      </c>
      <c r="BW23" s="7">
        <v>471460</v>
      </c>
      <c r="BX23" s="7">
        <v>424314</v>
      </c>
      <c r="BY23" s="7">
        <v>2879</v>
      </c>
      <c r="BZ23" s="7">
        <v>15419</v>
      </c>
      <c r="CA23" s="7">
        <v>28848</v>
      </c>
      <c r="CB23" s="7">
        <f t="shared" si="30"/>
        <v>13331</v>
      </c>
      <c r="CC23" s="7">
        <f t="shared" si="31"/>
        <v>681626743</v>
      </c>
      <c r="CD23" s="7">
        <f t="shared" si="32"/>
        <v>605542759</v>
      </c>
      <c r="CE23" s="7">
        <f t="shared" si="33"/>
        <v>28458691</v>
      </c>
      <c r="CF23" s="7">
        <f t="shared" si="34"/>
        <v>45785124</v>
      </c>
      <c r="CG23" s="7">
        <f t="shared" si="35"/>
        <v>1840169</v>
      </c>
      <c r="CH23" s="100">
        <v>4</v>
      </c>
      <c r="CI23" s="101">
        <v>19600</v>
      </c>
      <c r="CJ23" s="101">
        <v>17640</v>
      </c>
      <c r="CK23" s="101">
        <v>0</v>
      </c>
      <c r="CL23" s="101">
        <v>1960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52"/>
        <v>4</v>
      </c>
      <c r="DA23" s="101">
        <f t="shared" si="36"/>
        <v>19600</v>
      </c>
      <c r="DB23" s="101">
        <f t="shared" si="37"/>
        <v>17640</v>
      </c>
      <c r="DC23" s="101">
        <f t="shared" si="38"/>
        <v>0</v>
      </c>
      <c r="DD23" s="101">
        <f t="shared" si="39"/>
        <v>1960</v>
      </c>
      <c r="DE23" s="101">
        <f t="shared" si="40"/>
        <v>0</v>
      </c>
      <c r="DF23" s="101">
        <f t="shared" si="41"/>
        <v>13335</v>
      </c>
      <c r="DG23" s="101">
        <f t="shared" si="42"/>
        <v>681646343</v>
      </c>
      <c r="DH23" s="101">
        <f t="shared" si="43"/>
        <v>605560399</v>
      </c>
      <c r="DI23" s="101">
        <f t="shared" si="44"/>
        <v>28458691</v>
      </c>
      <c r="DJ23" s="101">
        <f t="shared" si="45"/>
        <v>45787084</v>
      </c>
      <c r="DK23" s="101">
        <f t="shared" si="46"/>
        <v>1840169</v>
      </c>
      <c r="DL23" s="101">
        <v>512</v>
      </c>
      <c r="DM23" s="101">
        <v>160</v>
      </c>
      <c r="DN23" s="101">
        <v>672</v>
      </c>
      <c r="DO23" s="101">
        <v>38</v>
      </c>
      <c r="DP23" s="101">
        <v>24</v>
      </c>
      <c r="DR23" s="16">
        <f>INDEX(現金給付!F:F,MATCH($A23,現金給付!$C:$C,0),1)</f>
        <v>4</v>
      </c>
      <c r="DS23" s="16">
        <f>INDEX(現金給付!G:G,MATCH($A23,現金給付!$C:$C,0),1)</f>
        <v>17640</v>
      </c>
      <c r="DT23" s="16">
        <f>INDEX(現金給付!N:N,MATCH($A23,現金給付!$C:$C,0),1)</f>
        <v>4</v>
      </c>
      <c r="DU23" s="16">
        <f>INDEX(現金給付!O:O,MATCH($A23,現金給付!$C:$C,0),1)</f>
        <v>34223</v>
      </c>
      <c r="DV23" s="16">
        <f>INDEX(現金給付!V:V,MATCH($A23,現金給付!$C:$C,0),1)</f>
        <v>4</v>
      </c>
      <c r="DW23" s="16">
        <f>INDEX(現金給付!W:W,MATCH($A23,現金給付!$C:$C,0),1)</f>
        <v>57600</v>
      </c>
      <c r="DX23" s="16">
        <f>INDEX(現金給付!AL:AL,MATCH($A23,現金給付!$C:$C,0),1)</f>
        <v>14</v>
      </c>
      <c r="DY23" s="16">
        <f>INDEX(現金給付!AM:AM,MATCH($A23,現金給付!$C:$C,0),1)</f>
        <v>456292</v>
      </c>
      <c r="DZ23" s="16">
        <f>INDEX(現金給付!AT:AT,MATCH($A23,現金給付!$C:$C,0),1)</f>
        <v>3</v>
      </c>
      <c r="EA23" s="16">
        <f>INDEX(現金給付!AU:AU,MATCH($A23,現金給付!$C:$C,0),1)</f>
        <v>15705</v>
      </c>
      <c r="EB23" s="16">
        <f>INDEX(現金給付!BB:BB,MATCH($A23,現金給付!$C:$C,0),1)</f>
        <v>0</v>
      </c>
      <c r="EC23" s="16">
        <f>INDEX(現金給付!BC:BC,MATCH($A23,現金給付!$C:$C,0),1)</f>
        <v>0</v>
      </c>
      <c r="ED23" s="16">
        <f>INDEX(現金給付!BR:BR,MATCH($A23,現金給付!$C:$C,0),1)</f>
        <v>0</v>
      </c>
      <c r="EE23" s="16">
        <f>INDEX(現金給付!BS:BS,MATCH($A23,現金給付!$C:$C,0),1)</f>
        <v>0</v>
      </c>
      <c r="EF23" s="16">
        <f>INDEX(現金給付!BX:BX,MATCH($A23,現金給付!$C:$C,0),1)</f>
        <v>0</v>
      </c>
      <c r="EG23" s="16">
        <f>INDEX(現金給付!BY:BY,MATCH($A23,現金給付!$C:$C,0),1)</f>
        <v>0</v>
      </c>
      <c r="EH23" s="16">
        <f t="shared" si="47"/>
        <v>29</v>
      </c>
      <c r="EI23" s="16">
        <f t="shared" si="48"/>
        <v>581460</v>
      </c>
      <c r="EK23" s="7">
        <f t="shared" si="53"/>
        <v>13360</v>
      </c>
      <c r="EL23" s="7">
        <f t="shared" si="54"/>
        <v>682208203</v>
      </c>
      <c r="EN23" s="69">
        <f>ROUND(EL23/INDEX(被保険者数!O:O,MATCH(A23,被保険者数!A:A,0),1),0)</f>
        <v>931978</v>
      </c>
      <c r="EO23" s="1">
        <f t="shared" si="55"/>
        <v>7</v>
      </c>
      <c r="EP23" s="69">
        <f t="shared" si="49"/>
        <v>440915830</v>
      </c>
      <c r="EQ23" s="69">
        <f t="shared" si="50"/>
        <v>121963520</v>
      </c>
      <c r="ER23" s="69">
        <f t="shared" si="51"/>
        <v>119328853</v>
      </c>
      <c r="ES23" s="69">
        <f>ROUND(EP23/INDEX(被保険者数!O:O,MATCH(A23,被保険者数!A:A,0),1),0)</f>
        <v>602344</v>
      </c>
      <c r="ET23" s="69">
        <f t="shared" si="56"/>
        <v>8</v>
      </c>
      <c r="EU23" s="69">
        <f>ROUND(EQ23/INDEX(被保険者数!O:O,MATCH(A23,被保険者数!A:A,0),1),0)</f>
        <v>166617</v>
      </c>
      <c r="EV23" s="1">
        <f t="shared" si="57"/>
        <v>37</v>
      </c>
    </row>
    <row r="24" spans="1:152" s="1" customFormat="1" ht="15.95" customHeight="1" x14ac:dyDescent="0.15">
      <c r="A24" s="2" t="s">
        <v>61</v>
      </c>
      <c r="B24" s="6">
        <v>2445</v>
      </c>
      <c r="C24" s="7">
        <v>1502446150</v>
      </c>
      <c r="D24" s="7">
        <v>1352222310</v>
      </c>
      <c r="E24" s="7">
        <v>82369010</v>
      </c>
      <c r="F24" s="7">
        <v>59979918</v>
      </c>
      <c r="G24" s="7">
        <v>7874912</v>
      </c>
      <c r="H24" s="7">
        <v>38249</v>
      </c>
      <c r="I24" s="7">
        <v>713500160</v>
      </c>
      <c r="J24" s="7">
        <v>642150120</v>
      </c>
      <c r="K24" s="7">
        <v>18437942</v>
      </c>
      <c r="L24" s="7">
        <v>50614912</v>
      </c>
      <c r="M24" s="7">
        <v>2297186</v>
      </c>
      <c r="N24" s="7">
        <f t="shared" si="0"/>
        <v>40694</v>
      </c>
      <c r="O24" s="7">
        <f t="shared" si="1"/>
        <v>2215946310</v>
      </c>
      <c r="P24" s="7">
        <f t="shared" si="2"/>
        <v>1994372430</v>
      </c>
      <c r="Q24" s="7">
        <f t="shared" si="3"/>
        <v>100806952</v>
      </c>
      <c r="R24" s="7">
        <f t="shared" si="4"/>
        <v>110594830</v>
      </c>
      <c r="S24" s="7">
        <f t="shared" si="5"/>
        <v>10172098</v>
      </c>
      <c r="T24" s="6">
        <v>1</v>
      </c>
      <c r="U24" s="7">
        <v>477450</v>
      </c>
      <c r="V24" s="7">
        <v>429700</v>
      </c>
      <c r="W24" s="7">
        <v>0</v>
      </c>
      <c r="X24" s="7">
        <v>47750</v>
      </c>
      <c r="Y24" s="7">
        <v>0</v>
      </c>
      <c r="Z24" s="7">
        <v>5075</v>
      </c>
      <c r="AA24" s="7">
        <v>67627230</v>
      </c>
      <c r="AB24" s="7">
        <v>60864507</v>
      </c>
      <c r="AC24" s="7">
        <v>18162</v>
      </c>
      <c r="AD24" s="7">
        <v>6744641</v>
      </c>
      <c r="AE24" s="7">
        <v>-80</v>
      </c>
      <c r="AF24" s="7">
        <f t="shared" si="6"/>
        <v>5076</v>
      </c>
      <c r="AG24" s="7">
        <f t="shared" si="7"/>
        <v>68104680</v>
      </c>
      <c r="AH24" s="7">
        <f t="shared" si="8"/>
        <v>61294207</v>
      </c>
      <c r="AI24" s="7">
        <f t="shared" si="9"/>
        <v>18162</v>
      </c>
      <c r="AJ24" s="7">
        <f t="shared" si="10"/>
        <v>6792391</v>
      </c>
      <c r="AK24" s="7">
        <f t="shared" si="11"/>
        <v>-80</v>
      </c>
      <c r="AL24" s="6">
        <f t="shared" si="12"/>
        <v>45770</v>
      </c>
      <c r="AM24" s="7">
        <f t="shared" si="13"/>
        <v>2284050990</v>
      </c>
      <c r="AN24" s="7">
        <f t="shared" si="14"/>
        <v>2055666637</v>
      </c>
      <c r="AO24" s="7">
        <f t="shared" si="15"/>
        <v>100825114</v>
      </c>
      <c r="AP24" s="7">
        <f t="shared" si="16"/>
        <v>117387221</v>
      </c>
      <c r="AQ24" s="7">
        <f t="shared" si="17"/>
        <v>10172018</v>
      </c>
      <c r="AR24" s="7">
        <v>29428</v>
      </c>
      <c r="AS24" s="7">
        <v>370977570</v>
      </c>
      <c r="AT24" s="7">
        <v>333879816</v>
      </c>
      <c r="AU24" s="7">
        <v>3951763</v>
      </c>
      <c r="AV24" s="7">
        <v>31350134</v>
      </c>
      <c r="AW24" s="7">
        <v>1795857</v>
      </c>
      <c r="AX24" s="7">
        <f t="shared" si="18"/>
        <v>75198</v>
      </c>
      <c r="AY24" s="7">
        <f t="shared" si="19"/>
        <v>2655028560</v>
      </c>
      <c r="AZ24" s="7">
        <f t="shared" si="20"/>
        <v>2389546453</v>
      </c>
      <c r="BA24" s="7">
        <f t="shared" si="21"/>
        <v>104776877</v>
      </c>
      <c r="BB24" s="7">
        <f t="shared" si="22"/>
        <v>148737355</v>
      </c>
      <c r="BC24" s="7">
        <f t="shared" si="23"/>
        <v>11967875</v>
      </c>
      <c r="BD24" s="6">
        <v>2341</v>
      </c>
      <c r="BE24" s="7">
        <v>81954691</v>
      </c>
      <c r="BF24" s="7">
        <v>47312361</v>
      </c>
      <c r="BG24" s="7">
        <v>0</v>
      </c>
      <c r="BH24" s="7">
        <v>34394530</v>
      </c>
      <c r="BI24" s="7">
        <v>247800</v>
      </c>
      <c r="BJ24" s="7">
        <v>1</v>
      </c>
      <c r="BK24" s="7">
        <v>13890</v>
      </c>
      <c r="BL24" s="7">
        <v>4230</v>
      </c>
      <c r="BM24" s="7">
        <v>0</v>
      </c>
      <c r="BN24" s="7">
        <v>9660</v>
      </c>
      <c r="BO24" s="7">
        <v>0</v>
      </c>
      <c r="BP24" s="7">
        <f t="shared" si="24"/>
        <v>2342</v>
      </c>
      <c r="BQ24" s="7">
        <f t="shared" si="25"/>
        <v>81968581</v>
      </c>
      <c r="BR24" s="7">
        <f t="shared" si="26"/>
        <v>47316591</v>
      </c>
      <c r="BS24" s="7">
        <f t="shared" si="27"/>
        <v>0</v>
      </c>
      <c r="BT24" s="7">
        <f t="shared" si="28"/>
        <v>34404190</v>
      </c>
      <c r="BU24" s="7">
        <f t="shared" si="29"/>
        <v>247800</v>
      </c>
      <c r="BV24" s="6">
        <v>321</v>
      </c>
      <c r="BW24" s="7">
        <v>33651690</v>
      </c>
      <c r="BX24" s="7">
        <v>30286521</v>
      </c>
      <c r="BY24" s="7">
        <v>871842</v>
      </c>
      <c r="BZ24" s="7">
        <v>2273004</v>
      </c>
      <c r="CA24" s="7">
        <v>220323</v>
      </c>
      <c r="CB24" s="7">
        <f t="shared" si="30"/>
        <v>75519</v>
      </c>
      <c r="CC24" s="7">
        <f t="shared" si="31"/>
        <v>2770648831</v>
      </c>
      <c r="CD24" s="7">
        <f t="shared" si="32"/>
        <v>2467149565</v>
      </c>
      <c r="CE24" s="7">
        <f t="shared" si="33"/>
        <v>105648719</v>
      </c>
      <c r="CF24" s="7">
        <f t="shared" si="34"/>
        <v>185414549</v>
      </c>
      <c r="CG24" s="7">
        <f t="shared" si="35"/>
        <v>12435998</v>
      </c>
      <c r="CH24" s="100">
        <v>314</v>
      </c>
      <c r="CI24" s="101">
        <v>2826835</v>
      </c>
      <c r="CJ24" s="101">
        <v>2544101</v>
      </c>
      <c r="CK24" s="101">
        <v>0</v>
      </c>
      <c r="CL24" s="101">
        <v>282734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52"/>
        <v>314</v>
      </c>
      <c r="DA24" s="101">
        <f t="shared" si="36"/>
        <v>2826835</v>
      </c>
      <c r="DB24" s="101">
        <f t="shared" si="37"/>
        <v>2544101</v>
      </c>
      <c r="DC24" s="101">
        <f t="shared" si="38"/>
        <v>0</v>
      </c>
      <c r="DD24" s="101">
        <f t="shared" si="39"/>
        <v>282734</v>
      </c>
      <c r="DE24" s="101">
        <f t="shared" si="40"/>
        <v>0</v>
      </c>
      <c r="DF24" s="101">
        <f t="shared" si="41"/>
        <v>75833</v>
      </c>
      <c r="DG24" s="101">
        <f t="shared" si="42"/>
        <v>2773475666</v>
      </c>
      <c r="DH24" s="101">
        <f t="shared" si="43"/>
        <v>2469693666</v>
      </c>
      <c r="DI24" s="101">
        <f t="shared" si="44"/>
        <v>105648719</v>
      </c>
      <c r="DJ24" s="101">
        <f t="shared" si="45"/>
        <v>185697283</v>
      </c>
      <c r="DK24" s="101">
        <f t="shared" si="46"/>
        <v>12435998</v>
      </c>
      <c r="DL24" s="101">
        <v>1668</v>
      </c>
      <c r="DM24" s="101">
        <v>1155</v>
      </c>
      <c r="DN24" s="101">
        <v>2823</v>
      </c>
      <c r="DO24" s="101">
        <v>522</v>
      </c>
      <c r="DP24" s="101">
        <v>59</v>
      </c>
      <c r="DR24" s="16">
        <f>INDEX(現金給付!F:F,MATCH($A24,現金給付!$C:$C,0),1)</f>
        <v>313</v>
      </c>
      <c r="DS24" s="16">
        <f>INDEX(現金給付!G:G,MATCH($A24,現金給付!$C:$C,0),1)</f>
        <v>2537513</v>
      </c>
      <c r="DT24" s="16">
        <f>INDEX(現金給付!N:N,MATCH($A24,現金給付!$C:$C,0),1)</f>
        <v>35</v>
      </c>
      <c r="DU24" s="16">
        <f>INDEX(現金給付!O:O,MATCH($A24,現金給付!$C:$C,0),1)</f>
        <v>709206</v>
      </c>
      <c r="DV24" s="16">
        <f>INDEX(現金給付!V:V,MATCH($A24,現金給付!$C:$C,0),1)</f>
        <v>154</v>
      </c>
      <c r="DW24" s="16">
        <f>INDEX(現金給付!W:W,MATCH($A24,現金給付!$C:$C,0),1)</f>
        <v>3606372</v>
      </c>
      <c r="DX24" s="16">
        <f>INDEX(現金給付!AL:AL,MATCH($A24,現金給付!$C:$C,0),1)</f>
        <v>93</v>
      </c>
      <c r="DY24" s="16">
        <f>INDEX(現金給付!AM:AM,MATCH($A24,現金給付!$C:$C,0),1)</f>
        <v>2873169</v>
      </c>
      <c r="DZ24" s="16">
        <f>INDEX(現金給付!AT:AT,MATCH($A24,現金給付!$C:$C,0),1)</f>
        <v>2</v>
      </c>
      <c r="EA24" s="16">
        <f>INDEX(現金給付!AU:AU,MATCH($A24,現金給付!$C:$C,0),1)</f>
        <v>8235</v>
      </c>
      <c r="EB24" s="16">
        <f>INDEX(現金給付!BB:BB,MATCH($A24,現金給付!$C:$C,0),1)</f>
        <v>0</v>
      </c>
      <c r="EC24" s="16">
        <f>INDEX(現金給付!BC:BC,MATCH($A24,現金給付!$C:$C,0),1)</f>
        <v>0</v>
      </c>
      <c r="ED24" s="16">
        <f>INDEX(現金給付!BR:BR,MATCH($A24,現金給付!$C:$C,0),1)</f>
        <v>0</v>
      </c>
      <c r="EE24" s="16">
        <f>INDEX(現金給付!BS:BS,MATCH($A24,現金給付!$C:$C,0),1)</f>
        <v>0</v>
      </c>
      <c r="EF24" s="16">
        <f>INDEX(現金給付!BX:BX,MATCH($A24,現金給付!$C:$C,0),1)</f>
        <v>0</v>
      </c>
      <c r="EG24" s="16">
        <f>INDEX(現金給付!BY:BY,MATCH($A24,現金給付!$C:$C,0),1)</f>
        <v>0</v>
      </c>
      <c r="EH24" s="16">
        <f t="shared" si="47"/>
        <v>597</v>
      </c>
      <c r="EI24" s="16">
        <f t="shared" si="48"/>
        <v>9734495</v>
      </c>
      <c r="EK24" s="7">
        <f t="shared" si="53"/>
        <v>76116</v>
      </c>
      <c r="EL24" s="7">
        <f t="shared" si="54"/>
        <v>2780383326</v>
      </c>
      <c r="EN24" s="69">
        <f>ROUND(EL24/INDEX(被保険者数!O:O,MATCH(A24,被保険者数!A:A,0),1),0)</f>
        <v>643905</v>
      </c>
      <c r="EO24" s="1">
        <f t="shared" si="55"/>
        <v>39</v>
      </c>
      <c r="EP24" s="69">
        <f t="shared" si="49"/>
        <v>1502923600</v>
      </c>
      <c r="EQ24" s="69">
        <f t="shared" si="50"/>
        <v>781127390</v>
      </c>
      <c r="ER24" s="69">
        <f t="shared" si="51"/>
        <v>496332336</v>
      </c>
      <c r="ES24" s="69">
        <f>ROUND(EP24/INDEX(被保険者数!O:O,MATCH(A24,被保険者数!A:A,0),1),0)</f>
        <v>348060</v>
      </c>
      <c r="ET24" s="69">
        <f t="shared" si="56"/>
        <v>40</v>
      </c>
      <c r="EU24" s="69">
        <f>ROUND(EQ24/INDEX(被保険者数!O:O,MATCH(A24,被保険者数!A:A,0),1),0)</f>
        <v>180900</v>
      </c>
      <c r="EV24" s="1">
        <f t="shared" si="57"/>
        <v>35</v>
      </c>
    </row>
    <row r="25" spans="1:152" s="1" customFormat="1" ht="15.95" customHeight="1" x14ac:dyDescent="0.15">
      <c r="A25" s="2" t="s">
        <v>45</v>
      </c>
      <c r="B25" s="6">
        <v>980</v>
      </c>
      <c r="C25" s="7">
        <v>606493890</v>
      </c>
      <c r="D25" s="7">
        <v>545807602</v>
      </c>
      <c r="E25" s="7">
        <v>34469880</v>
      </c>
      <c r="F25" s="7">
        <v>22361126</v>
      </c>
      <c r="G25" s="7">
        <v>3855282</v>
      </c>
      <c r="H25" s="7">
        <v>11658</v>
      </c>
      <c r="I25" s="7">
        <v>200862980</v>
      </c>
      <c r="J25" s="7">
        <v>180776678</v>
      </c>
      <c r="K25" s="7">
        <v>4210602</v>
      </c>
      <c r="L25" s="7">
        <v>14836392</v>
      </c>
      <c r="M25" s="7">
        <v>1039308</v>
      </c>
      <c r="N25" s="7">
        <f t="shared" si="0"/>
        <v>12638</v>
      </c>
      <c r="O25" s="7">
        <f t="shared" si="1"/>
        <v>807356870</v>
      </c>
      <c r="P25" s="7">
        <f t="shared" si="2"/>
        <v>726584280</v>
      </c>
      <c r="Q25" s="7">
        <f t="shared" si="3"/>
        <v>38680482</v>
      </c>
      <c r="R25" s="7">
        <f t="shared" si="4"/>
        <v>37197518</v>
      </c>
      <c r="S25" s="7">
        <f t="shared" si="5"/>
        <v>4894590</v>
      </c>
      <c r="T25" s="6">
        <v>1</v>
      </c>
      <c r="U25" s="7">
        <v>383910</v>
      </c>
      <c r="V25" s="7">
        <v>345520</v>
      </c>
      <c r="W25" s="7">
        <v>0</v>
      </c>
      <c r="X25" s="7">
        <v>38390</v>
      </c>
      <c r="Y25" s="7">
        <v>0</v>
      </c>
      <c r="Z25" s="7">
        <v>1576</v>
      </c>
      <c r="AA25" s="7">
        <v>20855140</v>
      </c>
      <c r="AB25" s="7">
        <v>18769626</v>
      </c>
      <c r="AC25" s="7">
        <v>6151</v>
      </c>
      <c r="AD25" s="7">
        <v>2079363</v>
      </c>
      <c r="AE25" s="7">
        <v>0</v>
      </c>
      <c r="AF25" s="7">
        <f t="shared" si="6"/>
        <v>1577</v>
      </c>
      <c r="AG25" s="7">
        <f t="shared" si="7"/>
        <v>21239050</v>
      </c>
      <c r="AH25" s="7">
        <f t="shared" si="8"/>
        <v>19115146</v>
      </c>
      <c r="AI25" s="7">
        <f t="shared" si="9"/>
        <v>6151</v>
      </c>
      <c r="AJ25" s="7">
        <f t="shared" si="10"/>
        <v>2117753</v>
      </c>
      <c r="AK25" s="7">
        <f t="shared" si="11"/>
        <v>0</v>
      </c>
      <c r="AL25" s="6">
        <f t="shared" si="12"/>
        <v>14215</v>
      </c>
      <c r="AM25" s="7">
        <f t="shared" si="13"/>
        <v>828595920</v>
      </c>
      <c r="AN25" s="7">
        <f t="shared" si="14"/>
        <v>745699426</v>
      </c>
      <c r="AO25" s="7">
        <f t="shared" si="15"/>
        <v>38686633</v>
      </c>
      <c r="AP25" s="7">
        <f t="shared" si="16"/>
        <v>39315271</v>
      </c>
      <c r="AQ25" s="7">
        <f t="shared" si="17"/>
        <v>4894590</v>
      </c>
      <c r="AR25" s="7">
        <v>9467</v>
      </c>
      <c r="AS25" s="7">
        <v>123663810</v>
      </c>
      <c r="AT25" s="7">
        <v>111297416</v>
      </c>
      <c r="AU25" s="7">
        <v>513530</v>
      </c>
      <c r="AV25" s="7">
        <v>11006377</v>
      </c>
      <c r="AW25" s="7">
        <v>846487</v>
      </c>
      <c r="AX25" s="7">
        <f t="shared" si="18"/>
        <v>23682</v>
      </c>
      <c r="AY25" s="7">
        <f t="shared" si="19"/>
        <v>952259730</v>
      </c>
      <c r="AZ25" s="7">
        <f t="shared" si="20"/>
        <v>856996842</v>
      </c>
      <c r="BA25" s="7">
        <f t="shared" si="21"/>
        <v>39200163</v>
      </c>
      <c r="BB25" s="7">
        <f t="shared" si="22"/>
        <v>50321648</v>
      </c>
      <c r="BC25" s="7">
        <f t="shared" si="23"/>
        <v>5741077</v>
      </c>
      <c r="BD25" s="6">
        <v>937</v>
      </c>
      <c r="BE25" s="7">
        <v>31843985</v>
      </c>
      <c r="BF25" s="7">
        <v>18556625</v>
      </c>
      <c r="BG25" s="7">
        <v>0</v>
      </c>
      <c r="BH25" s="7">
        <v>13205110</v>
      </c>
      <c r="BI25" s="7">
        <v>82250</v>
      </c>
      <c r="BJ25" s="7">
        <v>1</v>
      </c>
      <c r="BK25" s="7">
        <v>6010</v>
      </c>
      <c r="BL25" s="7">
        <v>1870</v>
      </c>
      <c r="BM25" s="7">
        <v>0</v>
      </c>
      <c r="BN25" s="7">
        <v>4140</v>
      </c>
      <c r="BO25" s="7">
        <v>0</v>
      </c>
      <c r="BP25" s="7">
        <f t="shared" si="24"/>
        <v>938</v>
      </c>
      <c r="BQ25" s="7">
        <f t="shared" si="25"/>
        <v>31849995</v>
      </c>
      <c r="BR25" s="7">
        <f t="shared" si="26"/>
        <v>18558495</v>
      </c>
      <c r="BS25" s="7">
        <f t="shared" si="27"/>
        <v>0</v>
      </c>
      <c r="BT25" s="7">
        <f t="shared" si="28"/>
        <v>13209250</v>
      </c>
      <c r="BU25" s="7">
        <f t="shared" si="29"/>
        <v>82250</v>
      </c>
      <c r="BV25" s="6">
        <v>98</v>
      </c>
      <c r="BW25" s="7">
        <v>9970440</v>
      </c>
      <c r="BX25" s="7">
        <v>8973396</v>
      </c>
      <c r="BY25" s="7">
        <v>151487</v>
      </c>
      <c r="BZ25" s="7">
        <v>488078</v>
      </c>
      <c r="CA25" s="7">
        <v>357479</v>
      </c>
      <c r="CB25" s="7">
        <f t="shared" si="30"/>
        <v>23780</v>
      </c>
      <c r="CC25" s="7">
        <f t="shared" si="31"/>
        <v>994080165</v>
      </c>
      <c r="CD25" s="7">
        <f t="shared" si="32"/>
        <v>884528733</v>
      </c>
      <c r="CE25" s="7">
        <f t="shared" si="33"/>
        <v>39351650</v>
      </c>
      <c r="CF25" s="7">
        <f t="shared" si="34"/>
        <v>64018976</v>
      </c>
      <c r="CG25" s="7">
        <f t="shared" si="35"/>
        <v>6180806</v>
      </c>
      <c r="CH25" s="100">
        <v>160</v>
      </c>
      <c r="CI25" s="101">
        <v>1079707</v>
      </c>
      <c r="CJ25" s="101">
        <v>971698</v>
      </c>
      <c r="CK25" s="101">
        <v>0</v>
      </c>
      <c r="CL25" s="101">
        <v>108009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52"/>
        <v>160</v>
      </c>
      <c r="DA25" s="101">
        <f t="shared" si="36"/>
        <v>1079707</v>
      </c>
      <c r="DB25" s="101">
        <f t="shared" si="37"/>
        <v>971698</v>
      </c>
      <c r="DC25" s="101">
        <f t="shared" si="38"/>
        <v>0</v>
      </c>
      <c r="DD25" s="101">
        <f t="shared" si="39"/>
        <v>108009</v>
      </c>
      <c r="DE25" s="101">
        <f t="shared" si="40"/>
        <v>0</v>
      </c>
      <c r="DF25" s="101">
        <f t="shared" si="41"/>
        <v>23940</v>
      </c>
      <c r="DG25" s="101">
        <f t="shared" si="42"/>
        <v>995159872</v>
      </c>
      <c r="DH25" s="101">
        <f t="shared" si="43"/>
        <v>885500431</v>
      </c>
      <c r="DI25" s="101">
        <f t="shared" si="44"/>
        <v>39351650</v>
      </c>
      <c r="DJ25" s="101">
        <f t="shared" si="45"/>
        <v>64126985</v>
      </c>
      <c r="DK25" s="101">
        <f t="shared" si="46"/>
        <v>6180806</v>
      </c>
      <c r="DL25" s="101">
        <v>684</v>
      </c>
      <c r="DM25" s="101">
        <v>336</v>
      </c>
      <c r="DN25" s="101">
        <v>1020</v>
      </c>
      <c r="DO25" s="101">
        <v>164</v>
      </c>
      <c r="DP25" s="101">
        <v>17</v>
      </c>
      <c r="DR25" s="16">
        <f>INDEX(現金給付!F:F,MATCH($A25,現金給付!$C:$C,0),1)</f>
        <v>160</v>
      </c>
      <c r="DS25" s="16">
        <f>INDEX(現金給付!G:G,MATCH($A25,現金給付!$C:$C,0),1)</f>
        <v>971698</v>
      </c>
      <c r="DT25" s="16">
        <f>INDEX(現金給付!N:N,MATCH($A25,現金給付!$C:$C,0),1)</f>
        <v>7</v>
      </c>
      <c r="DU25" s="16">
        <f>INDEX(現金給付!O:O,MATCH($A25,現金給付!$C:$C,0),1)</f>
        <v>81437</v>
      </c>
      <c r="DV25" s="16">
        <f>INDEX(現金給付!V:V,MATCH($A25,現金給付!$C:$C,0),1)</f>
        <v>33</v>
      </c>
      <c r="DW25" s="16">
        <f>INDEX(現金給付!W:W,MATCH($A25,現金給付!$C:$C,0),1)</f>
        <v>1031193</v>
      </c>
      <c r="DX25" s="16">
        <f>INDEX(現金給付!AL:AL,MATCH($A25,現金給付!$C:$C,0),1)</f>
        <v>24</v>
      </c>
      <c r="DY25" s="16">
        <f>INDEX(現金給付!AM:AM,MATCH($A25,現金給付!$C:$C,0),1)</f>
        <v>813846</v>
      </c>
      <c r="DZ25" s="16">
        <f>INDEX(現金給付!AT:AT,MATCH($A25,現金給付!$C:$C,0),1)</f>
        <v>1</v>
      </c>
      <c r="EA25" s="16">
        <f>INDEX(現金給付!AU:AU,MATCH($A25,現金給付!$C:$C,0),1)</f>
        <v>21447</v>
      </c>
      <c r="EB25" s="16">
        <f>INDEX(現金給付!BB:BB,MATCH($A25,現金給付!$C:$C,0),1)</f>
        <v>0</v>
      </c>
      <c r="EC25" s="16">
        <f>INDEX(現金給付!BC:BC,MATCH($A25,現金給付!$C:$C,0),1)</f>
        <v>0</v>
      </c>
      <c r="ED25" s="16">
        <f>INDEX(現金給付!BR:BR,MATCH($A25,現金給付!$C:$C,0),1)</f>
        <v>0</v>
      </c>
      <c r="EE25" s="16">
        <f>INDEX(現金給付!BS:BS,MATCH($A25,現金給付!$C:$C,0),1)</f>
        <v>0</v>
      </c>
      <c r="EF25" s="16">
        <f>INDEX(現金給付!BX:BX,MATCH($A25,現金給付!$C:$C,0),1)</f>
        <v>0</v>
      </c>
      <c r="EG25" s="16">
        <f>INDEX(現金給付!BY:BY,MATCH($A25,現金給付!$C:$C,0),1)</f>
        <v>0</v>
      </c>
      <c r="EH25" s="16">
        <f t="shared" si="47"/>
        <v>225</v>
      </c>
      <c r="EI25" s="16">
        <f t="shared" si="48"/>
        <v>2919621</v>
      </c>
      <c r="EK25" s="7">
        <f t="shared" si="53"/>
        <v>24005</v>
      </c>
      <c r="EL25" s="7">
        <f t="shared" si="54"/>
        <v>996999786</v>
      </c>
      <c r="EN25" s="69">
        <f>ROUND(EL25/INDEX(被保険者数!O:O,MATCH(A25,被保険者数!A:A,0),1),0)</f>
        <v>639102</v>
      </c>
      <c r="EO25" s="1">
        <f t="shared" si="55"/>
        <v>40</v>
      </c>
      <c r="EP25" s="69">
        <f t="shared" si="49"/>
        <v>606877800</v>
      </c>
      <c r="EQ25" s="69">
        <f t="shared" si="50"/>
        <v>221718120</v>
      </c>
      <c r="ER25" s="69">
        <f t="shared" si="51"/>
        <v>168403866</v>
      </c>
      <c r="ES25" s="69">
        <f>ROUND(EP25/INDEX(被保険者数!O:O,MATCH(A25,被保険者数!A:A,0),1),0)</f>
        <v>389024</v>
      </c>
      <c r="ET25" s="69">
        <f t="shared" si="56"/>
        <v>38</v>
      </c>
      <c r="EU25" s="69">
        <f>ROUND(EQ25/INDEX(被保険者数!O:O,MATCH(A25,被保険者数!A:A,0),1),0)</f>
        <v>142127</v>
      </c>
      <c r="EV25" s="1">
        <f t="shared" si="57"/>
        <v>41</v>
      </c>
    </row>
    <row r="26" spans="1:152" s="1" customFormat="1" ht="15.95" customHeight="1" x14ac:dyDescent="0.15">
      <c r="A26" s="2" t="s">
        <v>46</v>
      </c>
      <c r="B26" s="6">
        <v>1864</v>
      </c>
      <c r="C26" s="7">
        <v>1272152410</v>
      </c>
      <c r="D26" s="7">
        <v>1144936939</v>
      </c>
      <c r="E26" s="7">
        <v>71966053</v>
      </c>
      <c r="F26" s="7">
        <v>48837355</v>
      </c>
      <c r="G26" s="7">
        <v>6412063</v>
      </c>
      <c r="H26" s="7">
        <v>22115</v>
      </c>
      <c r="I26" s="7">
        <v>408619350</v>
      </c>
      <c r="J26" s="7">
        <v>367757419</v>
      </c>
      <c r="K26" s="7">
        <v>9451926</v>
      </c>
      <c r="L26" s="7">
        <v>28975387</v>
      </c>
      <c r="M26" s="7">
        <v>2434618</v>
      </c>
      <c r="N26" s="7">
        <f t="shared" si="0"/>
        <v>23979</v>
      </c>
      <c r="O26" s="7">
        <f t="shared" si="1"/>
        <v>1680771760</v>
      </c>
      <c r="P26" s="7">
        <f t="shared" si="2"/>
        <v>1512694358</v>
      </c>
      <c r="Q26" s="7">
        <f t="shared" si="3"/>
        <v>81417979</v>
      </c>
      <c r="R26" s="7">
        <f t="shared" si="4"/>
        <v>77812742</v>
      </c>
      <c r="S26" s="7">
        <f t="shared" si="5"/>
        <v>8846681</v>
      </c>
      <c r="T26" s="6">
        <v>5</v>
      </c>
      <c r="U26" s="7">
        <v>4182520</v>
      </c>
      <c r="V26" s="7">
        <v>3764264</v>
      </c>
      <c r="W26" s="7">
        <v>188163</v>
      </c>
      <c r="X26" s="7">
        <v>230093</v>
      </c>
      <c r="Y26" s="7">
        <v>0</v>
      </c>
      <c r="Z26" s="7">
        <v>2585</v>
      </c>
      <c r="AA26" s="7">
        <v>35245750</v>
      </c>
      <c r="AB26" s="7">
        <v>31721175</v>
      </c>
      <c r="AC26" s="7">
        <v>12583</v>
      </c>
      <c r="AD26" s="7">
        <v>3511992</v>
      </c>
      <c r="AE26" s="7">
        <v>0</v>
      </c>
      <c r="AF26" s="7">
        <f t="shared" si="6"/>
        <v>2590</v>
      </c>
      <c r="AG26" s="7">
        <f t="shared" si="7"/>
        <v>39428270</v>
      </c>
      <c r="AH26" s="7">
        <f t="shared" si="8"/>
        <v>35485439</v>
      </c>
      <c r="AI26" s="7">
        <f t="shared" si="9"/>
        <v>200746</v>
      </c>
      <c r="AJ26" s="7">
        <f t="shared" si="10"/>
        <v>3742085</v>
      </c>
      <c r="AK26" s="7">
        <f t="shared" si="11"/>
        <v>0</v>
      </c>
      <c r="AL26" s="6">
        <f t="shared" si="12"/>
        <v>26569</v>
      </c>
      <c r="AM26" s="7">
        <f t="shared" si="13"/>
        <v>1720200030</v>
      </c>
      <c r="AN26" s="7">
        <f t="shared" si="14"/>
        <v>1548179797</v>
      </c>
      <c r="AO26" s="7">
        <f t="shared" si="15"/>
        <v>81618725</v>
      </c>
      <c r="AP26" s="7">
        <f t="shared" si="16"/>
        <v>81554827</v>
      </c>
      <c r="AQ26" s="7">
        <f t="shared" si="17"/>
        <v>8846681</v>
      </c>
      <c r="AR26" s="7">
        <v>15474</v>
      </c>
      <c r="AS26" s="7">
        <v>201270940</v>
      </c>
      <c r="AT26" s="7">
        <v>181143819</v>
      </c>
      <c r="AU26" s="7">
        <v>1365837</v>
      </c>
      <c r="AV26" s="7">
        <v>17262083</v>
      </c>
      <c r="AW26" s="7">
        <v>1499201</v>
      </c>
      <c r="AX26" s="7">
        <f t="shared" si="18"/>
        <v>42043</v>
      </c>
      <c r="AY26" s="7">
        <f t="shared" si="19"/>
        <v>1921470970</v>
      </c>
      <c r="AZ26" s="7">
        <f t="shared" si="20"/>
        <v>1729323616</v>
      </c>
      <c r="BA26" s="7">
        <f t="shared" si="21"/>
        <v>82984562</v>
      </c>
      <c r="BB26" s="7">
        <f t="shared" si="22"/>
        <v>98816910</v>
      </c>
      <c r="BC26" s="7">
        <f t="shared" si="23"/>
        <v>10345882</v>
      </c>
      <c r="BD26" s="6">
        <v>1798</v>
      </c>
      <c r="BE26" s="7">
        <v>63180553</v>
      </c>
      <c r="BF26" s="7">
        <v>33438273</v>
      </c>
      <c r="BG26" s="7">
        <v>0</v>
      </c>
      <c r="BH26" s="7">
        <v>29545370</v>
      </c>
      <c r="BI26" s="7">
        <v>196910</v>
      </c>
      <c r="BJ26" s="7">
        <v>5</v>
      </c>
      <c r="BK26" s="7">
        <v>84986</v>
      </c>
      <c r="BL26" s="7">
        <v>27486</v>
      </c>
      <c r="BM26" s="7">
        <v>0</v>
      </c>
      <c r="BN26" s="7">
        <v>57500</v>
      </c>
      <c r="BO26" s="7">
        <v>0</v>
      </c>
      <c r="BP26" s="7">
        <f t="shared" si="24"/>
        <v>1803</v>
      </c>
      <c r="BQ26" s="7">
        <f t="shared" si="25"/>
        <v>63265539</v>
      </c>
      <c r="BR26" s="7">
        <f t="shared" si="26"/>
        <v>33465759</v>
      </c>
      <c r="BS26" s="7">
        <f t="shared" si="27"/>
        <v>0</v>
      </c>
      <c r="BT26" s="7">
        <f t="shared" si="28"/>
        <v>29602870</v>
      </c>
      <c r="BU26" s="7">
        <f t="shared" si="29"/>
        <v>196910</v>
      </c>
      <c r="BV26" s="6">
        <v>152</v>
      </c>
      <c r="BW26" s="7">
        <v>17519300</v>
      </c>
      <c r="BX26" s="7">
        <v>15767370</v>
      </c>
      <c r="BY26" s="7">
        <v>400260</v>
      </c>
      <c r="BZ26" s="7">
        <v>1126623</v>
      </c>
      <c r="CA26" s="7">
        <v>225047</v>
      </c>
      <c r="CB26" s="7">
        <f t="shared" si="30"/>
        <v>42195</v>
      </c>
      <c r="CC26" s="7">
        <f t="shared" si="31"/>
        <v>2002255809</v>
      </c>
      <c r="CD26" s="7">
        <f t="shared" si="32"/>
        <v>1778556745</v>
      </c>
      <c r="CE26" s="7">
        <f t="shared" si="33"/>
        <v>83384822</v>
      </c>
      <c r="CF26" s="7">
        <f t="shared" si="34"/>
        <v>129546403</v>
      </c>
      <c r="CG26" s="7">
        <f t="shared" si="35"/>
        <v>10767839</v>
      </c>
      <c r="CH26" s="100">
        <v>328</v>
      </c>
      <c r="CI26" s="101">
        <v>1705305</v>
      </c>
      <c r="CJ26" s="101">
        <v>1534760</v>
      </c>
      <c r="CK26" s="101">
        <v>0</v>
      </c>
      <c r="CL26" s="101">
        <v>170545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52"/>
        <v>328</v>
      </c>
      <c r="DA26" s="101">
        <f t="shared" si="36"/>
        <v>1705305</v>
      </c>
      <c r="DB26" s="101">
        <f t="shared" si="37"/>
        <v>1534760</v>
      </c>
      <c r="DC26" s="101">
        <f t="shared" si="38"/>
        <v>0</v>
      </c>
      <c r="DD26" s="101">
        <f t="shared" si="39"/>
        <v>170545</v>
      </c>
      <c r="DE26" s="101">
        <f t="shared" si="40"/>
        <v>0</v>
      </c>
      <c r="DF26" s="101">
        <f t="shared" si="41"/>
        <v>42523</v>
      </c>
      <c r="DG26" s="101">
        <f t="shared" si="42"/>
        <v>2003961114</v>
      </c>
      <c r="DH26" s="101">
        <f t="shared" si="43"/>
        <v>1780091505</v>
      </c>
      <c r="DI26" s="101">
        <f t="shared" si="44"/>
        <v>83384822</v>
      </c>
      <c r="DJ26" s="101">
        <f t="shared" si="45"/>
        <v>129716948</v>
      </c>
      <c r="DK26" s="101">
        <f t="shared" si="46"/>
        <v>10767839</v>
      </c>
      <c r="DL26" s="101">
        <v>1375</v>
      </c>
      <c r="DM26" s="101">
        <v>634</v>
      </c>
      <c r="DN26" s="101">
        <v>2009</v>
      </c>
      <c r="DO26" s="101">
        <v>275</v>
      </c>
      <c r="DP26" s="101">
        <v>102</v>
      </c>
      <c r="DR26" s="16">
        <f>INDEX(現金給付!F:F,MATCH($A26,現金給付!$C:$C,0),1)</f>
        <v>328</v>
      </c>
      <c r="DS26" s="16">
        <f>INDEX(現金給付!G:G,MATCH($A26,現金給付!$C:$C,0),1)</f>
        <v>1534760</v>
      </c>
      <c r="DT26" s="16">
        <f>INDEX(現金給付!N:N,MATCH($A26,現金給付!$C:$C,0),1)</f>
        <v>23</v>
      </c>
      <c r="DU26" s="16">
        <f>INDEX(現金給付!O:O,MATCH($A26,現金給付!$C:$C,0),1)</f>
        <v>468709</v>
      </c>
      <c r="DV26" s="16">
        <f>INDEX(現金給付!V:V,MATCH($A26,現金給付!$C:$C,0),1)</f>
        <v>11</v>
      </c>
      <c r="DW26" s="16">
        <f>INDEX(現金給付!W:W,MATCH($A26,現金給付!$C:$C,0),1)</f>
        <v>229680</v>
      </c>
      <c r="DX26" s="16">
        <f>INDEX(現金給付!AL:AL,MATCH($A26,現金給付!$C:$C,0),1)</f>
        <v>60</v>
      </c>
      <c r="DY26" s="16">
        <f>INDEX(現金給付!AM:AM,MATCH($A26,現金給付!$C:$C,0),1)</f>
        <v>2176183</v>
      </c>
      <c r="DZ26" s="16">
        <f>INDEX(現金給付!AT:AT,MATCH($A26,現金給付!$C:$C,0),1)</f>
        <v>3</v>
      </c>
      <c r="EA26" s="16">
        <f>INDEX(現金給付!AU:AU,MATCH($A26,現金給付!$C:$C,0),1)</f>
        <v>15012</v>
      </c>
      <c r="EB26" s="16">
        <f>INDEX(現金給付!BB:BB,MATCH($A26,現金給付!$C:$C,0),1)</f>
        <v>0</v>
      </c>
      <c r="EC26" s="16">
        <f>INDEX(現金給付!BC:BC,MATCH($A26,現金給付!$C:$C,0),1)</f>
        <v>0</v>
      </c>
      <c r="ED26" s="16">
        <f>INDEX(現金給付!BR:BR,MATCH($A26,現金給付!$C:$C,0),1)</f>
        <v>0</v>
      </c>
      <c r="EE26" s="16">
        <f>INDEX(現金給付!BS:BS,MATCH($A26,現金給付!$C:$C,0),1)</f>
        <v>0</v>
      </c>
      <c r="EF26" s="16">
        <f>INDEX(現金給付!BX:BX,MATCH($A26,現金給付!$C:$C,0),1)</f>
        <v>0</v>
      </c>
      <c r="EG26" s="16">
        <f>INDEX(現金給付!BY:BY,MATCH($A26,現金給付!$C:$C,0),1)</f>
        <v>0</v>
      </c>
      <c r="EH26" s="16">
        <f t="shared" si="47"/>
        <v>425</v>
      </c>
      <c r="EI26" s="16">
        <f t="shared" si="48"/>
        <v>4424344</v>
      </c>
      <c r="EK26" s="7">
        <f t="shared" si="53"/>
        <v>42620</v>
      </c>
      <c r="EL26" s="7">
        <f t="shared" si="54"/>
        <v>2006680153</v>
      </c>
      <c r="EN26" s="69">
        <f>ROUND(EL26/INDEX(被保険者数!O:O,MATCH(A26,被保険者数!A:A,0),1),0)</f>
        <v>709325</v>
      </c>
      <c r="EO26" s="1">
        <f t="shared" si="55"/>
        <v>36</v>
      </c>
      <c r="EP26" s="69">
        <f t="shared" si="49"/>
        <v>1276334930</v>
      </c>
      <c r="EQ26" s="69">
        <f t="shared" si="50"/>
        <v>443865100</v>
      </c>
      <c r="ER26" s="69">
        <f t="shared" si="51"/>
        <v>286480123</v>
      </c>
      <c r="ES26" s="69">
        <f>ROUND(EP26/INDEX(被保険者数!O:O,MATCH(A26,被保険者数!A:A,0),1),0)</f>
        <v>451161</v>
      </c>
      <c r="ET26" s="69">
        <f t="shared" si="56"/>
        <v>30</v>
      </c>
      <c r="EU26" s="69">
        <f>ROUND(EQ26/INDEX(被保険者数!O:O,MATCH(A26,被保険者数!A:A,0),1),0)</f>
        <v>156898</v>
      </c>
      <c r="EV26" s="1">
        <f t="shared" si="57"/>
        <v>39</v>
      </c>
    </row>
    <row r="27" spans="1:152" s="1" customFormat="1" ht="15.95" customHeight="1" x14ac:dyDescent="0.15">
      <c r="A27" s="2" t="s">
        <v>47</v>
      </c>
      <c r="B27" s="6">
        <v>1399</v>
      </c>
      <c r="C27" s="7">
        <v>914761650</v>
      </c>
      <c r="D27" s="7">
        <v>823285360</v>
      </c>
      <c r="E27" s="7">
        <v>51871681</v>
      </c>
      <c r="F27" s="7">
        <v>34395536</v>
      </c>
      <c r="G27" s="7">
        <v>5209073</v>
      </c>
      <c r="H27" s="7">
        <v>17157</v>
      </c>
      <c r="I27" s="7">
        <v>346912610</v>
      </c>
      <c r="J27" s="7">
        <v>312221341</v>
      </c>
      <c r="K27" s="7">
        <v>9747435</v>
      </c>
      <c r="L27" s="7">
        <v>22688324</v>
      </c>
      <c r="M27" s="7">
        <v>2255510</v>
      </c>
      <c r="N27" s="7">
        <f t="shared" si="0"/>
        <v>18556</v>
      </c>
      <c r="O27" s="7">
        <f t="shared" si="1"/>
        <v>1261674260</v>
      </c>
      <c r="P27" s="7">
        <f t="shared" si="2"/>
        <v>1135506701</v>
      </c>
      <c r="Q27" s="7">
        <f t="shared" si="3"/>
        <v>61619116</v>
      </c>
      <c r="R27" s="7">
        <f t="shared" si="4"/>
        <v>57083860</v>
      </c>
      <c r="S27" s="7">
        <f t="shared" si="5"/>
        <v>7464583</v>
      </c>
      <c r="T27" s="6">
        <v>4</v>
      </c>
      <c r="U27" s="7">
        <v>3534170</v>
      </c>
      <c r="V27" s="7">
        <v>3180748</v>
      </c>
      <c r="W27" s="7">
        <v>128032</v>
      </c>
      <c r="X27" s="7">
        <v>195960</v>
      </c>
      <c r="Y27" s="7">
        <v>29430</v>
      </c>
      <c r="Z27" s="7">
        <v>2681</v>
      </c>
      <c r="AA27" s="7">
        <v>38664830</v>
      </c>
      <c r="AB27" s="7">
        <v>34798347</v>
      </c>
      <c r="AC27" s="7">
        <v>27438</v>
      </c>
      <c r="AD27" s="7">
        <v>3791531</v>
      </c>
      <c r="AE27" s="7">
        <v>47514</v>
      </c>
      <c r="AF27" s="7">
        <f t="shared" si="6"/>
        <v>2685</v>
      </c>
      <c r="AG27" s="7">
        <f t="shared" si="7"/>
        <v>42199000</v>
      </c>
      <c r="AH27" s="7">
        <f t="shared" si="8"/>
        <v>37979095</v>
      </c>
      <c r="AI27" s="7">
        <f t="shared" si="9"/>
        <v>155470</v>
      </c>
      <c r="AJ27" s="7">
        <f t="shared" si="10"/>
        <v>3987491</v>
      </c>
      <c r="AK27" s="7">
        <f t="shared" si="11"/>
        <v>76944</v>
      </c>
      <c r="AL27" s="6">
        <f t="shared" si="12"/>
        <v>21241</v>
      </c>
      <c r="AM27" s="7">
        <f t="shared" si="13"/>
        <v>1303873260</v>
      </c>
      <c r="AN27" s="7">
        <f t="shared" si="14"/>
        <v>1173485796</v>
      </c>
      <c r="AO27" s="7">
        <f t="shared" si="15"/>
        <v>61774586</v>
      </c>
      <c r="AP27" s="7">
        <f t="shared" si="16"/>
        <v>61071351</v>
      </c>
      <c r="AQ27" s="7">
        <f t="shared" si="17"/>
        <v>7541527</v>
      </c>
      <c r="AR27" s="7">
        <v>12300</v>
      </c>
      <c r="AS27" s="7">
        <v>156656680</v>
      </c>
      <c r="AT27" s="7">
        <v>140991011</v>
      </c>
      <c r="AU27" s="7">
        <v>1312654</v>
      </c>
      <c r="AV27" s="7">
        <v>13268846</v>
      </c>
      <c r="AW27" s="7">
        <v>1084169</v>
      </c>
      <c r="AX27" s="7">
        <f t="shared" si="18"/>
        <v>33541</v>
      </c>
      <c r="AY27" s="7">
        <f t="shared" si="19"/>
        <v>1460529940</v>
      </c>
      <c r="AZ27" s="7">
        <f t="shared" si="20"/>
        <v>1314476807</v>
      </c>
      <c r="BA27" s="7">
        <f t="shared" si="21"/>
        <v>63087240</v>
      </c>
      <c r="BB27" s="7">
        <f t="shared" si="22"/>
        <v>74340197</v>
      </c>
      <c r="BC27" s="7">
        <f t="shared" si="23"/>
        <v>8625696</v>
      </c>
      <c r="BD27" s="6">
        <v>1353</v>
      </c>
      <c r="BE27" s="7">
        <v>47725775</v>
      </c>
      <c r="BF27" s="7">
        <v>27579035</v>
      </c>
      <c r="BG27" s="7">
        <v>0</v>
      </c>
      <c r="BH27" s="7">
        <v>20042340</v>
      </c>
      <c r="BI27" s="7">
        <v>104400</v>
      </c>
      <c r="BJ27" s="7">
        <v>4</v>
      </c>
      <c r="BK27" s="7">
        <v>129658</v>
      </c>
      <c r="BL27" s="7">
        <v>40408</v>
      </c>
      <c r="BM27" s="7">
        <v>0</v>
      </c>
      <c r="BN27" s="7">
        <v>89250</v>
      </c>
      <c r="BO27" s="7">
        <v>0</v>
      </c>
      <c r="BP27" s="7">
        <f t="shared" si="24"/>
        <v>1357</v>
      </c>
      <c r="BQ27" s="7">
        <f t="shared" si="25"/>
        <v>47855433</v>
      </c>
      <c r="BR27" s="7">
        <f t="shared" si="26"/>
        <v>27619443</v>
      </c>
      <c r="BS27" s="7">
        <f t="shared" si="27"/>
        <v>0</v>
      </c>
      <c r="BT27" s="7">
        <f t="shared" si="28"/>
        <v>20131590</v>
      </c>
      <c r="BU27" s="7">
        <f t="shared" si="29"/>
        <v>104400</v>
      </c>
      <c r="BV27" s="6">
        <v>263</v>
      </c>
      <c r="BW27" s="7">
        <v>31146080</v>
      </c>
      <c r="BX27" s="7">
        <v>28031472</v>
      </c>
      <c r="BY27" s="7">
        <v>740716</v>
      </c>
      <c r="BZ27" s="7">
        <v>1494483</v>
      </c>
      <c r="CA27" s="7">
        <v>879409</v>
      </c>
      <c r="CB27" s="7">
        <f t="shared" si="30"/>
        <v>33804</v>
      </c>
      <c r="CC27" s="7">
        <f t="shared" si="31"/>
        <v>1539531453</v>
      </c>
      <c r="CD27" s="7">
        <f t="shared" si="32"/>
        <v>1370127722</v>
      </c>
      <c r="CE27" s="7">
        <f t="shared" si="33"/>
        <v>63827956</v>
      </c>
      <c r="CF27" s="7">
        <f t="shared" si="34"/>
        <v>95966270</v>
      </c>
      <c r="CG27" s="7">
        <f t="shared" si="35"/>
        <v>9609505</v>
      </c>
      <c r="CH27" s="100">
        <v>156</v>
      </c>
      <c r="CI27" s="101">
        <v>925191</v>
      </c>
      <c r="CJ27" s="101">
        <v>832653</v>
      </c>
      <c r="CK27" s="101">
        <v>0</v>
      </c>
      <c r="CL27" s="101">
        <v>92538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52"/>
        <v>156</v>
      </c>
      <c r="DA27" s="101">
        <f t="shared" si="36"/>
        <v>925191</v>
      </c>
      <c r="DB27" s="101">
        <f t="shared" si="37"/>
        <v>832653</v>
      </c>
      <c r="DC27" s="101">
        <f t="shared" si="38"/>
        <v>0</v>
      </c>
      <c r="DD27" s="101">
        <f t="shared" si="39"/>
        <v>92538</v>
      </c>
      <c r="DE27" s="101">
        <f t="shared" si="40"/>
        <v>0</v>
      </c>
      <c r="DF27" s="101">
        <f t="shared" si="41"/>
        <v>33960</v>
      </c>
      <c r="DG27" s="101">
        <f t="shared" si="42"/>
        <v>1540456644</v>
      </c>
      <c r="DH27" s="101">
        <f t="shared" si="43"/>
        <v>1370960375</v>
      </c>
      <c r="DI27" s="101">
        <f t="shared" si="44"/>
        <v>63827956</v>
      </c>
      <c r="DJ27" s="101">
        <f t="shared" si="45"/>
        <v>96058808</v>
      </c>
      <c r="DK27" s="101">
        <f t="shared" si="46"/>
        <v>9609505</v>
      </c>
      <c r="DL27" s="101">
        <v>1012</v>
      </c>
      <c r="DM27" s="101">
        <v>601</v>
      </c>
      <c r="DN27" s="101">
        <v>1613</v>
      </c>
      <c r="DO27" s="101">
        <v>190</v>
      </c>
      <c r="DP27" s="101">
        <v>17</v>
      </c>
      <c r="DR27" s="16">
        <f>INDEX(現金給付!F:F,MATCH($A27,現金給付!$C:$C,0),1)</f>
        <v>156</v>
      </c>
      <c r="DS27" s="16">
        <f>INDEX(現金給付!G:G,MATCH($A27,現金給付!$C:$C,0),1)</f>
        <v>832653</v>
      </c>
      <c r="DT27" s="16">
        <f>INDEX(現金給付!N:N,MATCH($A27,現金給付!$C:$C,0),1)</f>
        <v>18</v>
      </c>
      <c r="DU27" s="16">
        <f>INDEX(現金給付!O:O,MATCH($A27,現金給付!$C:$C,0),1)</f>
        <v>816398</v>
      </c>
      <c r="DV27" s="16">
        <f>INDEX(現金給付!V:V,MATCH($A27,現金給付!$C:$C,0),1)</f>
        <v>27</v>
      </c>
      <c r="DW27" s="16">
        <f>INDEX(現金給付!W:W,MATCH($A27,現金給付!$C:$C,0),1)</f>
        <v>473787</v>
      </c>
      <c r="DX27" s="16">
        <f>INDEX(現金給付!AL:AL,MATCH($A27,現金給付!$C:$C,0),1)</f>
        <v>48</v>
      </c>
      <c r="DY27" s="16">
        <f>INDEX(現金給付!AM:AM,MATCH($A27,現金給付!$C:$C,0),1)</f>
        <v>1748421</v>
      </c>
      <c r="DZ27" s="16">
        <f>INDEX(現金給付!AT:AT,MATCH($A27,現金給付!$C:$C,0),1)</f>
        <v>5</v>
      </c>
      <c r="EA27" s="16">
        <f>INDEX(現金給付!AU:AU,MATCH($A27,現金給付!$C:$C,0),1)</f>
        <v>49653</v>
      </c>
      <c r="EB27" s="16">
        <f>INDEX(現金給付!BB:BB,MATCH($A27,現金給付!$C:$C,0),1)</f>
        <v>0</v>
      </c>
      <c r="EC27" s="16">
        <f>INDEX(現金給付!BC:BC,MATCH($A27,現金給付!$C:$C,0),1)</f>
        <v>0</v>
      </c>
      <c r="ED27" s="16">
        <f>INDEX(現金給付!BR:BR,MATCH($A27,現金給付!$C:$C,0),1)</f>
        <v>0</v>
      </c>
      <c r="EE27" s="16">
        <f>INDEX(現金給付!BS:BS,MATCH($A27,現金給付!$C:$C,0),1)</f>
        <v>0</v>
      </c>
      <c r="EF27" s="16">
        <f>INDEX(現金給付!BX:BX,MATCH($A27,現金給付!$C:$C,0),1)</f>
        <v>0</v>
      </c>
      <c r="EG27" s="16">
        <f>INDEX(現金給付!BY:BY,MATCH($A27,現金給付!$C:$C,0),1)</f>
        <v>0</v>
      </c>
      <c r="EH27" s="16">
        <f t="shared" si="47"/>
        <v>254</v>
      </c>
      <c r="EI27" s="16">
        <f t="shared" si="48"/>
        <v>3920912</v>
      </c>
      <c r="EK27" s="7">
        <f t="shared" si="53"/>
        <v>34058</v>
      </c>
      <c r="EL27" s="7">
        <f t="shared" si="54"/>
        <v>1543452365</v>
      </c>
      <c r="EN27" s="69">
        <f>ROUND(EL27/INDEX(被保険者数!O:O,MATCH(A27,被保険者数!A:A,0),1),0)</f>
        <v>756224</v>
      </c>
      <c r="EO27" s="1">
        <f t="shared" si="55"/>
        <v>32</v>
      </c>
      <c r="EP27" s="69">
        <f t="shared" si="49"/>
        <v>918295820</v>
      </c>
      <c r="EQ27" s="69">
        <f t="shared" si="50"/>
        <v>385577440</v>
      </c>
      <c r="ER27" s="69">
        <f t="shared" si="51"/>
        <v>239579105</v>
      </c>
      <c r="ES27" s="69">
        <f>ROUND(EP27/INDEX(被保険者数!O:O,MATCH(A27,被保険者数!A:A,0),1),0)</f>
        <v>449924</v>
      </c>
      <c r="ET27" s="69">
        <f t="shared" si="56"/>
        <v>32</v>
      </c>
      <c r="EU27" s="69">
        <f>ROUND(EQ27/INDEX(被保険者数!O:O,MATCH(A27,被保険者数!A:A,0),1),0)</f>
        <v>188916</v>
      </c>
      <c r="EV27" s="1">
        <f t="shared" si="57"/>
        <v>29</v>
      </c>
    </row>
    <row r="28" spans="1:152" s="1" customFormat="1" ht="15.95" customHeight="1" x14ac:dyDescent="0.15">
      <c r="A28" s="2" t="s">
        <v>48</v>
      </c>
      <c r="B28" s="6">
        <v>1446</v>
      </c>
      <c r="C28" s="7">
        <v>939259580</v>
      </c>
      <c r="D28" s="7">
        <v>845333514</v>
      </c>
      <c r="E28" s="7">
        <v>52414336</v>
      </c>
      <c r="F28" s="7">
        <v>37159003</v>
      </c>
      <c r="G28" s="7">
        <v>4352727</v>
      </c>
      <c r="H28" s="7">
        <v>20256</v>
      </c>
      <c r="I28" s="7">
        <v>345298820</v>
      </c>
      <c r="J28" s="7">
        <v>310768938</v>
      </c>
      <c r="K28" s="7">
        <v>7860026</v>
      </c>
      <c r="L28" s="7">
        <v>24444897</v>
      </c>
      <c r="M28" s="7">
        <v>2224959</v>
      </c>
      <c r="N28" s="7">
        <f t="shared" si="0"/>
        <v>21702</v>
      </c>
      <c r="O28" s="7">
        <f t="shared" si="1"/>
        <v>1284558400</v>
      </c>
      <c r="P28" s="7">
        <f t="shared" si="2"/>
        <v>1156102452</v>
      </c>
      <c r="Q28" s="7">
        <f t="shared" si="3"/>
        <v>60274362</v>
      </c>
      <c r="R28" s="7">
        <f t="shared" si="4"/>
        <v>61603900</v>
      </c>
      <c r="S28" s="7">
        <f t="shared" si="5"/>
        <v>6577686</v>
      </c>
      <c r="T28" s="6">
        <v>3</v>
      </c>
      <c r="U28" s="7">
        <v>1622750</v>
      </c>
      <c r="V28" s="7">
        <v>1460470</v>
      </c>
      <c r="W28" s="7">
        <v>122881</v>
      </c>
      <c r="X28" s="7">
        <v>39399</v>
      </c>
      <c r="Y28" s="7">
        <v>0</v>
      </c>
      <c r="Z28" s="7">
        <v>2308</v>
      </c>
      <c r="AA28" s="7">
        <v>32862450</v>
      </c>
      <c r="AB28" s="7">
        <v>29576205</v>
      </c>
      <c r="AC28" s="7">
        <v>15341</v>
      </c>
      <c r="AD28" s="7">
        <v>3270204</v>
      </c>
      <c r="AE28" s="7">
        <v>700</v>
      </c>
      <c r="AF28" s="7">
        <f t="shared" si="6"/>
        <v>2311</v>
      </c>
      <c r="AG28" s="7">
        <f t="shared" si="7"/>
        <v>34485200</v>
      </c>
      <c r="AH28" s="7">
        <f t="shared" si="8"/>
        <v>31036675</v>
      </c>
      <c r="AI28" s="7">
        <f t="shared" si="9"/>
        <v>138222</v>
      </c>
      <c r="AJ28" s="7">
        <f t="shared" si="10"/>
        <v>3309603</v>
      </c>
      <c r="AK28" s="7">
        <f t="shared" si="11"/>
        <v>700</v>
      </c>
      <c r="AL28" s="6">
        <f t="shared" si="12"/>
        <v>24013</v>
      </c>
      <c r="AM28" s="7">
        <f t="shared" si="13"/>
        <v>1319043600</v>
      </c>
      <c r="AN28" s="7">
        <f t="shared" si="14"/>
        <v>1187139127</v>
      </c>
      <c r="AO28" s="7">
        <f t="shared" si="15"/>
        <v>60412584</v>
      </c>
      <c r="AP28" s="7">
        <f t="shared" si="16"/>
        <v>64913503</v>
      </c>
      <c r="AQ28" s="7">
        <f t="shared" si="17"/>
        <v>6578386</v>
      </c>
      <c r="AR28" s="7">
        <v>16169</v>
      </c>
      <c r="AS28" s="7">
        <v>221196460</v>
      </c>
      <c r="AT28" s="7">
        <v>199076805</v>
      </c>
      <c r="AU28" s="7">
        <v>1512404</v>
      </c>
      <c r="AV28" s="7">
        <v>19373649</v>
      </c>
      <c r="AW28" s="7">
        <v>1233602</v>
      </c>
      <c r="AX28" s="7">
        <f t="shared" si="18"/>
        <v>40182</v>
      </c>
      <c r="AY28" s="7">
        <f t="shared" si="19"/>
        <v>1540240060</v>
      </c>
      <c r="AZ28" s="7">
        <f t="shared" si="20"/>
        <v>1386215932</v>
      </c>
      <c r="BA28" s="7">
        <f t="shared" si="21"/>
        <v>61924988</v>
      </c>
      <c r="BB28" s="7">
        <f t="shared" si="22"/>
        <v>84287152</v>
      </c>
      <c r="BC28" s="7">
        <f t="shared" si="23"/>
        <v>7811988</v>
      </c>
      <c r="BD28" s="6">
        <v>1397</v>
      </c>
      <c r="BE28" s="7">
        <v>43050420</v>
      </c>
      <c r="BF28" s="7">
        <v>24710060</v>
      </c>
      <c r="BG28" s="7">
        <v>0</v>
      </c>
      <c r="BH28" s="7">
        <v>18209350</v>
      </c>
      <c r="BI28" s="7">
        <v>131010</v>
      </c>
      <c r="BJ28" s="7">
        <v>3</v>
      </c>
      <c r="BK28" s="7">
        <v>48675</v>
      </c>
      <c r="BL28" s="7">
        <v>39095</v>
      </c>
      <c r="BM28" s="7">
        <v>0</v>
      </c>
      <c r="BN28" s="7">
        <v>9580</v>
      </c>
      <c r="BO28" s="7">
        <v>0</v>
      </c>
      <c r="BP28" s="7">
        <f t="shared" si="24"/>
        <v>1400</v>
      </c>
      <c r="BQ28" s="7">
        <f t="shared" si="25"/>
        <v>43099095</v>
      </c>
      <c r="BR28" s="7">
        <f t="shared" si="26"/>
        <v>24749155</v>
      </c>
      <c r="BS28" s="7">
        <f t="shared" si="27"/>
        <v>0</v>
      </c>
      <c r="BT28" s="7">
        <f t="shared" si="28"/>
        <v>18218930</v>
      </c>
      <c r="BU28" s="7">
        <f t="shared" si="29"/>
        <v>131010</v>
      </c>
      <c r="BV28" s="6">
        <v>142</v>
      </c>
      <c r="BW28" s="7">
        <v>12081170</v>
      </c>
      <c r="BX28" s="7">
        <v>10873055</v>
      </c>
      <c r="BY28" s="7">
        <v>216159</v>
      </c>
      <c r="BZ28" s="7">
        <v>662227</v>
      </c>
      <c r="CA28" s="7">
        <v>329729</v>
      </c>
      <c r="CB28" s="7">
        <f t="shared" si="30"/>
        <v>40324</v>
      </c>
      <c r="CC28" s="7">
        <f t="shared" si="31"/>
        <v>1595420325</v>
      </c>
      <c r="CD28" s="7">
        <f t="shared" si="32"/>
        <v>1421838142</v>
      </c>
      <c r="CE28" s="7">
        <f t="shared" si="33"/>
        <v>62141147</v>
      </c>
      <c r="CF28" s="7">
        <f t="shared" si="34"/>
        <v>103168309</v>
      </c>
      <c r="CG28" s="7">
        <f t="shared" si="35"/>
        <v>8272727</v>
      </c>
      <c r="CH28" s="100">
        <v>183</v>
      </c>
      <c r="CI28" s="101">
        <v>1212194</v>
      </c>
      <c r="CJ28" s="101">
        <v>1090953</v>
      </c>
      <c r="CK28" s="101">
        <v>0</v>
      </c>
      <c r="CL28" s="101">
        <v>121241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52"/>
        <v>183</v>
      </c>
      <c r="DA28" s="101">
        <f t="shared" si="36"/>
        <v>1212194</v>
      </c>
      <c r="DB28" s="101">
        <f t="shared" si="37"/>
        <v>1090953</v>
      </c>
      <c r="DC28" s="101">
        <f t="shared" si="38"/>
        <v>0</v>
      </c>
      <c r="DD28" s="101">
        <f t="shared" si="39"/>
        <v>121241</v>
      </c>
      <c r="DE28" s="101">
        <f t="shared" si="40"/>
        <v>0</v>
      </c>
      <c r="DF28" s="101">
        <f t="shared" si="41"/>
        <v>40507</v>
      </c>
      <c r="DG28" s="101">
        <f t="shared" si="42"/>
        <v>1596632519</v>
      </c>
      <c r="DH28" s="101">
        <f t="shared" si="43"/>
        <v>1422929095</v>
      </c>
      <c r="DI28" s="101">
        <f t="shared" si="44"/>
        <v>62141147</v>
      </c>
      <c r="DJ28" s="101">
        <f t="shared" si="45"/>
        <v>103289550</v>
      </c>
      <c r="DK28" s="101">
        <f t="shared" si="46"/>
        <v>8272727</v>
      </c>
      <c r="DL28" s="101">
        <v>1039</v>
      </c>
      <c r="DM28" s="101">
        <v>510</v>
      </c>
      <c r="DN28" s="101">
        <v>1549</v>
      </c>
      <c r="DO28" s="101">
        <v>162</v>
      </c>
      <c r="DP28" s="101">
        <v>49</v>
      </c>
      <c r="DR28" s="16">
        <f>INDEX(現金給付!F:F,MATCH($A28,現金給付!$C:$C,0),1)</f>
        <v>183</v>
      </c>
      <c r="DS28" s="16">
        <f>INDEX(現金給付!G:G,MATCH($A28,現金給付!$C:$C,0),1)</f>
        <v>1090953</v>
      </c>
      <c r="DT28" s="16">
        <f>INDEX(現金給付!N:N,MATCH($A28,現金給付!$C:$C,0),1)</f>
        <v>49</v>
      </c>
      <c r="DU28" s="16">
        <f>INDEX(現金給付!O:O,MATCH($A28,現金給付!$C:$C,0),1)</f>
        <v>869467</v>
      </c>
      <c r="DV28" s="16">
        <f>INDEX(現金給付!V:V,MATCH($A28,現金給付!$C:$C,0),1)</f>
        <v>44</v>
      </c>
      <c r="DW28" s="16">
        <f>INDEX(現金給付!W:W,MATCH($A28,現金給付!$C:$C,0),1)</f>
        <v>990014</v>
      </c>
      <c r="DX28" s="16">
        <f>INDEX(現金給付!AL:AL,MATCH($A28,現金給付!$C:$C,0),1)</f>
        <v>55</v>
      </c>
      <c r="DY28" s="16">
        <f>INDEX(現金給付!AM:AM,MATCH($A28,現金給付!$C:$C,0),1)</f>
        <v>1705513</v>
      </c>
      <c r="DZ28" s="16">
        <f>INDEX(現金給付!AT:AT,MATCH($A28,現金給付!$C:$C,0),1)</f>
        <v>1</v>
      </c>
      <c r="EA28" s="16">
        <f>INDEX(現金給付!AU:AU,MATCH($A28,現金給付!$C:$C,0),1)</f>
        <v>2250</v>
      </c>
      <c r="EB28" s="16">
        <f>INDEX(現金給付!BB:BB,MATCH($A28,現金給付!$C:$C,0),1)</f>
        <v>0</v>
      </c>
      <c r="EC28" s="16">
        <f>INDEX(現金給付!BC:BC,MATCH($A28,現金給付!$C:$C,0),1)</f>
        <v>0</v>
      </c>
      <c r="ED28" s="16">
        <f>INDEX(現金給付!BR:BR,MATCH($A28,現金給付!$C:$C,0),1)</f>
        <v>0</v>
      </c>
      <c r="EE28" s="16">
        <f>INDEX(現金給付!BS:BS,MATCH($A28,現金給付!$C:$C,0),1)</f>
        <v>0</v>
      </c>
      <c r="EF28" s="16">
        <f>INDEX(現金給付!BX:BX,MATCH($A28,現金給付!$C:$C,0),1)</f>
        <v>0</v>
      </c>
      <c r="EG28" s="16">
        <f>INDEX(現金給付!BY:BY,MATCH($A28,現金給付!$C:$C,0),1)</f>
        <v>0</v>
      </c>
      <c r="EH28" s="16">
        <f t="shared" si="47"/>
        <v>332</v>
      </c>
      <c r="EI28" s="16">
        <f t="shared" si="48"/>
        <v>4658197</v>
      </c>
      <c r="EK28" s="7">
        <f t="shared" si="53"/>
        <v>40656</v>
      </c>
      <c r="EL28" s="7">
        <f t="shared" si="54"/>
        <v>1600078522</v>
      </c>
      <c r="EN28" s="69">
        <f>ROUND(EL28/INDEX(被保険者数!O:O,MATCH(A28,被保険者数!A:A,0),1),0)</f>
        <v>794478</v>
      </c>
      <c r="EO28" s="1">
        <f t="shared" si="55"/>
        <v>28</v>
      </c>
      <c r="EP28" s="69">
        <f t="shared" si="49"/>
        <v>940882330</v>
      </c>
      <c r="EQ28" s="69">
        <f t="shared" si="50"/>
        <v>378161270</v>
      </c>
      <c r="ER28" s="69">
        <f t="shared" si="51"/>
        <v>281034922</v>
      </c>
      <c r="ES28" s="69">
        <f>ROUND(EP28/INDEX(被保険者数!O:O,MATCH(A28,被保険者数!A:A,0),1),0)</f>
        <v>467171</v>
      </c>
      <c r="ET28" s="69">
        <f t="shared" si="56"/>
        <v>26</v>
      </c>
      <c r="EU28" s="69">
        <f>ROUND(EQ28/INDEX(被保険者数!O:O,MATCH(A28,被保険者数!A:A,0),1),0)</f>
        <v>187766</v>
      </c>
      <c r="EV28" s="1">
        <f t="shared" si="57"/>
        <v>30</v>
      </c>
    </row>
    <row r="29" spans="1:152" s="1" customFormat="1" ht="15.95" customHeight="1" x14ac:dyDescent="0.15">
      <c r="A29" s="2" t="s">
        <v>49</v>
      </c>
      <c r="B29" s="6">
        <v>2445</v>
      </c>
      <c r="C29" s="7">
        <v>1583592800</v>
      </c>
      <c r="D29" s="7">
        <v>1425233218</v>
      </c>
      <c r="E29" s="7">
        <v>88155086</v>
      </c>
      <c r="F29" s="7">
        <v>61366272</v>
      </c>
      <c r="G29" s="7">
        <v>8838224</v>
      </c>
      <c r="H29" s="7">
        <v>35833</v>
      </c>
      <c r="I29" s="7">
        <v>585971790</v>
      </c>
      <c r="J29" s="7">
        <v>527374618</v>
      </c>
      <c r="K29" s="7">
        <v>9885735</v>
      </c>
      <c r="L29" s="7">
        <v>43913960</v>
      </c>
      <c r="M29" s="7">
        <v>4797477</v>
      </c>
      <c r="N29" s="7">
        <f t="shared" si="0"/>
        <v>38278</v>
      </c>
      <c r="O29" s="7">
        <f t="shared" si="1"/>
        <v>2169564590</v>
      </c>
      <c r="P29" s="7">
        <f t="shared" si="2"/>
        <v>1952607836</v>
      </c>
      <c r="Q29" s="7">
        <f t="shared" si="3"/>
        <v>98040821</v>
      </c>
      <c r="R29" s="7">
        <f t="shared" si="4"/>
        <v>105280232</v>
      </c>
      <c r="S29" s="7">
        <f t="shared" si="5"/>
        <v>13635701</v>
      </c>
      <c r="T29" s="6">
        <v>1</v>
      </c>
      <c r="U29" s="7">
        <v>119080</v>
      </c>
      <c r="V29" s="7">
        <v>107170</v>
      </c>
      <c r="W29" s="7">
        <v>0</v>
      </c>
      <c r="X29" s="7">
        <v>11910</v>
      </c>
      <c r="Y29" s="7">
        <v>0</v>
      </c>
      <c r="Z29" s="7">
        <v>4658</v>
      </c>
      <c r="AA29" s="7">
        <v>69225730</v>
      </c>
      <c r="AB29" s="7">
        <v>62303161</v>
      </c>
      <c r="AC29" s="7">
        <v>105517</v>
      </c>
      <c r="AD29" s="7">
        <v>6779370</v>
      </c>
      <c r="AE29" s="7">
        <v>37682</v>
      </c>
      <c r="AF29" s="7">
        <f t="shared" si="6"/>
        <v>4659</v>
      </c>
      <c r="AG29" s="7">
        <f t="shared" si="7"/>
        <v>69344810</v>
      </c>
      <c r="AH29" s="7">
        <f t="shared" si="8"/>
        <v>62410331</v>
      </c>
      <c r="AI29" s="7">
        <f t="shared" si="9"/>
        <v>105517</v>
      </c>
      <c r="AJ29" s="7">
        <f t="shared" si="10"/>
        <v>6791280</v>
      </c>
      <c r="AK29" s="7">
        <f t="shared" si="11"/>
        <v>37682</v>
      </c>
      <c r="AL29" s="6">
        <f t="shared" si="12"/>
        <v>42937</v>
      </c>
      <c r="AM29" s="7">
        <f t="shared" si="13"/>
        <v>2238909400</v>
      </c>
      <c r="AN29" s="7">
        <f t="shared" si="14"/>
        <v>2015018167</v>
      </c>
      <c r="AO29" s="7">
        <f t="shared" si="15"/>
        <v>98146338</v>
      </c>
      <c r="AP29" s="7">
        <f t="shared" si="16"/>
        <v>112071512</v>
      </c>
      <c r="AQ29" s="7">
        <f t="shared" si="17"/>
        <v>13673383</v>
      </c>
      <c r="AR29" s="7">
        <v>28824</v>
      </c>
      <c r="AS29" s="7">
        <v>354406660</v>
      </c>
      <c r="AT29" s="7">
        <v>318965956</v>
      </c>
      <c r="AU29" s="7">
        <v>2550737</v>
      </c>
      <c r="AV29" s="7">
        <v>30101489</v>
      </c>
      <c r="AW29" s="7">
        <v>2788478</v>
      </c>
      <c r="AX29" s="7">
        <f t="shared" si="18"/>
        <v>71761</v>
      </c>
      <c r="AY29" s="7">
        <f t="shared" si="19"/>
        <v>2593316060</v>
      </c>
      <c r="AZ29" s="7">
        <f t="shared" si="20"/>
        <v>2333984123</v>
      </c>
      <c r="BA29" s="7">
        <f t="shared" si="21"/>
        <v>100697075</v>
      </c>
      <c r="BB29" s="7">
        <f t="shared" si="22"/>
        <v>142173001</v>
      </c>
      <c r="BC29" s="7">
        <f t="shared" si="23"/>
        <v>16461861</v>
      </c>
      <c r="BD29" s="6">
        <v>2366</v>
      </c>
      <c r="BE29" s="7">
        <v>79850498</v>
      </c>
      <c r="BF29" s="7">
        <v>45820588</v>
      </c>
      <c r="BG29" s="7">
        <v>0</v>
      </c>
      <c r="BH29" s="7">
        <v>33772140</v>
      </c>
      <c r="BI29" s="7">
        <v>257770</v>
      </c>
      <c r="BJ29" s="7">
        <v>1</v>
      </c>
      <c r="BK29" s="7">
        <v>1380</v>
      </c>
      <c r="BL29" s="7">
        <v>960</v>
      </c>
      <c r="BM29" s="7">
        <v>0</v>
      </c>
      <c r="BN29" s="7">
        <v>420</v>
      </c>
      <c r="BO29" s="7">
        <v>0</v>
      </c>
      <c r="BP29" s="7">
        <f t="shared" si="24"/>
        <v>2367</v>
      </c>
      <c r="BQ29" s="7">
        <f t="shared" si="25"/>
        <v>79851878</v>
      </c>
      <c r="BR29" s="7">
        <f t="shared" si="26"/>
        <v>45821548</v>
      </c>
      <c r="BS29" s="7">
        <f t="shared" si="27"/>
        <v>0</v>
      </c>
      <c r="BT29" s="7">
        <f t="shared" si="28"/>
        <v>33772560</v>
      </c>
      <c r="BU29" s="7">
        <f t="shared" si="29"/>
        <v>257770</v>
      </c>
      <c r="BV29" s="6">
        <v>316</v>
      </c>
      <c r="BW29" s="7">
        <v>66697730</v>
      </c>
      <c r="BX29" s="7">
        <v>60027957</v>
      </c>
      <c r="BY29" s="7">
        <v>3522333</v>
      </c>
      <c r="BZ29" s="7">
        <v>1883841</v>
      </c>
      <c r="CA29" s="7">
        <v>1263599</v>
      </c>
      <c r="CB29" s="7">
        <f t="shared" si="30"/>
        <v>72077</v>
      </c>
      <c r="CC29" s="7">
        <f t="shared" si="31"/>
        <v>2739865668</v>
      </c>
      <c r="CD29" s="7">
        <f t="shared" si="32"/>
        <v>2439833628</v>
      </c>
      <c r="CE29" s="7">
        <f t="shared" si="33"/>
        <v>104219408</v>
      </c>
      <c r="CF29" s="7">
        <f t="shared" si="34"/>
        <v>177829402</v>
      </c>
      <c r="CG29" s="7">
        <f t="shared" si="35"/>
        <v>17983230</v>
      </c>
      <c r="CH29" s="100">
        <v>292</v>
      </c>
      <c r="CI29" s="101">
        <v>1821885</v>
      </c>
      <c r="CJ29" s="101">
        <v>1639662</v>
      </c>
      <c r="CK29" s="101">
        <v>0</v>
      </c>
      <c r="CL29" s="101">
        <v>182223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52"/>
        <v>292</v>
      </c>
      <c r="DA29" s="101">
        <f t="shared" si="36"/>
        <v>1821885</v>
      </c>
      <c r="DB29" s="101">
        <f t="shared" si="37"/>
        <v>1639662</v>
      </c>
      <c r="DC29" s="101">
        <f t="shared" si="38"/>
        <v>0</v>
      </c>
      <c r="DD29" s="101">
        <f t="shared" si="39"/>
        <v>182223</v>
      </c>
      <c r="DE29" s="101">
        <f t="shared" si="40"/>
        <v>0</v>
      </c>
      <c r="DF29" s="101">
        <f t="shared" si="41"/>
        <v>72369</v>
      </c>
      <c r="DG29" s="101">
        <f t="shared" si="42"/>
        <v>2741687553</v>
      </c>
      <c r="DH29" s="101">
        <f t="shared" si="43"/>
        <v>2441473290</v>
      </c>
      <c r="DI29" s="101">
        <f t="shared" si="44"/>
        <v>104219408</v>
      </c>
      <c r="DJ29" s="101">
        <f t="shared" si="45"/>
        <v>178011625</v>
      </c>
      <c r="DK29" s="101">
        <f t="shared" si="46"/>
        <v>17983230</v>
      </c>
      <c r="DL29" s="101">
        <v>1780</v>
      </c>
      <c r="DM29" s="101">
        <v>1073</v>
      </c>
      <c r="DN29" s="101">
        <v>2853</v>
      </c>
      <c r="DO29" s="101">
        <v>294</v>
      </c>
      <c r="DP29" s="101">
        <v>120</v>
      </c>
      <c r="DR29" s="16">
        <f>INDEX(現金給付!F:F,MATCH($A29,現金給付!$C:$C,0),1)</f>
        <v>292</v>
      </c>
      <c r="DS29" s="16">
        <f>INDEX(現金給付!G:G,MATCH($A29,現金給付!$C:$C,0),1)</f>
        <v>1639662</v>
      </c>
      <c r="DT29" s="16">
        <f>INDEX(現金給付!N:N,MATCH($A29,現金給付!$C:$C,0),1)</f>
        <v>73</v>
      </c>
      <c r="DU29" s="16">
        <f>INDEX(現金給付!O:O,MATCH($A29,現金給付!$C:$C,0),1)</f>
        <v>1653581</v>
      </c>
      <c r="DV29" s="16">
        <f>INDEX(現金給付!V:V,MATCH($A29,現金給付!$C:$C,0),1)</f>
        <v>100</v>
      </c>
      <c r="DW29" s="16">
        <f>INDEX(現金給付!W:W,MATCH($A29,現金給付!$C:$C,0),1)</f>
        <v>2964312</v>
      </c>
      <c r="DX29" s="16">
        <f>INDEX(現金給付!AL:AL,MATCH($A29,現金給付!$C:$C,0),1)</f>
        <v>73</v>
      </c>
      <c r="DY29" s="16">
        <f>INDEX(現金給付!AM:AM,MATCH($A29,現金給付!$C:$C,0),1)</f>
        <v>2581204</v>
      </c>
      <c r="DZ29" s="16">
        <f>INDEX(現金給付!AT:AT,MATCH($A29,現金給付!$C:$C,0),1)</f>
        <v>2</v>
      </c>
      <c r="EA29" s="16">
        <f>INDEX(現金給付!AU:AU,MATCH($A29,現金給付!$C:$C,0),1)</f>
        <v>6786</v>
      </c>
      <c r="EB29" s="16">
        <f>INDEX(現金給付!BB:BB,MATCH($A29,現金給付!$C:$C,0),1)</f>
        <v>0</v>
      </c>
      <c r="EC29" s="16">
        <f>INDEX(現金給付!BC:BC,MATCH($A29,現金給付!$C:$C,0),1)</f>
        <v>0</v>
      </c>
      <c r="ED29" s="16">
        <f>INDEX(現金給付!BR:BR,MATCH($A29,現金給付!$C:$C,0),1)</f>
        <v>0</v>
      </c>
      <c r="EE29" s="16">
        <f>INDEX(現金給付!BS:BS,MATCH($A29,現金給付!$C:$C,0),1)</f>
        <v>0</v>
      </c>
      <c r="EF29" s="16">
        <f>INDEX(現金給付!BX:BX,MATCH($A29,現金給付!$C:$C,0),1)</f>
        <v>0</v>
      </c>
      <c r="EG29" s="16">
        <f>INDEX(現金給付!BY:BY,MATCH($A29,現金給付!$C:$C,0),1)</f>
        <v>0</v>
      </c>
      <c r="EH29" s="16">
        <f t="shared" si="47"/>
        <v>540</v>
      </c>
      <c r="EI29" s="16">
        <f t="shared" si="48"/>
        <v>8845545</v>
      </c>
      <c r="EK29" s="7">
        <f t="shared" si="53"/>
        <v>72617</v>
      </c>
      <c r="EL29" s="7">
        <f t="shared" si="54"/>
        <v>2748711213</v>
      </c>
      <c r="EN29" s="69">
        <f>ROUND(EL29/INDEX(被保険者数!O:O,MATCH(A29,被保険者数!A:A,0),1),0)</f>
        <v>780662</v>
      </c>
      <c r="EO29" s="1">
        <f t="shared" si="55"/>
        <v>30</v>
      </c>
      <c r="EP29" s="69">
        <f t="shared" si="49"/>
        <v>1583711880</v>
      </c>
      <c r="EQ29" s="69">
        <f t="shared" si="50"/>
        <v>655197520</v>
      </c>
      <c r="ER29" s="69">
        <f t="shared" si="51"/>
        <v>509801813</v>
      </c>
      <c r="ES29" s="69">
        <f>ROUND(EP29/INDEX(被保険者数!O:O,MATCH(A29,被保険者数!A:A,0),1),0)</f>
        <v>449790</v>
      </c>
      <c r="ET29" s="69">
        <f t="shared" si="56"/>
        <v>33</v>
      </c>
      <c r="EU29" s="69">
        <f>ROUND(EQ29/INDEX(被保険者数!O:O,MATCH(A29,被保険者数!A:A,0),1),0)</f>
        <v>186083</v>
      </c>
      <c r="EV29" s="1">
        <f t="shared" si="57"/>
        <v>32</v>
      </c>
    </row>
    <row r="30" spans="1:152" s="1" customFormat="1" ht="15.95" customHeight="1" x14ac:dyDescent="0.15">
      <c r="A30" s="2" t="s">
        <v>62</v>
      </c>
      <c r="B30" s="6">
        <v>1492</v>
      </c>
      <c r="C30" s="7">
        <v>948705320</v>
      </c>
      <c r="D30" s="7">
        <v>853834633</v>
      </c>
      <c r="E30" s="7">
        <v>53794258</v>
      </c>
      <c r="F30" s="7">
        <v>36439834</v>
      </c>
      <c r="G30" s="7">
        <v>4636595</v>
      </c>
      <c r="H30" s="7">
        <v>18141</v>
      </c>
      <c r="I30" s="7">
        <v>345535700</v>
      </c>
      <c r="J30" s="7">
        <v>310982102</v>
      </c>
      <c r="K30" s="7">
        <v>7848393</v>
      </c>
      <c r="L30" s="7">
        <v>23983666</v>
      </c>
      <c r="M30" s="7">
        <v>2721539</v>
      </c>
      <c r="N30" s="7">
        <f t="shared" si="0"/>
        <v>19633</v>
      </c>
      <c r="O30" s="7">
        <f t="shared" si="1"/>
        <v>1294241020</v>
      </c>
      <c r="P30" s="7">
        <f t="shared" si="2"/>
        <v>1164816735</v>
      </c>
      <c r="Q30" s="7">
        <f t="shared" si="3"/>
        <v>61642651</v>
      </c>
      <c r="R30" s="7">
        <f t="shared" si="4"/>
        <v>60423500</v>
      </c>
      <c r="S30" s="7">
        <f t="shared" si="5"/>
        <v>7358134</v>
      </c>
      <c r="T30" s="6">
        <v>4</v>
      </c>
      <c r="U30" s="7">
        <v>1519220</v>
      </c>
      <c r="V30" s="7">
        <v>1367297</v>
      </c>
      <c r="W30" s="7">
        <v>37052</v>
      </c>
      <c r="X30" s="7">
        <v>114871</v>
      </c>
      <c r="Y30" s="7">
        <v>0</v>
      </c>
      <c r="Z30" s="7">
        <v>2288</v>
      </c>
      <c r="AA30" s="7">
        <v>33421150</v>
      </c>
      <c r="AB30" s="7">
        <v>30079035</v>
      </c>
      <c r="AC30" s="7">
        <v>33543</v>
      </c>
      <c r="AD30" s="7">
        <v>3307722</v>
      </c>
      <c r="AE30" s="7">
        <v>850</v>
      </c>
      <c r="AF30" s="7">
        <f t="shared" si="6"/>
        <v>2292</v>
      </c>
      <c r="AG30" s="7">
        <f t="shared" si="7"/>
        <v>34940370</v>
      </c>
      <c r="AH30" s="7">
        <f t="shared" si="8"/>
        <v>31446332</v>
      </c>
      <c r="AI30" s="7">
        <f t="shared" si="9"/>
        <v>70595</v>
      </c>
      <c r="AJ30" s="7">
        <f t="shared" si="10"/>
        <v>3422593</v>
      </c>
      <c r="AK30" s="7">
        <f t="shared" si="11"/>
        <v>850</v>
      </c>
      <c r="AL30" s="6">
        <f t="shared" si="12"/>
        <v>21925</v>
      </c>
      <c r="AM30" s="7">
        <f t="shared" si="13"/>
        <v>1329181390</v>
      </c>
      <c r="AN30" s="7">
        <f t="shared" si="14"/>
        <v>1196263067</v>
      </c>
      <c r="AO30" s="7">
        <f t="shared" si="15"/>
        <v>61713246</v>
      </c>
      <c r="AP30" s="7">
        <f t="shared" si="16"/>
        <v>63846093</v>
      </c>
      <c r="AQ30" s="7">
        <f t="shared" si="17"/>
        <v>7358984</v>
      </c>
      <c r="AR30" s="7">
        <v>13766</v>
      </c>
      <c r="AS30" s="7">
        <v>185165450</v>
      </c>
      <c r="AT30" s="7">
        <v>166648889</v>
      </c>
      <c r="AU30" s="7">
        <v>1277841</v>
      </c>
      <c r="AV30" s="7">
        <v>16233048</v>
      </c>
      <c r="AW30" s="7">
        <v>1005672</v>
      </c>
      <c r="AX30" s="7">
        <f t="shared" si="18"/>
        <v>35691</v>
      </c>
      <c r="AY30" s="7">
        <f t="shared" si="19"/>
        <v>1514346840</v>
      </c>
      <c r="AZ30" s="7">
        <f t="shared" si="20"/>
        <v>1362911956</v>
      </c>
      <c r="BA30" s="7">
        <f t="shared" si="21"/>
        <v>62991087</v>
      </c>
      <c r="BB30" s="7">
        <f t="shared" si="22"/>
        <v>80079141</v>
      </c>
      <c r="BC30" s="7">
        <f t="shared" si="23"/>
        <v>8364656</v>
      </c>
      <c r="BD30" s="6">
        <v>1447</v>
      </c>
      <c r="BE30" s="7">
        <v>49391488</v>
      </c>
      <c r="BF30" s="7">
        <v>28494948</v>
      </c>
      <c r="BG30" s="7">
        <v>0</v>
      </c>
      <c r="BH30" s="7">
        <v>20639380</v>
      </c>
      <c r="BI30" s="7">
        <v>257160</v>
      </c>
      <c r="BJ30" s="7">
        <v>4</v>
      </c>
      <c r="BK30" s="7">
        <v>32308</v>
      </c>
      <c r="BL30" s="7">
        <v>13858</v>
      </c>
      <c r="BM30" s="7">
        <v>0</v>
      </c>
      <c r="BN30" s="7">
        <v>18450</v>
      </c>
      <c r="BO30" s="7">
        <v>0</v>
      </c>
      <c r="BP30" s="7">
        <f t="shared" si="24"/>
        <v>1451</v>
      </c>
      <c r="BQ30" s="7">
        <f t="shared" si="25"/>
        <v>49423796</v>
      </c>
      <c r="BR30" s="7">
        <f t="shared" si="26"/>
        <v>28508806</v>
      </c>
      <c r="BS30" s="7">
        <f t="shared" si="27"/>
        <v>0</v>
      </c>
      <c r="BT30" s="7">
        <f t="shared" si="28"/>
        <v>20657830</v>
      </c>
      <c r="BU30" s="7">
        <f t="shared" si="29"/>
        <v>257160</v>
      </c>
      <c r="BV30" s="6">
        <v>172</v>
      </c>
      <c r="BW30" s="7">
        <v>27200440</v>
      </c>
      <c r="BX30" s="7">
        <v>24480396</v>
      </c>
      <c r="BY30" s="7">
        <v>870943</v>
      </c>
      <c r="BZ30" s="7">
        <v>1295055</v>
      </c>
      <c r="CA30" s="7">
        <v>554046</v>
      </c>
      <c r="CB30" s="7">
        <f t="shared" si="30"/>
        <v>35863</v>
      </c>
      <c r="CC30" s="7">
        <f t="shared" si="31"/>
        <v>1590971076</v>
      </c>
      <c r="CD30" s="7">
        <f t="shared" si="32"/>
        <v>1415901158</v>
      </c>
      <c r="CE30" s="7">
        <f t="shared" si="33"/>
        <v>63862030</v>
      </c>
      <c r="CF30" s="7">
        <f t="shared" si="34"/>
        <v>102032026</v>
      </c>
      <c r="CG30" s="7">
        <f t="shared" si="35"/>
        <v>9175862</v>
      </c>
      <c r="CH30" s="100">
        <v>247</v>
      </c>
      <c r="CI30" s="101">
        <v>1674177</v>
      </c>
      <c r="CJ30" s="101">
        <v>1506726</v>
      </c>
      <c r="CK30" s="101">
        <v>0</v>
      </c>
      <c r="CL30" s="101">
        <v>167451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52"/>
        <v>247</v>
      </c>
      <c r="DA30" s="101">
        <f t="shared" si="36"/>
        <v>1674177</v>
      </c>
      <c r="DB30" s="101">
        <f t="shared" si="37"/>
        <v>1506726</v>
      </c>
      <c r="DC30" s="101">
        <f t="shared" si="38"/>
        <v>0</v>
      </c>
      <c r="DD30" s="101">
        <f t="shared" si="39"/>
        <v>167451</v>
      </c>
      <c r="DE30" s="101">
        <f t="shared" si="40"/>
        <v>0</v>
      </c>
      <c r="DF30" s="101">
        <f t="shared" si="41"/>
        <v>36110</v>
      </c>
      <c r="DG30" s="101">
        <f t="shared" si="42"/>
        <v>1592645253</v>
      </c>
      <c r="DH30" s="101">
        <f t="shared" si="43"/>
        <v>1417407884</v>
      </c>
      <c r="DI30" s="101">
        <f t="shared" si="44"/>
        <v>63862030</v>
      </c>
      <c r="DJ30" s="101">
        <f t="shared" si="45"/>
        <v>102199477</v>
      </c>
      <c r="DK30" s="101">
        <f t="shared" si="46"/>
        <v>9175862</v>
      </c>
      <c r="DL30" s="101">
        <v>1075</v>
      </c>
      <c r="DM30" s="101">
        <v>521</v>
      </c>
      <c r="DN30" s="101">
        <v>1596</v>
      </c>
      <c r="DO30" s="101">
        <v>210</v>
      </c>
      <c r="DP30" s="101">
        <v>35</v>
      </c>
      <c r="DR30" s="16">
        <f>INDEX(現金給付!F:F,MATCH($A30,現金給付!$C:$C,0),1)</f>
        <v>247</v>
      </c>
      <c r="DS30" s="16">
        <f>INDEX(現金給付!G:G,MATCH($A30,現金給付!$C:$C,0),1)</f>
        <v>1506726</v>
      </c>
      <c r="DT30" s="16">
        <f>INDEX(現金給付!N:N,MATCH($A30,現金給付!$C:$C,0),1)</f>
        <v>49</v>
      </c>
      <c r="DU30" s="16">
        <f>INDEX(現金給付!O:O,MATCH($A30,現金給付!$C:$C,0),1)</f>
        <v>563787</v>
      </c>
      <c r="DV30" s="16">
        <f>INDEX(現金給付!V:V,MATCH($A30,現金給付!$C:$C,0),1)</f>
        <v>66</v>
      </c>
      <c r="DW30" s="16">
        <f>INDEX(現金給付!W:W,MATCH($A30,現金給付!$C:$C,0),1)</f>
        <v>2038738</v>
      </c>
      <c r="DX30" s="16">
        <f>INDEX(現金給付!AL:AL,MATCH($A30,現金給付!$C:$C,0),1)</f>
        <v>50</v>
      </c>
      <c r="DY30" s="16">
        <f>INDEX(現金給付!AM:AM,MATCH($A30,現金給付!$C:$C,0),1)</f>
        <v>1210281</v>
      </c>
      <c r="DZ30" s="16">
        <f>INDEX(現金給付!AT:AT,MATCH($A30,現金給付!$C:$C,0),1)</f>
        <v>2</v>
      </c>
      <c r="EA30" s="16">
        <f>INDEX(現金給付!AU:AU,MATCH($A30,現金給付!$C:$C,0),1)</f>
        <v>11439</v>
      </c>
      <c r="EB30" s="16">
        <f>INDEX(現金給付!BB:BB,MATCH($A30,現金給付!$C:$C,0),1)</f>
        <v>0</v>
      </c>
      <c r="EC30" s="16">
        <f>INDEX(現金給付!BC:BC,MATCH($A30,現金給付!$C:$C,0),1)</f>
        <v>0</v>
      </c>
      <c r="ED30" s="16">
        <f>INDEX(現金給付!BR:BR,MATCH($A30,現金給付!$C:$C,0),1)</f>
        <v>0</v>
      </c>
      <c r="EE30" s="16">
        <f>INDEX(現金給付!BS:BS,MATCH($A30,現金給付!$C:$C,0),1)</f>
        <v>0</v>
      </c>
      <c r="EF30" s="16">
        <f>INDEX(現金給付!BX:BX,MATCH($A30,現金給付!$C:$C,0),1)</f>
        <v>0</v>
      </c>
      <c r="EG30" s="16">
        <f>INDEX(現金給付!BY:BY,MATCH($A30,現金給付!$C:$C,0),1)</f>
        <v>0</v>
      </c>
      <c r="EH30" s="16">
        <f t="shared" si="47"/>
        <v>414</v>
      </c>
      <c r="EI30" s="16">
        <f t="shared" si="48"/>
        <v>5330971</v>
      </c>
      <c r="EK30" s="7">
        <f t="shared" si="53"/>
        <v>36277</v>
      </c>
      <c r="EL30" s="7">
        <f t="shared" si="54"/>
        <v>1596302047</v>
      </c>
      <c r="EN30" s="69">
        <f>ROUND(EL30/INDEX(被保険者数!O:O,MATCH(A30,被保険者数!A:A,0),1),0)</f>
        <v>862866</v>
      </c>
      <c r="EO30" s="1">
        <f t="shared" si="55"/>
        <v>18</v>
      </c>
      <c r="EP30" s="69">
        <f t="shared" si="49"/>
        <v>950224540</v>
      </c>
      <c r="EQ30" s="69">
        <f t="shared" si="50"/>
        <v>378956850</v>
      </c>
      <c r="ER30" s="69">
        <f t="shared" si="51"/>
        <v>267120657</v>
      </c>
      <c r="ES30" s="69">
        <f>ROUND(EP30/INDEX(被保険者数!O:O,MATCH(A30,被保険者数!A:A,0),1),0)</f>
        <v>513635</v>
      </c>
      <c r="ET30" s="69">
        <f t="shared" si="56"/>
        <v>19</v>
      </c>
      <c r="EU30" s="69">
        <f>ROUND(EQ30/INDEX(被保険者数!O:O,MATCH(A30,被保険者数!A:A,0),1),0)</f>
        <v>204842</v>
      </c>
      <c r="EV30" s="1">
        <f t="shared" si="57"/>
        <v>17</v>
      </c>
    </row>
    <row r="31" spans="1:152" s="1" customFormat="1" ht="15.95" customHeight="1" x14ac:dyDescent="0.15">
      <c r="A31" s="2" t="s">
        <v>50</v>
      </c>
      <c r="B31" s="6">
        <v>2967</v>
      </c>
      <c r="C31" s="7">
        <v>1902150120</v>
      </c>
      <c r="D31" s="7">
        <v>1711935191</v>
      </c>
      <c r="E31" s="7">
        <v>104237720</v>
      </c>
      <c r="F31" s="7">
        <v>74478627</v>
      </c>
      <c r="G31" s="7">
        <v>11498582</v>
      </c>
      <c r="H31" s="7">
        <v>31975</v>
      </c>
      <c r="I31" s="7">
        <v>685847540</v>
      </c>
      <c r="J31" s="7">
        <v>617262785</v>
      </c>
      <c r="K31" s="7">
        <v>17514624</v>
      </c>
      <c r="L31" s="7">
        <v>42437203</v>
      </c>
      <c r="M31" s="7">
        <v>8632928</v>
      </c>
      <c r="N31" s="7">
        <f t="shared" si="0"/>
        <v>34942</v>
      </c>
      <c r="O31" s="7">
        <f t="shared" si="1"/>
        <v>2587997660</v>
      </c>
      <c r="P31" s="7">
        <f t="shared" si="2"/>
        <v>2329197976</v>
      </c>
      <c r="Q31" s="7">
        <f t="shared" si="3"/>
        <v>121752344</v>
      </c>
      <c r="R31" s="7">
        <f t="shared" si="4"/>
        <v>116915830</v>
      </c>
      <c r="S31" s="7">
        <f t="shared" si="5"/>
        <v>20131510</v>
      </c>
      <c r="T31" s="6">
        <v>1</v>
      </c>
      <c r="U31" s="7">
        <v>189440</v>
      </c>
      <c r="V31" s="7">
        <v>170500</v>
      </c>
      <c r="W31" s="7">
        <v>0</v>
      </c>
      <c r="X31" s="7">
        <v>18940</v>
      </c>
      <c r="Y31" s="7">
        <v>0</v>
      </c>
      <c r="Z31" s="7">
        <v>4092</v>
      </c>
      <c r="AA31" s="7">
        <v>58098580</v>
      </c>
      <c r="AB31" s="7">
        <v>52288847</v>
      </c>
      <c r="AC31" s="7">
        <v>19407</v>
      </c>
      <c r="AD31" s="7">
        <v>5763244</v>
      </c>
      <c r="AE31" s="7">
        <v>27082</v>
      </c>
      <c r="AF31" s="7">
        <f t="shared" si="6"/>
        <v>4093</v>
      </c>
      <c r="AG31" s="7">
        <f t="shared" si="7"/>
        <v>58288020</v>
      </c>
      <c r="AH31" s="7">
        <f t="shared" si="8"/>
        <v>52459347</v>
      </c>
      <c r="AI31" s="7">
        <f t="shared" si="9"/>
        <v>19407</v>
      </c>
      <c r="AJ31" s="7">
        <f t="shared" si="10"/>
        <v>5782184</v>
      </c>
      <c r="AK31" s="7">
        <f t="shared" si="11"/>
        <v>27082</v>
      </c>
      <c r="AL31" s="6">
        <f t="shared" si="12"/>
        <v>39035</v>
      </c>
      <c r="AM31" s="7">
        <f t="shared" si="13"/>
        <v>2646285680</v>
      </c>
      <c r="AN31" s="7">
        <f t="shared" si="14"/>
        <v>2381657323</v>
      </c>
      <c r="AO31" s="7">
        <f t="shared" si="15"/>
        <v>121771751</v>
      </c>
      <c r="AP31" s="7">
        <f t="shared" si="16"/>
        <v>122698014</v>
      </c>
      <c r="AQ31" s="7">
        <f t="shared" si="17"/>
        <v>20158592</v>
      </c>
      <c r="AR31" s="7">
        <v>22845</v>
      </c>
      <c r="AS31" s="7">
        <v>328361990</v>
      </c>
      <c r="AT31" s="7">
        <v>295525770</v>
      </c>
      <c r="AU31" s="7">
        <v>3939808</v>
      </c>
      <c r="AV31" s="7">
        <v>26868326</v>
      </c>
      <c r="AW31" s="7">
        <v>2028086</v>
      </c>
      <c r="AX31" s="7">
        <f t="shared" si="18"/>
        <v>61880</v>
      </c>
      <c r="AY31" s="7">
        <f t="shared" si="19"/>
        <v>2974647670</v>
      </c>
      <c r="AZ31" s="7">
        <f t="shared" si="20"/>
        <v>2677183093</v>
      </c>
      <c r="BA31" s="7">
        <f t="shared" si="21"/>
        <v>125711559</v>
      </c>
      <c r="BB31" s="7">
        <f t="shared" si="22"/>
        <v>149566340</v>
      </c>
      <c r="BC31" s="7">
        <f t="shared" si="23"/>
        <v>22186678</v>
      </c>
      <c r="BD31" s="6">
        <v>2884</v>
      </c>
      <c r="BE31" s="7">
        <v>108126664</v>
      </c>
      <c r="BF31" s="7">
        <v>62785024</v>
      </c>
      <c r="BG31" s="7">
        <v>0</v>
      </c>
      <c r="BH31" s="7">
        <v>44797250</v>
      </c>
      <c r="BI31" s="7">
        <v>544390</v>
      </c>
      <c r="BJ31" s="7">
        <v>1</v>
      </c>
      <c r="BK31" s="7">
        <v>5760</v>
      </c>
      <c r="BL31" s="7">
        <v>1620</v>
      </c>
      <c r="BM31" s="7">
        <v>0</v>
      </c>
      <c r="BN31" s="7">
        <v>4140</v>
      </c>
      <c r="BO31" s="7">
        <v>0</v>
      </c>
      <c r="BP31" s="7">
        <f t="shared" si="24"/>
        <v>2885</v>
      </c>
      <c r="BQ31" s="7">
        <f t="shared" si="25"/>
        <v>108132424</v>
      </c>
      <c r="BR31" s="7">
        <f t="shared" si="26"/>
        <v>62786644</v>
      </c>
      <c r="BS31" s="7">
        <f t="shared" si="27"/>
        <v>0</v>
      </c>
      <c r="BT31" s="7">
        <f t="shared" si="28"/>
        <v>44801390</v>
      </c>
      <c r="BU31" s="7">
        <f t="shared" si="29"/>
        <v>544390</v>
      </c>
      <c r="BV31" s="6">
        <v>391</v>
      </c>
      <c r="BW31" s="7">
        <v>66090540</v>
      </c>
      <c r="BX31" s="7">
        <v>59481486</v>
      </c>
      <c r="BY31" s="7">
        <v>2716189</v>
      </c>
      <c r="BZ31" s="7">
        <v>2016382</v>
      </c>
      <c r="CA31" s="7">
        <v>1876483</v>
      </c>
      <c r="CB31" s="7">
        <f t="shared" si="30"/>
        <v>62271</v>
      </c>
      <c r="CC31" s="7">
        <f t="shared" si="31"/>
        <v>3148870634</v>
      </c>
      <c r="CD31" s="7">
        <f t="shared" si="32"/>
        <v>2799451223</v>
      </c>
      <c r="CE31" s="7">
        <f t="shared" si="33"/>
        <v>128427748</v>
      </c>
      <c r="CF31" s="7">
        <f t="shared" si="34"/>
        <v>196384112</v>
      </c>
      <c r="CG31" s="7">
        <f t="shared" si="35"/>
        <v>24607551</v>
      </c>
      <c r="CH31" s="100">
        <v>229</v>
      </c>
      <c r="CI31" s="101">
        <v>1471831</v>
      </c>
      <c r="CJ31" s="101">
        <v>1324592</v>
      </c>
      <c r="CK31" s="101">
        <v>0</v>
      </c>
      <c r="CL31" s="101">
        <v>147239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52"/>
        <v>229</v>
      </c>
      <c r="DA31" s="101">
        <f t="shared" si="36"/>
        <v>1471831</v>
      </c>
      <c r="DB31" s="101">
        <f t="shared" si="37"/>
        <v>1324592</v>
      </c>
      <c r="DC31" s="101">
        <f t="shared" si="38"/>
        <v>0</v>
      </c>
      <c r="DD31" s="101">
        <f t="shared" si="39"/>
        <v>147239</v>
      </c>
      <c r="DE31" s="101">
        <f t="shared" si="40"/>
        <v>0</v>
      </c>
      <c r="DF31" s="101">
        <f t="shared" si="41"/>
        <v>62500</v>
      </c>
      <c r="DG31" s="101">
        <f t="shared" si="42"/>
        <v>3150342465</v>
      </c>
      <c r="DH31" s="101">
        <f t="shared" si="43"/>
        <v>2800775815</v>
      </c>
      <c r="DI31" s="101">
        <f t="shared" si="44"/>
        <v>128427748</v>
      </c>
      <c r="DJ31" s="101">
        <f t="shared" si="45"/>
        <v>196531351</v>
      </c>
      <c r="DK31" s="101">
        <f t="shared" si="46"/>
        <v>24607551</v>
      </c>
      <c r="DL31" s="101">
        <v>2163</v>
      </c>
      <c r="DM31" s="101">
        <v>1164</v>
      </c>
      <c r="DN31" s="101">
        <v>3327</v>
      </c>
      <c r="DO31" s="101">
        <v>438</v>
      </c>
      <c r="DP31" s="101">
        <v>166</v>
      </c>
      <c r="DR31" s="16">
        <f>INDEX(現金給付!F:F,MATCH($A31,現金給付!$C:$C,0),1)</f>
        <v>229</v>
      </c>
      <c r="DS31" s="16">
        <f>INDEX(現金給付!G:G,MATCH($A31,現金給付!$C:$C,0),1)</f>
        <v>1324592</v>
      </c>
      <c r="DT31" s="16">
        <f>INDEX(現金給付!N:N,MATCH($A31,現金給付!$C:$C,0),1)</f>
        <v>31</v>
      </c>
      <c r="DU31" s="16">
        <f>INDEX(現金給付!O:O,MATCH($A31,現金給付!$C:$C,0),1)</f>
        <v>428698</v>
      </c>
      <c r="DV31" s="16">
        <f>INDEX(現金給付!V:V,MATCH($A31,現金給付!$C:$C,0),1)</f>
        <v>46</v>
      </c>
      <c r="DW31" s="16">
        <f>INDEX(現金給付!W:W,MATCH($A31,現金給付!$C:$C,0),1)</f>
        <v>1708437</v>
      </c>
      <c r="DX31" s="16">
        <f>INDEX(現金給付!AL:AL,MATCH($A31,現金給付!$C:$C,0),1)</f>
        <v>79</v>
      </c>
      <c r="DY31" s="16">
        <f>INDEX(現金給付!AM:AM,MATCH($A31,現金給付!$C:$C,0),1)</f>
        <v>2471731</v>
      </c>
      <c r="DZ31" s="16">
        <f>INDEX(現金給付!AT:AT,MATCH($A31,現金給付!$C:$C,0),1)</f>
        <v>2</v>
      </c>
      <c r="EA31" s="16">
        <f>INDEX(現金給付!AU:AU,MATCH($A31,現金給付!$C:$C,0),1)</f>
        <v>22023</v>
      </c>
      <c r="EB31" s="16">
        <f>INDEX(現金給付!BB:BB,MATCH($A31,現金給付!$C:$C,0),1)</f>
        <v>0</v>
      </c>
      <c r="EC31" s="16">
        <f>INDEX(現金給付!BC:BC,MATCH($A31,現金給付!$C:$C,0),1)</f>
        <v>0</v>
      </c>
      <c r="ED31" s="16">
        <f>INDEX(現金給付!BR:BR,MATCH($A31,現金給付!$C:$C,0),1)</f>
        <v>0</v>
      </c>
      <c r="EE31" s="16">
        <f>INDEX(現金給付!BS:BS,MATCH($A31,現金給付!$C:$C,0),1)</f>
        <v>0</v>
      </c>
      <c r="EF31" s="16">
        <f>INDEX(現金給付!BX:BX,MATCH($A31,現金給付!$C:$C,0),1)</f>
        <v>0</v>
      </c>
      <c r="EG31" s="16">
        <f>INDEX(現金給付!BY:BY,MATCH($A31,現金給付!$C:$C,0),1)</f>
        <v>0</v>
      </c>
      <c r="EH31" s="16">
        <f t="shared" si="47"/>
        <v>387</v>
      </c>
      <c r="EI31" s="16">
        <f t="shared" si="48"/>
        <v>5955481</v>
      </c>
      <c r="EK31" s="7">
        <f t="shared" si="53"/>
        <v>62658</v>
      </c>
      <c r="EL31" s="7">
        <f t="shared" si="54"/>
        <v>3154826115</v>
      </c>
      <c r="EN31" s="69">
        <f>ROUND(EL31/INDEX(被保険者数!O:O,MATCH(A31,被保険者数!A:A,0),1),0)</f>
        <v>892707</v>
      </c>
      <c r="EO31" s="1">
        <f t="shared" si="55"/>
        <v>14</v>
      </c>
      <c r="EP31" s="69">
        <f t="shared" si="49"/>
        <v>1902339560</v>
      </c>
      <c r="EQ31" s="69">
        <f t="shared" si="50"/>
        <v>743946120</v>
      </c>
      <c r="ER31" s="69">
        <f t="shared" si="51"/>
        <v>508540435</v>
      </c>
      <c r="ES31" s="69">
        <f>ROUND(EP31/INDEX(被保険者数!O:O,MATCH(A31,被保険者数!A:A,0),1),0)</f>
        <v>538296</v>
      </c>
      <c r="ET31" s="69">
        <f t="shared" si="56"/>
        <v>13</v>
      </c>
      <c r="EU31" s="69">
        <f>ROUND(EQ31/INDEX(被保険者数!O:O,MATCH(A31,被保険者数!A:A,0),1),0)</f>
        <v>210511</v>
      </c>
      <c r="EV31" s="1">
        <f t="shared" si="57"/>
        <v>14</v>
      </c>
    </row>
    <row r="32" spans="1:152" s="1" customFormat="1" ht="15.95" customHeight="1" x14ac:dyDescent="0.15">
      <c r="A32" s="2" t="s">
        <v>51</v>
      </c>
      <c r="B32" s="6">
        <v>81</v>
      </c>
      <c r="C32" s="7">
        <v>50719280</v>
      </c>
      <c r="D32" s="7">
        <v>45647365</v>
      </c>
      <c r="E32" s="7">
        <v>3127983</v>
      </c>
      <c r="F32" s="7">
        <v>1631046</v>
      </c>
      <c r="G32" s="7">
        <v>312886</v>
      </c>
      <c r="H32" s="7">
        <v>740</v>
      </c>
      <c r="I32" s="7">
        <v>12503100</v>
      </c>
      <c r="J32" s="7">
        <v>11252796</v>
      </c>
      <c r="K32" s="7">
        <v>51256</v>
      </c>
      <c r="L32" s="7">
        <v>1147511</v>
      </c>
      <c r="M32" s="7">
        <v>51537</v>
      </c>
      <c r="N32" s="7">
        <f t="shared" si="0"/>
        <v>821</v>
      </c>
      <c r="O32" s="7">
        <f t="shared" si="1"/>
        <v>63222380</v>
      </c>
      <c r="P32" s="7">
        <f t="shared" si="2"/>
        <v>56900161</v>
      </c>
      <c r="Q32" s="7">
        <f t="shared" si="3"/>
        <v>3179239</v>
      </c>
      <c r="R32" s="7">
        <f t="shared" si="4"/>
        <v>2778557</v>
      </c>
      <c r="S32" s="7">
        <f t="shared" si="5"/>
        <v>364423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58</v>
      </c>
      <c r="AA32" s="7">
        <v>768190</v>
      </c>
      <c r="AB32" s="7">
        <v>691371</v>
      </c>
      <c r="AC32" s="7">
        <v>0</v>
      </c>
      <c r="AD32" s="7">
        <v>76819</v>
      </c>
      <c r="AE32" s="7">
        <v>0</v>
      </c>
      <c r="AF32" s="7">
        <f t="shared" si="6"/>
        <v>58</v>
      </c>
      <c r="AG32" s="7">
        <f t="shared" si="7"/>
        <v>768190</v>
      </c>
      <c r="AH32" s="7">
        <f t="shared" si="8"/>
        <v>691371</v>
      </c>
      <c r="AI32" s="7">
        <f t="shared" si="9"/>
        <v>0</v>
      </c>
      <c r="AJ32" s="7">
        <f t="shared" si="10"/>
        <v>76819</v>
      </c>
      <c r="AK32" s="7">
        <f t="shared" si="11"/>
        <v>0</v>
      </c>
      <c r="AL32" s="6">
        <f t="shared" si="12"/>
        <v>879</v>
      </c>
      <c r="AM32" s="7">
        <f t="shared" si="13"/>
        <v>63990570</v>
      </c>
      <c r="AN32" s="7">
        <f t="shared" si="14"/>
        <v>57591532</v>
      </c>
      <c r="AO32" s="7">
        <f t="shared" si="15"/>
        <v>3179239</v>
      </c>
      <c r="AP32" s="7">
        <f t="shared" si="16"/>
        <v>2855376</v>
      </c>
      <c r="AQ32" s="7">
        <f t="shared" si="17"/>
        <v>364423</v>
      </c>
      <c r="AR32" s="7">
        <v>243</v>
      </c>
      <c r="AS32" s="7">
        <v>5113210</v>
      </c>
      <c r="AT32" s="7">
        <v>4601889</v>
      </c>
      <c r="AU32" s="7">
        <v>116510</v>
      </c>
      <c r="AV32" s="7">
        <v>307701</v>
      </c>
      <c r="AW32" s="7">
        <v>87110</v>
      </c>
      <c r="AX32" s="7">
        <f t="shared" si="18"/>
        <v>1122</v>
      </c>
      <c r="AY32" s="7">
        <f t="shared" si="19"/>
        <v>69103780</v>
      </c>
      <c r="AZ32" s="7">
        <f t="shared" si="20"/>
        <v>62193421</v>
      </c>
      <c r="BA32" s="7">
        <f t="shared" si="21"/>
        <v>3295749</v>
      </c>
      <c r="BB32" s="7">
        <f t="shared" si="22"/>
        <v>3163077</v>
      </c>
      <c r="BC32" s="7">
        <f t="shared" si="23"/>
        <v>451533</v>
      </c>
      <c r="BD32" s="6">
        <v>80</v>
      </c>
      <c r="BE32" s="7">
        <v>2933230</v>
      </c>
      <c r="BF32" s="7">
        <v>2159120</v>
      </c>
      <c r="BG32" s="7">
        <v>0</v>
      </c>
      <c r="BH32" s="7">
        <v>752610</v>
      </c>
      <c r="BI32" s="7">
        <v>21500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24"/>
        <v>80</v>
      </c>
      <c r="BQ32" s="7">
        <f t="shared" si="25"/>
        <v>2933230</v>
      </c>
      <c r="BR32" s="7">
        <f t="shared" si="26"/>
        <v>2159120</v>
      </c>
      <c r="BS32" s="7">
        <f t="shared" si="27"/>
        <v>0</v>
      </c>
      <c r="BT32" s="7">
        <f t="shared" si="28"/>
        <v>752610</v>
      </c>
      <c r="BU32" s="7">
        <f t="shared" si="29"/>
        <v>21500</v>
      </c>
      <c r="BV32" s="6">
        <v>4</v>
      </c>
      <c r="BW32" s="7">
        <v>665010</v>
      </c>
      <c r="BX32" s="7">
        <v>598509</v>
      </c>
      <c r="BY32" s="7">
        <v>26462</v>
      </c>
      <c r="BZ32" s="7">
        <v>40039</v>
      </c>
      <c r="CA32" s="7">
        <v>0</v>
      </c>
      <c r="CB32" s="7">
        <f t="shared" si="30"/>
        <v>1126</v>
      </c>
      <c r="CC32" s="7">
        <f t="shared" si="31"/>
        <v>72702020</v>
      </c>
      <c r="CD32" s="7">
        <f t="shared" si="32"/>
        <v>64951050</v>
      </c>
      <c r="CE32" s="7">
        <f t="shared" si="33"/>
        <v>3322211</v>
      </c>
      <c r="CF32" s="7">
        <f t="shared" si="34"/>
        <v>3955726</v>
      </c>
      <c r="CG32" s="7">
        <f t="shared" si="35"/>
        <v>473033</v>
      </c>
      <c r="CH32" s="100">
        <v>3</v>
      </c>
      <c r="CI32" s="101">
        <v>7210</v>
      </c>
      <c r="CJ32" s="101">
        <v>6489</v>
      </c>
      <c r="CK32" s="101">
        <v>0</v>
      </c>
      <c r="CL32" s="101">
        <v>721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52"/>
        <v>3</v>
      </c>
      <c r="DA32" s="101">
        <f t="shared" si="36"/>
        <v>7210</v>
      </c>
      <c r="DB32" s="101">
        <f t="shared" si="37"/>
        <v>6489</v>
      </c>
      <c r="DC32" s="101">
        <f t="shared" si="38"/>
        <v>0</v>
      </c>
      <c r="DD32" s="101">
        <f t="shared" si="39"/>
        <v>721</v>
      </c>
      <c r="DE32" s="101">
        <f t="shared" si="40"/>
        <v>0</v>
      </c>
      <c r="DF32" s="101">
        <f t="shared" si="41"/>
        <v>1129</v>
      </c>
      <c r="DG32" s="101">
        <f t="shared" si="42"/>
        <v>72709230</v>
      </c>
      <c r="DH32" s="101">
        <f t="shared" si="43"/>
        <v>64957539</v>
      </c>
      <c r="DI32" s="101">
        <f t="shared" si="44"/>
        <v>3322211</v>
      </c>
      <c r="DJ32" s="101">
        <f t="shared" si="45"/>
        <v>3956447</v>
      </c>
      <c r="DK32" s="101">
        <f t="shared" si="46"/>
        <v>473033</v>
      </c>
      <c r="DL32" s="101">
        <v>65</v>
      </c>
      <c r="DM32" s="101">
        <v>23</v>
      </c>
      <c r="DN32" s="101">
        <v>88</v>
      </c>
      <c r="DO32" s="101">
        <v>10</v>
      </c>
      <c r="DP32" s="101">
        <v>2</v>
      </c>
      <c r="DR32" s="16">
        <f>INDEX(現金給付!F:F,MATCH($A32,現金給付!$C:$C,0),1)</f>
        <v>3</v>
      </c>
      <c r="DS32" s="16">
        <f>INDEX(現金給付!G:G,MATCH($A32,現金給付!$C:$C,0),1)</f>
        <v>6489</v>
      </c>
      <c r="DT32" s="16">
        <f>INDEX(現金給付!N:N,MATCH($A32,現金給付!$C:$C,0),1)</f>
        <v>0</v>
      </c>
      <c r="DU32" s="16">
        <f>INDEX(現金給付!O:O,MATCH($A32,現金給付!$C:$C,0),1)</f>
        <v>0</v>
      </c>
      <c r="DV32" s="16">
        <f>INDEX(現金給付!V:V,MATCH($A32,現金給付!$C:$C,0),1)</f>
        <v>0</v>
      </c>
      <c r="DW32" s="16">
        <f>INDEX(現金給付!W:W,MATCH($A32,現金給付!$C:$C,0),1)</f>
        <v>0</v>
      </c>
      <c r="DX32" s="16">
        <f>INDEX(現金給付!AL:AL,MATCH($A32,現金給付!$C:$C,0),1)</f>
        <v>1</v>
      </c>
      <c r="DY32" s="16">
        <f>INDEX(現金給付!AM:AM,MATCH($A32,現金給付!$C:$C,0),1)</f>
        <v>13165</v>
      </c>
      <c r="DZ32" s="16">
        <f>INDEX(現金給付!AT:AT,MATCH($A32,現金給付!$C:$C,0),1)</f>
        <v>0</v>
      </c>
      <c r="EA32" s="16">
        <f>INDEX(現金給付!AU:AU,MATCH($A32,現金給付!$C:$C,0),1)</f>
        <v>0</v>
      </c>
      <c r="EB32" s="16">
        <f>INDEX(現金給付!BB:BB,MATCH($A32,現金給付!$C:$C,0),1)</f>
        <v>0</v>
      </c>
      <c r="EC32" s="16">
        <f>INDEX(現金給付!BC:BC,MATCH($A32,現金給付!$C:$C,0),1)</f>
        <v>0</v>
      </c>
      <c r="ED32" s="16">
        <f>INDEX(現金給付!BR:BR,MATCH($A32,現金給付!$C:$C,0),1)</f>
        <v>0</v>
      </c>
      <c r="EE32" s="16">
        <f>INDEX(現金給付!BS:BS,MATCH($A32,現金給付!$C:$C,0),1)</f>
        <v>0</v>
      </c>
      <c r="EF32" s="16">
        <f>INDEX(現金給付!BX:BX,MATCH($A32,現金給付!$C:$C,0),1)</f>
        <v>0</v>
      </c>
      <c r="EG32" s="16">
        <f>INDEX(現金給付!BY:BY,MATCH($A32,現金給付!$C:$C,0),1)</f>
        <v>0</v>
      </c>
      <c r="EH32" s="16">
        <f t="shared" si="47"/>
        <v>4</v>
      </c>
      <c r="EI32" s="16">
        <f t="shared" si="48"/>
        <v>19654</v>
      </c>
      <c r="EK32" s="7">
        <f t="shared" si="53"/>
        <v>1130</v>
      </c>
      <c r="EL32" s="7">
        <f t="shared" si="54"/>
        <v>72721674</v>
      </c>
      <c r="EN32" s="69">
        <f>ROUND(EL32/INDEX(被保険者数!O:O,MATCH(A32,被保険者数!A:A,0),1),0)</f>
        <v>920528</v>
      </c>
      <c r="EO32" s="1">
        <f t="shared" si="55"/>
        <v>8</v>
      </c>
      <c r="EP32" s="69">
        <f t="shared" si="49"/>
        <v>50719280</v>
      </c>
      <c r="EQ32" s="69">
        <f t="shared" si="50"/>
        <v>13271290</v>
      </c>
      <c r="ER32" s="69">
        <f t="shared" si="51"/>
        <v>8731104</v>
      </c>
      <c r="ES32" s="69">
        <f>ROUND(EP32/INDEX(被保険者数!O:O,MATCH(A32,被保険者数!A:A,0),1),0)</f>
        <v>642016</v>
      </c>
      <c r="ET32" s="69">
        <f t="shared" si="56"/>
        <v>4</v>
      </c>
      <c r="EU32" s="69">
        <f>ROUND(EQ32/INDEX(被保険者数!O:O,MATCH(A32,被保険者数!A:A,0),1),0)</f>
        <v>167991</v>
      </c>
      <c r="EV32" s="1">
        <f t="shared" si="57"/>
        <v>36</v>
      </c>
    </row>
    <row r="33" spans="1:152" s="1" customFormat="1" ht="15.95" customHeight="1" x14ac:dyDescent="0.15">
      <c r="A33" s="2" t="s">
        <v>52</v>
      </c>
      <c r="B33" s="6">
        <v>71</v>
      </c>
      <c r="C33" s="7">
        <v>40792860</v>
      </c>
      <c r="D33" s="7">
        <v>36713558</v>
      </c>
      <c r="E33" s="7">
        <v>2612575</v>
      </c>
      <c r="F33" s="7">
        <v>1239651</v>
      </c>
      <c r="G33" s="7">
        <v>227076</v>
      </c>
      <c r="H33" s="7">
        <v>1056</v>
      </c>
      <c r="I33" s="7">
        <v>17312190</v>
      </c>
      <c r="J33" s="7">
        <v>15580971</v>
      </c>
      <c r="K33" s="7">
        <v>113959</v>
      </c>
      <c r="L33" s="7">
        <v>1567605</v>
      </c>
      <c r="M33" s="7">
        <v>49655</v>
      </c>
      <c r="N33" s="7">
        <f t="shared" si="0"/>
        <v>1127</v>
      </c>
      <c r="O33" s="7">
        <f t="shared" si="1"/>
        <v>58105050</v>
      </c>
      <c r="P33" s="7">
        <f t="shared" si="2"/>
        <v>52294529</v>
      </c>
      <c r="Q33" s="7">
        <f t="shared" si="3"/>
        <v>2726534</v>
      </c>
      <c r="R33" s="7">
        <f t="shared" si="4"/>
        <v>2807256</v>
      </c>
      <c r="S33" s="7">
        <f t="shared" si="5"/>
        <v>276731</v>
      </c>
      <c r="T33" s="6">
        <v>1</v>
      </c>
      <c r="U33" s="7">
        <v>127870</v>
      </c>
      <c r="V33" s="7">
        <v>115080</v>
      </c>
      <c r="W33" s="7">
        <v>0</v>
      </c>
      <c r="X33" s="7">
        <v>12790</v>
      </c>
      <c r="Y33" s="7">
        <v>0</v>
      </c>
      <c r="Z33" s="7">
        <v>97</v>
      </c>
      <c r="AA33" s="7">
        <v>1515030</v>
      </c>
      <c r="AB33" s="7">
        <v>1363527</v>
      </c>
      <c r="AC33" s="7">
        <v>0</v>
      </c>
      <c r="AD33" s="7">
        <v>151503</v>
      </c>
      <c r="AE33" s="7">
        <v>0</v>
      </c>
      <c r="AF33" s="7">
        <f t="shared" si="6"/>
        <v>98</v>
      </c>
      <c r="AG33" s="7">
        <f t="shared" si="7"/>
        <v>1642900</v>
      </c>
      <c r="AH33" s="7">
        <f t="shared" si="8"/>
        <v>1478607</v>
      </c>
      <c r="AI33" s="7">
        <f t="shared" si="9"/>
        <v>0</v>
      </c>
      <c r="AJ33" s="7">
        <f t="shared" si="10"/>
        <v>164293</v>
      </c>
      <c r="AK33" s="7">
        <f t="shared" si="11"/>
        <v>0</v>
      </c>
      <c r="AL33" s="6">
        <f t="shared" si="12"/>
        <v>1225</v>
      </c>
      <c r="AM33" s="7">
        <f t="shared" si="13"/>
        <v>59747950</v>
      </c>
      <c r="AN33" s="7">
        <f t="shared" si="14"/>
        <v>53773136</v>
      </c>
      <c r="AO33" s="7">
        <f t="shared" si="15"/>
        <v>2726534</v>
      </c>
      <c r="AP33" s="7">
        <f t="shared" si="16"/>
        <v>2971549</v>
      </c>
      <c r="AQ33" s="7">
        <f t="shared" si="17"/>
        <v>276731</v>
      </c>
      <c r="AR33" s="7">
        <v>197</v>
      </c>
      <c r="AS33" s="7">
        <v>2470610</v>
      </c>
      <c r="AT33" s="7">
        <v>2223549</v>
      </c>
      <c r="AU33" s="7">
        <v>0</v>
      </c>
      <c r="AV33" s="7">
        <v>195797</v>
      </c>
      <c r="AW33" s="7">
        <v>51264</v>
      </c>
      <c r="AX33" s="7">
        <f t="shared" si="18"/>
        <v>1422</v>
      </c>
      <c r="AY33" s="7">
        <f t="shared" si="19"/>
        <v>62218560</v>
      </c>
      <c r="AZ33" s="7">
        <f t="shared" si="20"/>
        <v>55996685</v>
      </c>
      <c r="BA33" s="7">
        <f t="shared" si="21"/>
        <v>2726534</v>
      </c>
      <c r="BB33" s="7">
        <f t="shared" si="22"/>
        <v>3167346</v>
      </c>
      <c r="BC33" s="7">
        <f t="shared" si="23"/>
        <v>327995</v>
      </c>
      <c r="BD33" s="6">
        <v>69</v>
      </c>
      <c r="BE33" s="7">
        <v>2409670</v>
      </c>
      <c r="BF33" s="7">
        <v>1807670</v>
      </c>
      <c r="BG33" s="7">
        <v>0</v>
      </c>
      <c r="BH33" s="7">
        <v>602000</v>
      </c>
      <c r="BI33" s="7">
        <v>0</v>
      </c>
      <c r="BJ33" s="7">
        <v>1</v>
      </c>
      <c r="BK33" s="7">
        <v>1380</v>
      </c>
      <c r="BL33" s="7">
        <v>460</v>
      </c>
      <c r="BM33" s="7">
        <v>0</v>
      </c>
      <c r="BN33" s="7">
        <v>920</v>
      </c>
      <c r="BO33" s="7">
        <v>0</v>
      </c>
      <c r="BP33" s="7">
        <f t="shared" si="24"/>
        <v>70</v>
      </c>
      <c r="BQ33" s="7">
        <f t="shared" si="25"/>
        <v>2411050</v>
      </c>
      <c r="BR33" s="7">
        <f t="shared" si="26"/>
        <v>1808130</v>
      </c>
      <c r="BS33" s="7">
        <f t="shared" si="27"/>
        <v>0</v>
      </c>
      <c r="BT33" s="7">
        <f t="shared" si="28"/>
        <v>602920</v>
      </c>
      <c r="BU33" s="7">
        <f t="shared" si="29"/>
        <v>0</v>
      </c>
      <c r="BV33" s="6">
        <v>3</v>
      </c>
      <c r="BW33" s="7">
        <v>495580</v>
      </c>
      <c r="BX33" s="7">
        <v>446022</v>
      </c>
      <c r="BY33" s="7">
        <v>25558</v>
      </c>
      <c r="BZ33" s="7">
        <v>24000</v>
      </c>
      <c r="CA33" s="7">
        <v>0</v>
      </c>
      <c r="CB33" s="7">
        <f t="shared" si="30"/>
        <v>1425</v>
      </c>
      <c r="CC33" s="7">
        <f t="shared" si="31"/>
        <v>65125190</v>
      </c>
      <c r="CD33" s="7">
        <f t="shared" si="32"/>
        <v>58250837</v>
      </c>
      <c r="CE33" s="7">
        <f t="shared" si="33"/>
        <v>2752092</v>
      </c>
      <c r="CF33" s="7">
        <f t="shared" si="34"/>
        <v>3794266</v>
      </c>
      <c r="CG33" s="7">
        <f t="shared" si="35"/>
        <v>327995</v>
      </c>
      <c r="CH33" s="100">
        <v>1</v>
      </c>
      <c r="CI33" s="101">
        <v>3310</v>
      </c>
      <c r="CJ33" s="101">
        <v>2979</v>
      </c>
      <c r="CK33" s="101">
        <v>0</v>
      </c>
      <c r="CL33" s="101">
        <v>331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52"/>
        <v>1</v>
      </c>
      <c r="DA33" s="101">
        <f t="shared" si="36"/>
        <v>3310</v>
      </c>
      <c r="DB33" s="101">
        <f t="shared" si="37"/>
        <v>2979</v>
      </c>
      <c r="DC33" s="101">
        <f t="shared" si="38"/>
        <v>0</v>
      </c>
      <c r="DD33" s="101">
        <f t="shared" si="39"/>
        <v>331</v>
      </c>
      <c r="DE33" s="101">
        <f t="shared" si="40"/>
        <v>0</v>
      </c>
      <c r="DF33" s="101">
        <f t="shared" si="41"/>
        <v>1426</v>
      </c>
      <c r="DG33" s="101">
        <f t="shared" si="42"/>
        <v>65128500</v>
      </c>
      <c r="DH33" s="101">
        <f t="shared" si="43"/>
        <v>58253816</v>
      </c>
      <c r="DI33" s="101">
        <f t="shared" si="44"/>
        <v>2752092</v>
      </c>
      <c r="DJ33" s="101">
        <f t="shared" si="45"/>
        <v>3794597</v>
      </c>
      <c r="DK33" s="101">
        <f t="shared" si="46"/>
        <v>327995</v>
      </c>
      <c r="DL33" s="101">
        <v>58</v>
      </c>
      <c r="DM33" s="101">
        <v>16</v>
      </c>
      <c r="DN33" s="101">
        <v>74</v>
      </c>
      <c r="DO33" s="101">
        <v>8</v>
      </c>
      <c r="DP33" s="101">
        <v>0</v>
      </c>
      <c r="DR33" s="16">
        <f>INDEX(現金給付!F:F,MATCH($A33,現金給付!$C:$C,0),1)</f>
        <v>1</v>
      </c>
      <c r="DS33" s="16">
        <f>INDEX(現金給付!G:G,MATCH($A33,現金給付!$C:$C,0),1)</f>
        <v>2979</v>
      </c>
      <c r="DT33" s="16">
        <f>INDEX(現金給付!N:N,MATCH($A33,現金給付!$C:$C,0),1)</f>
        <v>0</v>
      </c>
      <c r="DU33" s="16">
        <f>INDEX(現金給付!O:O,MATCH($A33,現金給付!$C:$C,0),1)</f>
        <v>0</v>
      </c>
      <c r="DV33" s="16">
        <f>INDEX(現金給付!V:V,MATCH($A33,現金給付!$C:$C,0),1)</f>
        <v>0</v>
      </c>
      <c r="DW33" s="16">
        <f>INDEX(現金給付!W:W,MATCH($A33,現金給付!$C:$C,0),1)</f>
        <v>0</v>
      </c>
      <c r="DX33" s="16">
        <f>INDEX(現金給付!AL:AL,MATCH($A33,現金給付!$C:$C,0),1)</f>
        <v>2</v>
      </c>
      <c r="DY33" s="16">
        <f>INDEX(現金給付!AM:AM,MATCH($A33,現金給付!$C:$C,0),1)</f>
        <v>0</v>
      </c>
      <c r="DZ33" s="16">
        <f>INDEX(現金給付!AT:AT,MATCH($A33,現金給付!$C:$C,0),1)</f>
        <v>0</v>
      </c>
      <c r="EA33" s="16">
        <f>INDEX(現金給付!AU:AU,MATCH($A33,現金給付!$C:$C,0),1)</f>
        <v>0</v>
      </c>
      <c r="EB33" s="16">
        <f>INDEX(現金給付!BB:BB,MATCH($A33,現金給付!$C:$C,0),1)</f>
        <v>0</v>
      </c>
      <c r="EC33" s="16">
        <f>INDEX(現金給付!BC:BC,MATCH($A33,現金給付!$C:$C,0),1)</f>
        <v>0</v>
      </c>
      <c r="ED33" s="16">
        <f>INDEX(現金給付!BR:BR,MATCH($A33,現金給付!$C:$C,0),1)</f>
        <v>0</v>
      </c>
      <c r="EE33" s="16">
        <f>INDEX(現金給付!BS:BS,MATCH($A33,現金給付!$C:$C,0),1)</f>
        <v>0</v>
      </c>
      <c r="EF33" s="16">
        <f>INDEX(現金給付!BX:BX,MATCH($A33,現金給付!$C:$C,0),1)</f>
        <v>0</v>
      </c>
      <c r="EG33" s="16">
        <f>INDEX(現金給付!BY:BY,MATCH($A33,現金給付!$C:$C,0),1)</f>
        <v>0</v>
      </c>
      <c r="EH33" s="16">
        <f t="shared" si="47"/>
        <v>3</v>
      </c>
      <c r="EI33" s="16">
        <f t="shared" si="48"/>
        <v>2979</v>
      </c>
      <c r="EK33" s="7">
        <f t="shared" si="53"/>
        <v>1428</v>
      </c>
      <c r="EL33" s="7">
        <f t="shared" si="54"/>
        <v>65128169</v>
      </c>
      <c r="EN33" s="69">
        <f>ROUND(EL33/INDEX(被保険者数!O:O,MATCH(A33,被保険者数!A:A,0),1),0)</f>
        <v>731777</v>
      </c>
      <c r="EO33" s="1">
        <f t="shared" si="55"/>
        <v>35</v>
      </c>
      <c r="EP33" s="69">
        <f t="shared" si="49"/>
        <v>40920730</v>
      </c>
      <c r="EQ33" s="69">
        <f t="shared" si="50"/>
        <v>18827220</v>
      </c>
      <c r="ER33" s="69">
        <f t="shared" si="51"/>
        <v>5380219</v>
      </c>
      <c r="ES33" s="69">
        <f>ROUND(EP33/INDEX(被保険者数!O:O,MATCH(A33,被保険者数!A:A,0),1),0)</f>
        <v>459783</v>
      </c>
      <c r="ET33" s="69">
        <f t="shared" si="56"/>
        <v>28</v>
      </c>
      <c r="EU33" s="69">
        <f>ROUND(EQ33/INDEX(被保険者数!O:O,MATCH(A33,被保険者数!A:A,0),1),0)</f>
        <v>211542</v>
      </c>
      <c r="EV33" s="1">
        <f t="shared" si="57"/>
        <v>13</v>
      </c>
    </row>
    <row r="34" spans="1:152" s="1" customFormat="1" ht="15.95" customHeight="1" x14ac:dyDescent="0.15">
      <c r="A34" s="2" t="s">
        <v>53</v>
      </c>
      <c r="B34" s="6">
        <v>106</v>
      </c>
      <c r="C34" s="7">
        <v>70309180</v>
      </c>
      <c r="D34" s="7">
        <v>63278276</v>
      </c>
      <c r="E34" s="7">
        <v>4980463</v>
      </c>
      <c r="F34" s="7">
        <v>1870090</v>
      </c>
      <c r="G34" s="7">
        <v>180351</v>
      </c>
      <c r="H34" s="7">
        <v>1246</v>
      </c>
      <c r="I34" s="7">
        <v>28338850</v>
      </c>
      <c r="J34" s="7">
        <v>25504961</v>
      </c>
      <c r="K34" s="7">
        <v>825882</v>
      </c>
      <c r="L34" s="7">
        <v>1981743</v>
      </c>
      <c r="M34" s="7">
        <v>26264</v>
      </c>
      <c r="N34" s="7">
        <f t="shared" si="0"/>
        <v>1352</v>
      </c>
      <c r="O34" s="7">
        <f t="shared" si="1"/>
        <v>98648030</v>
      </c>
      <c r="P34" s="7">
        <f t="shared" si="2"/>
        <v>88783237</v>
      </c>
      <c r="Q34" s="7">
        <f t="shared" si="3"/>
        <v>5806345</v>
      </c>
      <c r="R34" s="7">
        <f t="shared" si="4"/>
        <v>3851833</v>
      </c>
      <c r="S34" s="7">
        <f t="shared" si="5"/>
        <v>206615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70</v>
      </c>
      <c r="AA34" s="7">
        <v>933110</v>
      </c>
      <c r="AB34" s="7">
        <v>839799</v>
      </c>
      <c r="AC34" s="7">
        <v>985</v>
      </c>
      <c r="AD34" s="7">
        <v>92326</v>
      </c>
      <c r="AE34" s="7">
        <v>0</v>
      </c>
      <c r="AF34" s="7">
        <f t="shared" si="6"/>
        <v>70</v>
      </c>
      <c r="AG34" s="7">
        <f t="shared" si="7"/>
        <v>933110</v>
      </c>
      <c r="AH34" s="7">
        <f t="shared" si="8"/>
        <v>839799</v>
      </c>
      <c r="AI34" s="7">
        <f t="shared" si="9"/>
        <v>985</v>
      </c>
      <c r="AJ34" s="7">
        <f t="shared" si="10"/>
        <v>92326</v>
      </c>
      <c r="AK34" s="7">
        <f t="shared" si="11"/>
        <v>0</v>
      </c>
      <c r="AL34" s="6">
        <f t="shared" si="12"/>
        <v>1422</v>
      </c>
      <c r="AM34" s="7">
        <f t="shared" si="13"/>
        <v>99581140</v>
      </c>
      <c r="AN34" s="7">
        <f t="shared" si="14"/>
        <v>89623036</v>
      </c>
      <c r="AO34" s="7">
        <f t="shared" si="15"/>
        <v>5807330</v>
      </c>
      <c r="AP34" s="7">
        <f t="shared" si="16"/>
        <v>3944159</v>
      </c>
      <c r="AQ34" s="7">
        <f t="shared" si="17"/>
        <v>206615</v>
      </c>
      <c r="AR34" s="7">
        <v>540</v>
      </c>
      <c r="AS34" s="7">
        <v>6803820</v>
      </c>
      <c r="AT34" s="7">
        <v>6123438</v>
      </c>
      <c r="AU34" s="7">
        <v>0</v>
      </c>
      <c r="AV34" s="7">
        <v>656790</v>
      </c>
      <c r="AW34" s="7">
        <v>23592</v>
      </c>
      <c r="AX34" s="7">
        <f t="shared" si="18"/>
        <v>1962</v>
      </c>
      <c r="AY34" s="7">
        <f t="shared" si="19"/>
        <v>106384960</v>
      </c>
      <c r="AZ34" s="7">
        <f t="shared" si="20"/>
        <v>95746474</v>
      </c>
      <c r="BA34" s="7">
        <f t="shared" si="21"/>
        <v>5807330</v>
      </c>
      <c r="BB34" s="7">
        <f t="shared" si="22"/>
        <v>4600949</v>
      </c>
      <c r="BC34" s="7">
        <f t="shared" si="23"/>
        <v>230207</v>
      </c>
      <c r="BD34" s="6">
        <v>104</v>
      </c>
      <c r="BE34" s="7">
        <v>3644022</v>
      </c>
      <c r="BF34" s="7">
        <v>2539602</v>
      </c>
      <c r="BG34" s="7">
        <v>0</v>
      </c>
      <c r="BH34" s="7">
        <v>1101120</v>
      </c>
      <c r="BI34" s="7">
        <v>3300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24"/>
        <v>104</v>
      </c>
      <c r="BQ34" s="7">
        <f t="shared" si="25"/>
        <v>3644022</v>
      </c>
      <c r="BR34" s="7">
        <f t="shared" si="26"/>
        <v>2539602</v>
      </c>
      <c r="BS34" s="7">
        <f t="shared" si="27"/>
        <v>0</v>
      </c>
      <c r="BT34" s="7">
        <f t="shared" si="28"/>
        <v>1101120</v>
      </c>
      <c r="BU34" s="7">
        <f t="shared" si="29"/>
        <v>3300</v>
      </c>
      <c r="BV34" s="6">
        <v>7</v>
      </c>
      <c r="BW34" s="7">
        <v>939380</v>
      </c>
      <c r="BX34" s="7">
        <v>845442</v>
      </c>
      <c r="BY34" s="7">
        <v>43749</v>
      </c>
      <c r="BZ34" s="7">
        <v>50189</v>
      </c>
      <c r="CA34" s="7">
        <v>0</v>
      </c>
      <c r="CB34" s="7">
        <f t="shared" si="30"/>
        <v>1969</v>
      </c>
      <c r="CC34" s="7">
        <f t="shared" si="31"/>
        <v>110968362</v>
      </c>
      <c r="CD34" s="7">
        <f t="shared" si="32"/>
        <v>99131518</v>
      </c>
      <c r="CE34" s="7">
        <f t="shared" si="33"/>
        <v>5851079</v>
      </c>
      <c r="CF34" s="7">
        <f t="shared" si="34"/>
        <v>5752258</v>
      </c>
      <c r="CG34" s="7">
        <f t="shared" si="35"/>
        <v>233507</v>
      </c>
      <c r="CH34" s="100">
        <v>6</v>
      </c>
      <c r="CI34" s="101">
        <v>20210</v>
      </c>
      <c r="CJ34" s="101">
        <v>18189</v>
      </c>
      <c r="CK34" s="101">
        <v>0</v>
      </c>
      <c r="CL34" s="101">
        <v>2021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52"/>
        <v>6</v>
      </c>
      <c r="DA34" s="101">
        <f t="shared" si="36"/>
        <v>20210</v>
      </c>
      <c r="DB34" s="101">
        <f t="shared" si="37"/>
        <v>18189</v>
      </c>
      <c r="DC34" s="101">
        <f t="shared" si="38"/>
        <v>0</v>
      </c>
      <c r="DD34" s="101">
        <f t="shared" si="39"/>
        <v>2021</v>
      </c>
      <c r="DE34" s="101">
        <f t="shared" si="40"/>
        <v>0</v>
      </c>
      <c r="DF34" s="101">
        <f t="shared" si="41"/>
        <v>1975</v>
      </c>
      <c r="DG34" s="101">
        <f t="shared" si="42"/>
        <v>110988572</v>
      </c>
      <c r="DH34" s="101">
        <f t="shared" si="43"/>
        <v>99149707</v>
      </c>
      <c r="DI34" s="101">
        <f t="shared" si="44"/>
        <v>5851079</v>
      </c>
      <c r="DJ34" s="101">
        <f t="shared" si="45"/>
        <v>5754279</v>
      </c>
      <c r="DK34" s="101">
        <f t="shared" si="46"/>
        <v>233507</v>
      </c>
      <c r="DL34" s="101">
        <v>91</v>
      </c>
      <c r="DM34" s="101">
        <v>37</v>
      </c>
      <c r="DN34" s="101">
        <v>128</v>
      </c>
      <c r="DO34" s="101">
        <v>0</v>
      </c>
      <c r="DP34" s="101">
        <v>0</v>
      </c>
      <c r="DR34" s="16">
        <f>INDEX(現金給付!F:F,MATCH($A34,現金給付!$C:$C,0),1)</f>
        <v>6</v>
      </c>
      <c r="DS34" s="16">
        <f>INDEX(現金給付!G:G,MATCH($A34,現金給付!$C:$C,0),1)</f>
        <v>18189</v>
      </c>
      <c r="DT34" s="16">
        <f>INDEX(現金給付!N:N,MATCH($A34,現金給付!$C:$C,0),1)</f>
        <v>0</v>
      </c>
      <c r="DU34" s="16">
        <f>INDEX(現金給付!O:O,MATCH($A34,現金給付!$C:$C,0),1)</f>
        <v>0</v>
      </c>
      <c r="DV34" s="16">
        <f>INDEX(現金給付!V:V,MATCH($A34,現金給付!$C:$C,0),1)</f>
        <v>11</v>
      </c>
      <c r="DW34" s="16">
        <f>INDEX(現金給付!W:W,MATCH($A34,現金給付!$C:$C,0),1)</f>
        <v>146232</v>
      </c>
      <c r="DX34" s="16">
        <f>INDEX(現金給付!AL:AL,MATCH($A34,現金給付!$C:$C,0),1)</f>
        <v>2</v>
      </c>
      <c r="DY34" s="16">
        <f>INDEX(現金給付!AM:AM,MATCH($A34,現金給付!$C:$C,0),1)</f>
        <v>91536</v>
      </c>
      <c r="DZ34" s="16">
        <f>INDEX(現金給付!AT:AT,MATCH($A34,現金給付!$C:$C,0),1)</f>
        <v>0</v>
      </c>
      <c r="EA34" s="16">
        <f>INDEX(現金給付!AU:AU,MATCH($A34,現金給付!$C:$C,0),1)</f>
        <v>0</v>
      </c>
      <c r="EB34" s="16">
        <f>INDEX(現金給付!BB:BB,MATCH($A34,現金給付!$C:$C,0),1)</f>
        <v>0</v>
      </c>
      <c r="EC34" s="16">
        <f>INDEX(現金給付!BC:BC,MATCH($A34,現金給付!$C:$C,0),1)</f>
        <v>0</v>
      </c>
      <c r="ED34" s="16">
        <f>INDEX(現金給付!BR:BR,MATCH($A34,現金給付!$C:$C,0),1)</f>
        <v>0</v>
      </c>
      <c r="EE34" s="16">
        <f>INDEX(現金給付!BS:BS,MATCH($A34,現金給付!$C:$C,0),1)</f>
        <v>0</v>
      </c>
      <c r="EF34" s="16">
        <f>INDEX(現金給付!BX:BX,MATCH($A34,現金給付!$C:$C,0),1)</f>
        <v>0</v>
      </c>
      <c r="EG34" s="16">
        <f>INDEX(現金給付!BY:BY,MATCH($A34,現金給付!$C:$C,0),1)</f>
        <v>0</v>
      </c>
      <c r="EH34" s="16">
        <f t="shared" si="47"/>
        <v>19</v>
      </c>
      <c r="EI34" s="16">
        <f t="shared" si="48"/>
        <v>255957</v>
      </c>
      <c r="EK34" s="7">
        <f t="shared" si="53"/>
        <v>1988</v>
      </c>
      <c r="EL34" s="7">
        <f t="shared" si="54"/>
        <v>111224319</v>
      </c>
      <c r="EN34" s="69">
        <f>ROUND(EL34/INDEX(被保険者数!O:O,MATCH(A34,被保険者数!A:A,0),1),0)</f>
        <v>942579</v>
      </c>
      <c r="EO34" s="1">
        <f t="shared" si="55"/>
        <v>6</v>
      </c>
      <c r="EP34" s="69">
        <f t="shared" si="49"/>
        <v>70309180</v>
      </c>
      <c r="EQ34" s="69">
        <f t="shared" si="50"/>
        <v>29271960</v>
      </c>
      <c r="ER34" s="69">
        <f t="shared" si="51"/>
        <v>11643179</v>
      </c>
      <c r="ES34" s="69">
        <f>ROUND(EP34/INDEX(被保険者数!O:O,MATCH(A34,被保険者数!A:A,0),1),0)</f>
        <v>595841</v>
      </c>
      <c r="ET34" s="69">
        <f t="shared" si="56"/>
        <v>9</v>
      </c>
      <c r="EU34" s="69">
        <f>ROUND(EQ34/INDEX(被保険者数!O:O,MATCH(A34,被保険者数!A:A,0),1),0)</f>
        <v>248067</v>
      </c>
      <c r="EV34" s="1">
        <f t="shared" si="57"/>
        <v>3</v>
      </c>
    </row>
    <row r="35" spans="1:152" s="1" customFormat="1" ht="15.95" customHeight="1" x14ac:dyDescent="0.15">
      <c r="A35" s="2" t="s">
        <v>54</v>
      </c>
      <c r="B35" s="6">
        <v>142</v>
      </c>
      <c r="C35" s="7">
        <v>86200140</v>
      </c>
      <c r="D35" s="7">
        <v>77580118</v>
      </c>
      <c r="E35" s="7">
        <v>4915007</v>
      </c>
      <c r="F35" s="7">
        <v>3383947</v>
      </c>
      <c r="G35" s="7">
        <v>321068</v>
      </c>
      <c r="H35" s="7">
        <v>949</v>
      </c>
      <c r="I35" s="7">
        <v>12830030</v>
      </c>
      <c r="J35" s="7">
        <v>11547031</v>
      </c>
      <c r="K35" s="7">
        <v>42371</v>
      </c>
      <c r="L35" s="7">
        <v>1230519</v>
      </c>
      <c r="M35" s="7">
        <v>10109</v>
      </c>
      <c r="N35" s="7">
        <f t="shared" si="0"/>
        <v>1091</v>
      </c>
      <c r="O35" s="7">
        <f t="shared" si="1"/>
        <v>99030170</v>
      </c>
      <c r="P35" s="7">
        <f t="shared" si="2"/>
        <v>89127149</v>
      </c>
      <c r="Q35" s="7">
        <f t="shared" si="3"/>
        <v>4957378</v>
      </c>
      <c r="R35" s="7">
        <f t="shared" si="4"/>
        <v>4614466</v>
      </c>
      <c r="S35" s="7">
        <f t="shared" si="5"/>
        <v>331177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47</v>
      </c>
      <c r="AA35" s="7">
        <v>563160</v>
      </c>
      <c r="AB35" s="7">
        <v>506844</v>
      </c>
      <c r="AC35" s="7">
        <v>0</v>
      </c>
      <c r="AD35" s="7">
        <v>56316</v>
      </c>
      <c r="AE35" s="7">
        <v>0</v>
      </c>
      <c r="AF35" s="7">
        <f t="shared" si="6"/>
        <v>47</v>
      </c>
      <c r="AG35" s="7">
        <f t="shared" si="7"/>
        <v>563160</v>
      </c>
      <c r="AH35" s="7">
        <f t="shared" si="8"/>
        <v>506844</v>
      </c>
      <c r="AI35" s="7">
        <f t="shared" si="9"/>
        <v>0</v>
      </c>
      <c r="AJ35" s="7">
        <f t="shared" si="10"/>
        <v>56316</v>
      </c>
      <c r="AK35" s="7">
        <f t="shared" si="11"/>
        <v>0</v>
      </c>
      <c r="AL35" s="6">
        <f t="shared" si="12"/>
        <v>1138</v>
      </c>
      <c r="AM35" s="7">
        <f t="shared" si="13"/>
        <v>99593330</v>
      </c>
      <c r="AN35" s="7">
        <f t="shared" si="14"/>
        <v>89633993</v>
      </c>
      <c r="AO35" s="7">
        <f t="shared" si="15"/>
        <v>4957378</v>
      </c>
      <c r="AP35" s="7">
        <f t="shared" si="16"/>
        <v>4670782</v>
      </c>
      <c r="AQ35" s="7">
        <f t="shared" si="17"/>
        <v>331177</v>
      </c>
      <c r="AR35" s="7">
        <v>338</v>
      </c>
      <c r="AS35" s="7">
        <v>3418120</v>
      </c>
      <c r="AT35" s="7">
        <v>3076308</v>
      </c>
      <c r="AU35" s="7">
        <v>1356</v>
      </c>
      <c r="AV35" s="7">
        <v>334777</v>
      </c>
      <c r="AW35" s="7">
        <v>5679</v>
      </c>
      <c r="AX35" s="7">
        <f t="shared" si="18"/>
        <v>1476</v>
      </c>
      <c r="AY35" s="7">
        <f t="shared" si="19"/>
        <v>103011450</v>
      </c>
      <c r="AZ35" s="7">
        <f t="shared" si="20"/>
        <v>92710301</v>
      </c>
      <c r="BA35" s="7">
        <f t="shared" si="21"/>
        <v>4958734</v>
      </c>
      <c r="BB35" s="7">
        <f t="shared" si="22"/>
        <v>5005559</v>
      </c>
      <c r="BC35" s="7">
        <f t="shared" si="23"/>
        <v>336856</v>
      </c>
      <c r="BD35" s="6">
        <v>140</v>
      </c>
      <c r="BE35" s="7">
        <v>5398330</v>
      </c>
      <c r="BF35" s="7">
        <v>3751310</v>
      </c>
      <c r="BG35" s="7">
        <v>0</v>
      </c>
      <c r="BH35" s="7">
        <v>1625890</v>
      </c>
      <c r="BI35" s="7">
        <v>21130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24"/>
        <v>140</v>
      </c>
      <c r="BQ35" s="7">
        <f t="shared" si="25"/>
        <v>5398330</v>
      </c>
      <c r="BR35" s="7">
        <f t="shared" si="26"/>
        <v>3751310</v>
      </c>
      <c r="BS35" s="7">
        <f t="shared" si="27"/>
        <v>0</v>
      </c>
      <c r="BT35" s="7">
        <f t="shared" si="28"/>
        <v>1625890</v>
      </c>
      <c r="BU35" s="7">
        <f t="shared" si="29"/>
        <v>21130</v>
      </c>
      <c r="BV35" s="6">
        <v>20</v>
      </c>
      <c r="BW35" s="7">
        <v>5591360</v>
      </c>
      <c r="BX35" s="7">
        <v>5032224</v>
      </c>
      <c r="BY35" s="7">
        <v>370523</v>
      </c>
      <c r="BZ35" s="7">
        <v>188613</v>
      </c>
      <c r="CA35" s="7">
        <v>0</v>
      </c>
      <c r="CB35" s="7">
        <f t="shared" si="30"/>
        <v>1496</v>
      </c>
      <c r="CC35" s="7">
        <f t="shared" si="31"/>
        <v>114001140</v>
      </c>
      <c r="CD35" s="7">
        <f t="shared" si="32"/>
        <v>101493835</v>
      </c>
      <c r="CE35" s="7">
        <f t="shared" si="33"/>
        <v>5329257</v>
      </c>
      <c r="CF35" s="7">
        <f t="shared" si="34"/>
        <v>6820062</v>
      </c>
      <c r="CG35" s="7">
        <f t="shared" si="35"/>
        <v>357986</v>
      </c>
      <c r="CH35" s="100">
        <v>2</v>
      </c>
      <c r="CI35" s="101">
        <v>6350</v>
      </c>
      <c r="CJ35" s="101">
        <v>5715</v>
      </c>
      <c r="CK35" s="101">
        <v>0</v>
      </c>
      <c r="CL35" s="101">
        <v>635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52"/>
        <v>2</v>
      </c>
      <c r="DA35" s="101">
        <f t="shared" si="36"/>
        <v>6350</v>
      </c>
      <c r="DB35" s="101">
        <f t="shared" si="37"/>
        <v>5715</v>
      </c>
      <c r="DC35" s="101">
        <f t="shared" si="38"/>
        <v>0</v>
      </c>
      <c r="DD35" s="101">
        <f t="shared" si="39"/>
        <v>635</v>
      </c>
      <c r="DE35" s="101">
        <f t="shared" si="40"/>
        <v>0</v>
      </c>
      <c r="DF35" s="101">
        <f t="shared" si="41"/>
        <v>1498</v>
      </c>
      <c r="DG35" s="101">
        <f t="shared" si="42"/>
        <v>114007490</v>
      </c>
      <c r="DH35" s="101">
        <f t="shared" si="43"/>
        <v>101499550</v>
      </c>
      <c r="DI35" s="101">
        <f t="shared" si="44"/>
        <v>5329257</v>
      </c>
      <c r="DJ35" s="101">
        <f t="shared" si="45"/>
        <v>6820697</v>
      </c>
      <c r="DK35" s="101">
        <f t="shared" si="46"/>
        <v>357986</v>
      </c>
      <c r="DL35" s="101">
        <v>114</v>
      </c>
      <c r="DM35" s="101">
        <v>26</v>
      </c>
      <c r="DN35" s="101">
        <v>140</v>
      </c>
      <c r="DO35" s="101">
        <v>0</v>
      </c>
      <c r="DP35" s="101">
        <v>1</v>
      </c>
      <c r="DR35" s="16">
        <f>INDEX(現金給付!F:F,MATCH($A35,現金給付!$C:$C,0),1)</f>
        <v>2</v>
      </c>
      <c r="DS35" s="16">
        <f>INDEX(現金給付!G:G,MATCH($A35,現金給付!$C:$C,0),1)</f>
        <v>5715</v>
      </c>
      <c r="DT35" s="16">
        <f>INDEX(現金給付!N:N,MATCH($A35,現金給付!$C:$C,0),1)</f>
        <v>0</v>
      </c>
      <c r="DU35" s="16">
        <f>INDEX(現金給付!O:O,MATCH($A35,現金給付!$C:$C,0),1)</f>
        <v>0</v>
      </c>
      <c r="DV35" s="16">
        <f>INDEX(現金給付!V:V,MATCH($A35,現金給付!$C:$C,0),1)</f>
        <v>0</v>
      </c>
      <c r="DW35" s="16">
        <f>INDEX(現金給付!W:W,MATCH($A35,現金給付!$C:$C,0),1)</f>
        <v>0</v>
      </c>
      <c r="DX35" s="16">
        <f>INDEX(現金給付!AL:AL,MATCH($A35,現金給付!$C:$C,0),1)</f>
        <v>3</v>
      </c>
      <c r="DY35" s="16">
        <f>INDEX(現金給付!AM:AM,MATCH($A35,現金給付!$C:$C,0),1)</f>
        <v>100696</v>
      </c>
      <c r="DZ35" s="16">
        <f>INDEX(現金給付!AT:AT,MATCH($A35,現金給付!$C:$C,0),1)</f>
        <v>0</v>
      </c>
      <c r="EA35" s="16">
        <f>INDEX(現金給付!AU:AU,MATCH($A35,現金給付!$C:$C,0),1)</f>
        <v>0</v>
      </c>
      <c r="EB35" s="16">
        <f>INDEX(現金給付!BB:BB,MATCH($A35,現金給付!$C:$C,0),1)</f>
        <v>0</v>
      </c>
      <c r="EC35" s="16">
        <f>INDEX(現金給付!BC:BC,MATCH($A35,現金給付!$C:$C,0),1)</f>
        <v>0</v>
      </c>
      <c r="ED35" s="16">
        <f>INDEX(現金給付!BR:BR,MATCH($A35,現金給付!$C:$C,0),1)</f>
        <v>0</v>
      </c>
      <c r="EE35" s="16">
        <f>INDEX(現金給付!BS:BS,MATCH($A35,現金給付!$C:$C,0),1)</f>
        <v>0</v>
      </c>
      <c r="EF35" s="16">
        <f>INDEX(現金給付!BX:BX,MATCH($A35,現金給付!$C:$C,0),1)</f>
        <v>0</v>
      </c>
      <c r="EG35" s="16">
        <f>INDEX(現金給付!BY:BY,MATCH($A35,現金給付!$C:$C,0),1)</f>
        <v>0</v>
      </c>
      <c r="EH35" s="16">
        <f t="shared" si="47"/>
        <v>5</v>
      </c>
      <c r="EI35" s="16">
        <f t="shared" si="48"/>
        <v>106411</v>
      </c>
      <c r="EK35" s="7">
        <f t="shared" si="53"/>
        <v>1501</v>
      </c>
      <c r="EL35" s="7">
        <f t="shared" si="54"/>
        <v>114107551</v>
      </c>
      <c r="EN35" s="69">
        <f>ROUND(EL35/INDEX(被保険者数!O:O,MATCH(A35,被保険者数!A:A,0),1),0)</f>
        <v>1563117</v>
      </c>
      <c r="EO35" s="1">
        <f t="shared" si="55"/>
        <v>1</v>
      </c>
      <c r="EP35" s="69">
        <f t="shared" si="49"/>
        <v>86200140</v>
      </c>
      <c r="EQ35" s="69">
        <f t="shared" si="50"/>
        <v>13393190</v>
      </c>
      <c r="ER35" s="69">
        <f t="shared" si="51"/>
        <v>14514221</v>
      </c>
      <c r="ES35" s="69">
        <f>ROUND(EP35/INDEX(被保険者数!O:O,MATCH(A35,被保険者数!A:A,0),1),0)</f>
        <v>1180824</v>
      </c>
      <c r="ET35" s="69">
        <f t="shared" si="56"/>
        <v>1</v>
      </c>
      <c r="EU35" s="69">
        <f>ROUND(EQ35/INDEX(被保険者数!O:O,MATCH(A35,被保険者数!A:A,0),1),0)</f>
        <v>183468</v>
      </c>
      <c r="EV35" s="1">
        <f t="shared" si="57"/>
        <v>34</v>
      </c>
    </row>
    <row r="36" spans="1:152" s="1" customFormat="1" ht="15.95" customHeight="1" x14ac:dyDescent="0.15">
      <c r="A36" s="2" t="s">
        <v>55</v>
      </c>
      <c r="B36" s="6">
        <v>87</v>
      </c>
      <c r="C36" s="7">
        <v>54926820</v>
      </c>
      <c r="D36" s="7">
        <v>49434098</v>
      </c>
      <c r="E36" s="7">
        <v>2779437</v>
      </c>
      <c r="F36" s="7">
        <v>2141225</v>
      </c>
      <c r="G36" s="7">
        <v>572060</v>
      </c>
      <c r="H36" s="7">
        <v>1146</v>
      </c>
      <c r="I36" s="7">
        <v>16100670</v>
      </c>
      <c r="J36" s="7">
        <v>14490603</v>
      </c>
      <c r="K36" s="7">
        <v>101099</v>
      </c>
      <c r="L36" s="7">
        <v>1453771</v>
      </c>
      <c r="M36" s="7">
        <v>55197</v>
      </c>
      <c r="N36" s="7">
        <f t="shared" si="0"/>
        <v>1233</v>
      </c>
      <c r="O36" s="7">
        <f t="shared" si="1"/>
        <v>71027490</v>
      </c>
      <c r="P36" s="7">
        <f t="shared" si="2"/>
        <v>63924701</v>
      </c>
      <c r="Q36" s="7">
        <f t="shared" si="3"/>
        <v>2880536</v>
      </c>
      <c r="R36" s="7">
        <f t="shared" si="4"/>
        <v>3594996</v>
      </c>
      <c r="S36" s="7">
        <f t="shared" si="5"/>
        <v>627257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72</v>
      </c>
      <c r="AA36" s="7">
        <v>1179280</v>
      </c>
      <c r="AB36" s="7">
        <v>1061352</v>
      </c>
      <c r="AC36" s="7">
        <v>0</v>
      </c>
      <c r="AD36" s="7">
        <v>117928</v>
      </c>
      <c r="AE36" s="7">
        <v>0</v>
      </c>
      <c r="AF36" s="7">
        <f t="shared" si="6"/>
        <v>72</v>
      </c>
      <c r="AG36" s="7">
        <f t="shared" si="7"/>
        <v>1179280</v>
      </c>
      <c r="AH36" s="7">
        <f t="shared" si="8"/>
        <v>1061352</v>
      </c>
      <c r="AI36" s="7">
        <f t="shared" si="9"/>
        <v>0</v>
      </c>
      <c r="AJ36" s="7">
        <f t="shared" si="10"/>
        <v>117928</v>
      </c>
      <c r="AK36" s="7">
        <f t="shared" si="11"/>
        <v>0</v>
      </c>
      <c r="AL36" s="6">
        <f t="shared" si="12"/>
        <v>1305</v>
      </c>
      <c r="AM36" s="7">
        <f t="shared" si="13"/>
        <v>72206770</v>
      </c>
      <c r="AN36" s="7">
        <f t="shared" si="14"/>
        <v>64986053</v>
      </c>
      <c r="AO36" s="7">
        <f t="shared" si="15"/>
        <v>2880536</v>
      </c>
      <c r="AP36" s="7">
        <f t="shared" si="16"/>
        <v>3712924</v>
      </c>
      <c r="AQ36" s="7">
        <f t="shared" si="17"/>
        <v>627257</v>
      </c>
      <c r="AR36" s="7">
        <v>975</v>
      </c>
      <c r="AS36" s="7">
        <v>18375170</v>
      </c>
      <c r="AT36" s="7">
        <v>16537655</v>
      </c>
      <c r="AU36" s="7">
        <v>396627</v>
      </c>
      <c r="AV36" s="7">
        <v>1405631</v>
      </c>
      <c r="AW36" s="7">
        <v>35257</v>
      </c>
      <c r="AX36" s="7">
        <f t="shared" si="18"/>
        <v>2280</v>
      </c>
      <c r="AY36" s="7">
        <f t="shared" si="19"/>
        <v>90581940</v>
      </c>
      <c r="AZ36" s="7">
        <f t="shared" si="20"/>
        <v>81523708</v>
      </c>
      <c r="BA36" s="7">
        <f t="shared" si="21"/>
        <v>3277163</v>
      </c>
      <c r="BB36" s="7">
        <f t="shared" si="22"/>
        <v>5118555</v>
      </c>
      <c r="BC36" s="7">
        <f t="shared" si="23"/>
        <v>662514</v>
      </c>
      <c r="BD36" s="6">
        <v>82</v>
      </c>
      <c r="BE36" s="7">
        <v>2161949</v>
      </c>
      <c r="BF36" s="7">
        <v>1341619</v>
      </c>
      <c r="BG36" s="7">
        <v>0</v>
      </c>
      <c r="BH36" s="7">
        <v>813400</v>
      </c>
      <c r="BI36" s="7">
        <v>6930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24"/>
        <v>82</v>
      </c>
      <c r="BQ36" s="7">
        <f t="shared" si="25"/>
        <v>2161949</v>
      </c>
      <c r="BR36" s="7">
        <f t="shared" si="26"/>
        <v>1341619</v>
      </c>
      <c r="BS36" s="7">
        <f t="shared" si="27"/>
        <v>0</v>
      </c>
      <c r="BT36" s="7">
        <f t="shared" si="28"/>
        <v>813400</v>
      </c>
      <c r="BU36" s="7">
        <f t="shared" si="29"/>
        <v>6930</v>
      </c>
      <c r="BV36" s="6">
        <v>1</v>
      </c>
      <c r="BW36" s="7">
        <v>206440</v>
      </c>
      <c r="BX36" s="7">
        <v>185796</v>
      </c>
      <c r="BY36" s="7">
        <v>12644</v>
      </c>
      <c r="BZ36" s="7">
        <v>8000</v>
      </c>
      <c r="CA36" s="7">
        <v>0</v>
      </c>
      <c r="CB36" s="7">
        <f t="shared" si="30"/>
        <v>2281</v>
      </c>
      <c r="CC36" s="7">
        <f t="shared" si="31"/>
        <v>92950329</v>
      </c>
      <c r="CD36" s="7">
        <f t="shared" si="32"/>
        <v>83051123</v>
      </c>
      <c r="CE36" s="7">
        <f t="shared" si="33"/>
        <v>3289807</v>
      </c>
      <c r="CF36" s="7">
        <f t="shared" si="34"/>
        <v>5939955</v>
      </c>
      <c r="CG36" s="7">
        <f t="shared" si="35"/>
        <v>669444</v>
      </c>
      <c r="CH36" s="100">
        <v>59</v>
      </c>
      <c r="CI36" s="101">
        <v>378122</v>
      </c>
      <c r="CJ36" s="101">
        <v>340304</v>
      </c>
      <c r="CK36" s="101">
        <v>0</v>
      </c>
      <c r="CL36" s="101">
        <v>37818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52"/>
        <v>59</v>
      </c>
      <c r="DA36" s="101">
        <f t="shared" si="36"/>
        <v>378122</v>
      </c>
      <c r="DB36" s="101">
        <f t="shared" si="37"/>
        <v>340304</v>
      </c>
      <c r="DC36" s="101">
        <f t="shared" si="38"/>
        <v>0</v>
      </c>
      <c r="DD36" s="101">
        <f t="shared" si="39"/>
        <v>37818</v>
      </c>
      <c r="DE36" s="101">
        <f t="shared" si="40"/>
        <v>0</v>
      </c>
      <c r="DF36" s="101">
        <f t="shared" si="41"/>
        <v>2340</v>
      </c>
      <c r="DG36" s="101">
        <f t="shared" si="42"/>
        <v>93328451</v>
      </c>
      <c r="DH36" s="101">
        <f t="shared" si="43"/>
        <v>83391427</v>
      </c>
      <c r="DI36" s="101">
        <f t="shared" si="44"/>
        <v>3289807</v>
      </c>
      <c r="DJ36" s="101">
        <f t="shared" si="45"/>
        <v>5977773</v>
      </c>
      <c r="DK36" s="101">
        <f t="shared" si="46"/>
        <v>669444</v>
      </c>
      <c r="DL36" s="101">
        <v>54</v>
      </c>
      <c r="DM36" s="101">
        <v>33</v>
      </c>
      <c r="DN36" s="101">
        <v>87</v>
      </c>
      <c r="DO36" s="101">
        <v>0</v>
      </c>
      <c r="DP36" s="101">
        <v>0</v>
      </c>
      <c r="DR36" s="16">
        <f>INDEX(現金給付!F:F,MATCH($A36,現金給付!$C:$C,0),1)</f>
        <v>59</v>
      </c>
      <c r="DS36" s="16">
        <f>INDEX(現金給付!G:G,MATCH($A36,現金給付!$C:$C,0),1)</f>
        <v>340304</v>
      </c>
      <c r="DT36" s="16">
        <f>INDEX(現金給付!N:N,MATCH($A36,現金給付!$C:$C,0),1)</f>
        <v>0</v>
      </c>
      <c r="DU36" s="16">
        <f>INDEX(現金給付!O:O,MATCH($A36,現金給付!$C:$C,0),1)</f>
        <v>0</v>
      </c>
      <c r="DV36" s="16">
        <f>INDEX(現金給付!V:V,MATCH($A36,現金給付!$C:$C,0),1)</f>
        <v>0</v>
      </c>
      <c r="DW36" s="16">
        <f>INDEX(現金給付!W:W,MATCH($A36,現金給付!$C:$C,0),1)</f>
        <v>0</v>
      </c>
      <c r="DX36" s="16">
        <f>INDEX(現金給付!AL:AL,MATCH($A36,現金給付!$C:$C,0),1)</f>
        <v>4</v>
      </c>
      <c r="DY36" s="16">
        <f>INDEX(現金給付!AM:AM,MATCH($A36,現金給付!$C:$C,0),1)</f>
        <v>97735</v>
      </c>
      <c r="DZ36" s="16">
        <f>INDEX(現金給付!AT:AT,MATCH($A36,現金給付!$C:$C,0),1)</f>
        <v>1</v>
      </c>
      <c r="EA36" s="16">
        <f>INDEX(現金給付!AU:AU,MATCH($A36,現金給付!$C:$C,0),1)</f>
        <v>9639</v>
      </c>
      <c r="EB36" s="16">
        <f>INDEX(現金給付!BB:BB,MATCH($A36,現金給付!$C:$C,0),1)</f>
        <v>0</v>
      </c>
      <c r="EC36" s="16">
        <f>INDEX(現金給付!BC:BC,MATCH($A36,現金給付!$C:$C,0),1)</f>
        <v>0</v>
      </c>
      <c r="ED36" s="16">
        <f>INDEX(現金給付!BR:BR,MATCH($A36,現金給付!$C:$C,0),1)</f>
        <v>0</v>
      </c>
      <c r="EE36" s="16">
        <f>INDEX(現金給付!BS:BS,MATCH($A36,現金給付!$C:$C,0),1)</f>
        <v>0</v>
      </c>
      <c r="EF36" s="16">
        <f>INDEX(現金給付!BX:BX,MATCH($A36,現金給付!$C:$C,0),1)</f>
        <v>0</v>
      </c>
      <c r="EG36" s="16">
        <f>INDEX(現金給付!BY:BY,MATCH($A36,現金給付!$C:$C,0),1)</f>
        <v>0</v>
      </c>
      <c r="EH36" s="16">
        <f t="shared" si="47"/>
        <v>64</v>
      </c>
      <c r="EI36" s="16">
        <f t="shared" si="48"/>
        <v>447678</v>
      </c>
      <c r="EK36" s="7">
        <f t="shared" si="53"/>
        <v>2345</v>
      </c>
      <c r="EL36" s="7">
        <f t="shared" si="54"/>
        <v>93398007</v>
      </c>
      <c r="EN36" s="69">
        <f>ROUND(EL36/INDEX(被保険者数!O:O,MATCH(A36,被保険者数!A:A,0),1),0)</f>
        <v>676797</v>
      </c>
      <c r="EO36" s="1">
        <f t="shared" si="55"/>
        <v>38</v>
      </c>
      <c r="EP36" s="69">
        <f t="shared" si="49"/>
        <v>54926820</v>
      </c>
      <c r="EQ36" s="69">
        <f t="shared" si="50"/>
        <v>17279950</v>
      </c>
      <c r="ER36" s="69">
        <f t="shared" si="51"/>
        <v>21191237</v>
      </c>
      <c r="ES36" s="69">
        <f>ROUND(EP36/INDEX(被保険者数!O:O,MATCH(A36,被保険者数!A:A,0),1),0)</f>
        <v>398020</v>
      </c>
      <c r="ET36" s="69">
        <f t="shared" si="56"/>
        <v>37</v>
      </c>
      <c r="EU36" s="69">
        <f>ROUND(EQ36/INDEX(被保険者数!O:O,MATCH(A36,被保険者数!A:A,0),1),0)</f>
        <v>125217</v>
      </c>
      <c r="EV36" s="1">
        <f t="shared" si="57"/>
        <v>42</v>
      </c>
    </row>
    <row r="37" spans="1:152" s="1" customFormat="1" ht="15.95" customHeight="1" x14ac:dyDescent="0.15">
      <c r="A37" s="2" t="s">
        <v>56</v>
      </c>
      <c r="B37" s="6">
        <v>18</v>
      </c>
      <c r="C37" s="7">
        <v>17241050</v>
      </c>
      <c r="D37" s="7">
        <v>15516934</v>
      </c>
      <c r="E37" s="7">
        <v>1233326</v>
      </c>
      <c r="F37" s="7">
        <v>341070</v>
      </c>
      <c r="G37" s="7">
        <v>149720</v>
      </c>
      <c r="H37" s="7">
        <v>453</v>
      </c>
      <c r="I37" s="7">
        <v>7942210</v>
      </c>
      <c r="J37" s="7">
        <v>7147989</v>
      </c>
      <c r="K37" s="7">
        <v>28091</v>
      </c>
      <c r="L37" s="7">
        <v>747845</v>
      </c>
      <c r="M37" s="7">
        <v>18285</v>
      </c>
      <c r="N37" s="7">
        <f t="shared" si="0"/>
        <v>471</v>
      </c>
      <c r="O37" s="7">
        <f t="shared" si="1"/>
        <v>25183260</v>
      </c>
      <c r="P37" s="7">
        <f t="shared" si="2"/>
        <v>22664923</v>
      </c>
      <c r="Q37" s="7">
        <f t="shared" si="3"/>
        <v>1261417</v>
      </c>
      <c r="R37" s="7">
        <f t="shared" si="4"/>
        <v>1088915</v>
      </c>
      <c r="S37" s="7">
        <f t="shared" si="5"/>
        <v>168005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53</v>
      </c>
      <c r="AA37" s="7">
        <v>697090</v>
      </c>
      <c r="AB37" s="7">
        <v>627381</v>
      </c>
      <c r="AC37" s="7">
        <v>0</v>
      </c>
      <c r="AD37" s="7">
        <v>69709</v>
      </c>
      <c r="AE37" s="7">
        <v>0</v>
      </c>
      <c r="AF37" s="7">
        <f t="shared" si="6"/>
        <v>53</v>
      </c>
      <c r="AG37" s="7">
        <f t="shared" si="7"/>
        <v>697090</v>
      </c>
      <c r="AH37" s="7">
        <f t="shared" si="8"/>
        <v>627381</v>
      </c>
      <c r="AI37" s="7">
        <f t="shared" si="9"/>
        <v>0</v>
      </c>
      <c r="AJ37" s="7">
        <f t="shared" si="10"/>
        <v>69709</v>
      </c>
      <c r="AK37" s="7">
        <f t="shared" si="11"/>
        <v>0</v>
      </c>
      <c r="AL37" s="6">
        <f t="shared" si="12"/>
        <v>524</v>
      </c>
      <c r="AM37" s="7">
        <f t="shared" si="13"/>
        <v>25880350</v>
      </c>
      <c r="AN37" s="7">
        <f t="shared" si="14"/>
        <v>23292304</v>
      </c>
      <c r="AO37" s="7">
        <f t="shared" si="15"/>
        <v>1261417</v>
      </c>
      <c r="AP37" s="7">
        <f t="shared" si="16"/>
        <v>1158624</v>
      </c>
      <c r="AQ37" s="7">
        <f t="shared" si="17"/>
        <v>168005</v>
      </c>
      <c r="AR37" s="7">
        <v>116</v>
      </c>
      <c r="AS37" s="7">
        <v>1856270</v>
      </c>
      <c r="AT37" s="7">
        <v>1670643</v>
      </c>
      <c r="AU37" s="7">
        <v>16277</v>
      </c>
      <c r="AV37" s="7">
        <v>169350</v>
      </c>
      <c r="AW37" s="7">
        <v>0</v>
      </c>
      <c r="AX37" s="7">
        <f t="shared" si="18"/>
        <v>640</v>
      </c>
      <c r="AY37" s="7">
        <f t="shared" si="19"/>
        <v>27736620</v>
      </c>
      <c r="AZ37" s="7">
        <f t="shared" si="20"/>
        <v>24962947</v>
      </c>
      <c r="BA37" s="7">
        <f t="shared" si="21"/>
        <v>1277694</v>
      </c>
      <c r="BB37" s="7">
        <f t="shared" si="22"/>
        <v>1327974</v>
      </c>
      <c r="BC37" s="7">
        <f t="shared" si="23"/>
        <v>168005</v>
      </c>
      <c r="BD37" s="6">
        <v>18</v>
      </c>
      <c r="BE37" s="7">
        <v>500589</v>
      </c>
      <c r="BF37" s="7">
        <v>379719</v>
      </c>
      <c r="BG37" s="7">
        <v>0</v>
      </c>
      <c r="BH37" s="7">
        <v>113670</v>
      </c>
      <c r="BI37" s="7">
        <v>7200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24"/>
        <v>18</v>
      </c>
      <c r="BQ37" s="7">
        <f t="shared" si="25"/>
        <v>500589</v>
      </c>
      <c r="BR37" s="7">
        <f t="shared" si="26"/>
        <v>379719</v>
      </c>
      <c r="BS37" s="7">
        <f t="shared" si="27"/>
        <v>0</v>
      </c>
      <c r="BT37" s="7">
        <f t="shared" si="28"/>
        <v>113670</v>
      </c>
      <c r="BU37" s="7">
        <f t="shared" si="29"/>
        <v>7200</v>
      </c>
      <c r="BV37" s="6">
        <v>1</v>
      </c>
      <c r="BW37" s="7">
        <v>132490</v>
      </c>
      <c r="BX37" s="7">
        <v>119241</v>
      </c>
      <c r="BY37" s="7">
        <v>5249</v>
      </c>
      <c r="BZ37" s="7">
        <v>8000</v>
      </c>
      <c r="CA37" s="7">
        <v>0</v>
      </c>
      <c r="CB37" s="7">
        <f t="shared" si="30"/>
        <v>641</v>
      </c>
      <c r="CC37" s="7">
        <f t="shared" si="31"/>
        <v>28369699</v>
      </c>
      <c r="CD37" s="7">
        <f t="shared" si="32"/>
        <v>25461907</v>
      </c>
      <c r="CE37" s="7">
        <f t="shared" si="33"/>
        <v>1282943</v>
      </c>
      <c r="CF37" s="7">
        <f t="shared" si="34"/>
        <v>1449644</v>
      </c>
      <c r="CG37" s="7">
        <f t="shared" si="35"/>
        <v>175205</v>
      </c>
      <c r="CH37" s="100">
        <v>2</v>
      </c>
      <c r="CI37" s="101">
        <v>13261</v>
      </c>
      <c r="CJ37" s="101">
        <v>11934</v>
      </c>
      <c r="CK37" s="101">
        <v>0</v>
      </c>
      <c r="CL37" s="101">
        <v>1327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52"/>
        <v>2</v>
      </c>
      <c r="DA37" s="101">
        <f t="shared" si="36"/>
        <v>13261</v>
      </c>
      <c r="DB37" s="101">
        <f t="shared" si="37"/>
        <v>11934</v>
      </c>
      <c r="DC37" s="101">
        <f t="shared" si="38"/>
        <v>0</v>
      </c>
      <c r="DD37" s="101">
        <f t="shared" si="39"/>
        <v>1327</v>
      </c>
      <c r="DE37" s="101">
        <f t="shared" si="40"/>
        <v>0</v>
      </c>
      <c r="DF37" s="101">
        <f t="shared" si="41"/>
        <v>643</v>
      </c>
      <c r="DG37" s="101">
        <f t="shared" si="42"/>
        <v>28382960</v>
      </c>
      <c r="DH37" s="101">
        <f t="shared" si="43"/>
        <v>25473841</v>
      </c>
      <c r="DI37" s="101">
        <f t="shared" si="44"/>
        <v>1282943</v>
      </c>
      <c r="DJ37" s="101">
        <f t="shared" si="45"/>
        <v>1450971</v>
      </c>
      <c r="DK37" s="101">
        <f t="shared" si="46"/>
        <v>175205</v>
      </c>
      <c r="DL37" s="101">
        <v>14</v>
      </c>
      <c r="DM37" s="101">
        <v>10</v>
      </c>
      <c r="DN37" s="101">
        <v>24</v>
      </c>
      <c r="DO37" s="101">
        <v>0</v>
      </c>
      <c r="DP37" s="101">
        <v>0</v>
      </c>
      <c r="DR37" s="16">
        <f>INDEX(現金給付!F:F,MATCH($A37,現金給付!$C:$C,0),1)</f>
        <v>2</v>
      </c>
      <c r="DS37" s="16">
        <f>INDEX(現金給付!G:G,MATCH($A37,現金給付!$C:$C,0),1)</f>
        <v>11934</v>
      </c>
      <c r="DT37" s="16">
        <f>INDEX(現金給付!N:N,MATCH($A37,現金給付!$C:$C,0),1)</f>
        <v>0</v>
      </c>
      <c r="DU37" s="16">
        <f>INDEX(現金給付!O:O,MATCH($A37,現金給付!$C:$C,0),1)</f>
        <v>0</v>
      </c>
      <c r="DV37" s="16">
        <f>INDEX(現金給付!V:V,MATCH($A37,現金給付!$C:$C,0),1)</f>
        <v>0</v>
      </c>
      <c r="DW37" s="16">
        <f>INDEX(現金給付!W:W,MATCH($A37,現金給付!$C:$C,0),1)</f>
        <v>0</v>
      </c>
      <c r="DX37" s="16">
        <f>INDEX(現金給付!AL:AL,MATCH($A37,現金給付!$C:$C,0),1)</f>
        <v>1</v>
      </c>
      <c r="DY37" s="16">
        <f>INDEX(現金給付!AM:AM,MATCH($A37,現金給付!$C:$C,0),1)</f>
        <v>24851</v>
      </c>
      <c r="DZ37" s="16">
        <f>INDEX(現金給付!AT:AT,MATCH($A37,現金給付!$C:$C,0),1)</f>
        <v>0</v>
      </c>
      <c r="EA37" s="16">
        <f>INDEX(現金給付!AU:AU,MATCH($A37,現金給付!$C:$C,0),1)</f>
        <v>0</v>
      </c>
      <c r="EB37" s="16">
        <f>INDEX(現金給付!BB:BB,MATCH($A37,現金給付!$C:$C,0),1)</f>
        <v>0</v>
      </c>
      <c r="EC37" s="16">
        <f>INDEX(現金給付!BC:BC,MATCH($A37,現金給付!$C:$C,0),1)</f>
        <v>0</v>
      </c>
      <c r="ED37" s="16">
        <f>INDEX(現金給付!BR:BR,MATCH($A37,現金給付!$C:$C,0),1)</f>
        <v>0</v>
      </c>
      <c r="EE37" s="16">
        <f>INDEX(現金給付!BS:BS,MATCH($A37,現金給付!$C:$C,0),1)</f>
        <v>0</v>
      </c>
      <c r="EF37" s="16">
        <f>INDEX(現金給付!BX:BX,MATCH($A37,現金給付!$C:$C,0),1)</f>
        <v>0</v>
      </c>
      <c r="EG37" s="16">
        <f>INDEX(現金給付!BY:BY,MATCH($A37,現金給付!$C:$C,0),1)</f>
        <v>0</v>
      </c>
      <c r="EH37" s="16">
        <f t="shared" si="47"/>
        <v>3</v>
      </c>
      <c r="EI37" s="16">
        <f t="shared" si="48"/>
        <v>36785</v>
      </c>
      <c r="EK37" s="7">
        <f t="shared" si="53"/>
        <v>644</v>
      </c>
      <c r="EL37" s="7">
        <f t="shared" si="54"/>
        <v>28406484</v>
      </c>
      <c r="EN37" s="69">
        <f>ROUND(EL37/INDEX(被保険者数!O:O,MATCH(A37,被保険者数!A:A,0),1),0)</f>
        <v>507259</v>
      </c>
      <c r="EO37" s="1">
        <f t="shared" si="55"/>
        <v>42</v>
      </c>
      <c r="EP37" s="69">
        <f t="shared" si="49"/>
        <v>17241050</v>
      </c>
      <c r="EQ37" s="69">
        <f t="shared" si="50"/>
        <v>8639300</v>
      </c>
      <c r="ER37" s="69">
        <f t="shared" si="51"/>
        <v>2526134</v>
      </c>
      <c r="ES37" s="69">
        <f>ROUND(EP37/INDEX(被保険者数!O:O,MATCH(A37,被保険者数!A:A,0),1),0)</f>
        <v>307876</v>
      </c>
      <c r="ET37" s="69">
        <f t="shared" si="56"/>
        <v>42</v>
      </c>
      <c r="EU37" s="69">
        <f>ROUND(EQ37/INDEX(被保険者数!O:O,MATCH(A37,被保険者数!A:A,0),1),0)</f>
        <v>154273</v>
      </c>
      <c r="EV37" s="1">
        <f t="shared" si="57"/>
        <v>40</v>
      </c>
    </row>
    <row r="38" spans="1:152" s="1" customFormat="1" ht="15.95" customHeight="1" x14ac:dyDescent="0.15">
      <c r="A38" s="2" t="s">
        <v>63</v>
      </c>
      <c r="B38" s="6">
        <v>176</v>
      </c>
      <c r="C38" s="7">
        <v>111246950</v>
      </c>
      <c r="D38" s="7">
        <v>100122220</v>
      </c>
      <c r="E38" s="7">
        <v>6536784</v>
      </c>
      <c r="F38" s="7">
        <v>4279726</v>
      </c>
      <c r="G38" s="7">
        <v>308220</v>
      </c>
      <c r="H38" s="7">
        <v>1658</v>
      </c>
      <c r="I38" s="7">
        <v>31528490</v>
      </c>
      <c r="J38" s="7">
        <v>28375644</v>
      </c>
      <c r="K38" s="7">
        <v>150064</v>
      </c>
      <c r="L38" s="7">
        <v>2933251</v>
      </c>
      <c r="M38" s="7">
        <v>69531</v>
      </c>
      <c r="N38" s="7">
        <f t="shared" si="0"/>
        <v>1834</v>
      </c>
      <c r="O38" s="7">
        <f t="shared" si="1"/>
        <v>142775440</v>
      </c>
      <c r="P38" s="7">
        <f t="shared" si="2"/>
        <v>128497864</v>
      </c>
      <c r="Q38" s="7">
        <f t="shared" si="3"/>
        <v>6686848</v>
      </c>
      <c r="R38" s="7">
        <f t="shared" si="4"/>
        <v>7212977</v>
      </c>
      <c r="S38" s="7">
        <f t="shared" si="5"/>
        <v>377751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151</v>
      </c>
      <c r="AA38" s="7">
        <v>1746020</v>
      </c>
      <c r="AB38" s="7">
        <v>1571418</v>
      </c>
      <c r="AC38" s="7">
        <v>0</v>
      </c>
      <c r="AD38" s="7">
        <v>174602</v>
      </c>
      <c r="AE38" s="7">
        <v>0</v>
      </c>
      <c r="AF38" s="7">
        <f t="shared" si="6"/>
        <v>151</v>
      </c>
      <c r="AG38" s="7">
        <f t="shared" si="7"/>
        <v>1746020</v>
      </c>
      <c r="AH38" s="7">
        <f t="shared" si="8"/>
        <v>1571418</v>
      </c>
      <c r="AI38" s="7">
        <f t="shared" si="9"/>
        <v>0</v>
      </c>
      <c r="AJ38" s="7">
        <f t="shared" si="10"/>
        <v>174602</v>
      </c>
      <c r="AK38" s="7">
        <f t="shared" si="11"/>
        <v>0</v>
      </c>
      <c r="AL38" s="6">
        <f t="shared" si="12"/>
        <v>1985</v>
      </c>
      <c r="AM38" s="7">
        <f t="shared" si="13"/>
        <v>144521460</v>
      </c>
      <c r="AN38" s="7">
        <f t="shared" si="14"/>
        <v>130069282</v>
      </c>
      <c r="AO38" s="7">
        <f t="shared" si="15"/>
        <v>6686848</v>
      </c>
      <c r="AP38" s="7">
        <f t="shared" si="16"/>
        <v>7387579</v>
      </c>
      <c r="AQ38" s="7">
        <f t="shared" si="17"/>
        <v>377751</v>
      </c>
      <c r="AR38" s="7">
        <v>415</v>
      </c>
      <c r="AS38" s="7">
        <v>5778600</v>
      </c>
      <c r="AT38" s="7">
        <v>5200740</v>
      </c>
      <c r="AU38" s="7">
        <v>24012</v>
      </c>
      <c r="AV38" s="7">
        <v>525025</v>
      </c>
      <c r="AW38" s="7">
        <v>28823</v>
      </c>
      <c r="AX38" s="7">
        <f t="shared" si="18"/>
        <v>2400</v>
      </c>
      <c r="AY38" s="7">
        <f t="shared" si="19"/>
        <v>150300060</v>
      </c>
      <c r="AZ38" s="7">
        <f t="shared" si="20"/>
        <v>135270022</v>
      </c>
      <c r="BA38" s="7">
        <f t="shared" si="21"/>
        <v>6710860</v>
      </c>
      <c r="BB38" s="7">
        <f t="shared" si="22"/>
        <v>7912604</v>
      </c>
      <c r="BC38" s="7">
        <f t="shared" si="23"/>
        <v>406574</v>
      </c>
      <c r="BD38" s="6">
        <v>174</v>
      </c>
      <c r="BE38" s="7">
        <v>5079268</v>
      </c>
      <c r="BF38" s="7">
        <v>3216208</v>
      </c>
      <c r="BG38" s="7">
        <v>0</v>
      </c>
      <c r="BH38" s="7">
        <v>1857160</v>
      </c>
      <c r="BI38" s="7">
        <v>5900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24"/>
        <v>174</v>
      </c>
      <c r="BQ38" s="7">
        <f t="shared" si="25"/>
        <v>5079268</v>
      </c>
      <c r="BR38" s="7">
        <f t="shared" si="26"/>
        <v>3216208</v>
      </c>
      <c r="BS38" s="7">
        <f t="shared" si="27"/>
        <v>0</v>
      </c>
      <c r="BT38" s="7">
        <f t="shared" si="28"/>
        <v>1857160</v>
      </c>
      <c r="BU38" s="7">
        <f t="shared" si="29"/>
        <v>5900</v>
      </c>
      <c r="BV38" s="6">
        <v>16</v>
      </c>
      <c r="BW38" s="7">
        <v>3433510</v>
      </c>
      <c r="BX38" s="7">
        <v>3090159</v>
      </c>
      <c r="BY38" s="7">
        <v>100682</v>
      </c>
      <c r="BZ38" s="7">
        <v>53373</v>
      </c>
      <c r="CA38" s="7">
        <v>189296</v>
      </c>
      <c r="CB38" s="7">
        <f t="shared" si="30"/>
        <v>2416</v>
      </c>
      <c r="CC38" s="7">
        <f t="shared" si="31"/>
        <v>158812838</v>
      </c>
      <c r="CD38" s="7">
        <f t="shared" si="32"/>
        <v>141576389</v>
      </c>
      <c r="CE38" s="7">
        <f t="shared" si="33"/>
        <v>6811542</v>
      </c>
      <c r="CF38" s="7">
        <f t="shared" si="34"/>
        <v>9823137</v>
      </c>
      <c r="CG38" s="7">
        <f t="shared" si="35"/>
        <v>601770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52"/>
        <v>0</v>
      </c>
      <c r="DA38" s="101">
        <f t="shared" si="36"/>
        <v>0</v>
      </c>
      <c r="DB38" s="101">
        <f t="shared" si="37"/>
        <v>0</v>
      </c>
      <c r="DC38" s="101">
        <f t="shared" si="38"/>
        <v>0</v>
      </c>
      <c r="DD38" s="101">
        <f t="shared" si="39"/>
        <v>0</v>
      </c>
      <c r="DE38" s="101">
        <f t="shared" si="40"/>
        <v>0</v>
      </c>
      <c r="DF38" s="101">
        <f t="shared" si="41"/>
        <v>2416</v>
      </c>
      <c r="DG38" s="101">
        <f t="shared" si="42"/>
        <v>158812838</v>
      </c>
      <c r="DH38" s="101">
        <f t="shared" si="43"/>
        <v>141576389</v>
      </c>
      <c r="DI38" s="101">
        <f t="shared" si="44"/>
        <v>6811542</v>
      </c>
      <c r="DJ38" s="101">
        <f t="shared" si="45"/>
        <v>9823137</v>
      </c>
      <c r="DK38" s="101">
        <f t="shared" si="46"/>
        <v>601770</v>
      </c>
      <c r="DL38" s="101">
        <v>130</v>
      </c>
      <c r="DM38" s="101">
        <v>33</v>
      </c>
      <c r="DN38" s="101">
        <v>163</v>
      </c>
      <c r="DO38" s="101">
        <v>0</v>
      </c>
      <c r="DP38" s="101">
        <v>6</v>
      </c>
      <c r="DR38" s="16">
        <f>INDEX(現金給付!F:F,MATCH($A38,現金給付!$C:$C,0),1)</f>
        <v>0</v>
      </c>
      <c r="DS38" s="16">
        <f>INDEX(現金給付!G:G,MATCH($A38,現金給付!$C:$C,0),1)</f>
        <v>0</v>
      </c>
      <c r="DT38" s="16">
        <f>INDEX(現金給付!N:N,MATCH($A38,現金給付!$C:$C,0),1)</f>
        <v>19</v>
      </c>
      <c r="DU38" s="16">
        <f>INDEX(現金給付!O:O,MATCH($A38,現金給付!$C:$C,0),1)</f>
        <v>224606</v>
      </c>
      <c r="DV38" s="16">
        <f>INDEX(現金給付!V:V,MATCH($A38,現金給付!$C:$C,0),1)</f>
        <v>24</v>
      </c>
      <c r="DW38" s="16">
        <f>INDEX(現金給付!W:W,MATCH($A38,現金給付!$C:$C,0),1)</f>
        <v>624314</v>
      </c>
      <c r="DX38" s="16">
        <f>INDEX(現金給付!AL:AL,MATCH($A38,現金給付!$C:$C,0),1)</f>
        <v>3</v>
      </c>
      <c r="DY38" s="16">
        <f>INDEX(現金給付!AM:AM,MATCH($A38,現金給付!$C:$C,0),1)</f>
        <v>121547</v>
      </c>
      <c r="DZ38" s="16">
        <f>INDEX(現金給付!AT:AT,MATCH($A38,現金給付!$C:$C,0),1)</f>
        <v>0</v>
      </c>
      <c r="EA38" s="16">
        <f>INDEX(現金給付!AU:AU,MATCH($A38,現金給付!$C:$C,0),1)</f>
        <v>0</v>
      </c>
      <c r="EB38" s="16">
        <f>INDEX(現金給付!BB:BB,MATCH($A38,現金給付!$C:$C,0),1)</f>
        <v>0</v>
      </c>
      <c r="EC38" s="16">
        <f>INDEX(現金給付!BC:BC,MATCH($A38,現金給付!$C:$C,0),1)</f>
        <v>0</v>
      </c>
      <c r="ED38" s="16">
        <f>INDEX(現金給付!BR:BR,MATCH($A38,現金給付!$C:$C,0),1)</f>
        <v>0</v>
      </c>
      <c r="EE38" s="16">
        <f>INDEX(現金給付!BS:BS,MATCH($A38,現金給付!$C:$C,0),1)</f>
        <v>0</v>
      </c>
      <c r="EF38" s="16">
        <f>INDEX(現金給付!BX:BX,MATCH($A38,現金給付!$C:$C,0),1)</f>
        <v>0</v>
      </c>
      <c r="EG38" s="16">
        <f>INDEX(現金給付!BY:BY,MATCH($A38,現金給付!$C:$C,0),1)</f>
        <v>0</v>
      </c>
      <c r="EH38" s="16">
        <f t="shared" si="47"/>
        <v>46</v>
      </c>
      <c r="EI38" s="16">
        <f t="shared" si="48"/>
        <v>970467</v>
      </c>
      <c r="EK38" s="7">
        <f t="shared" si="53"/>
        <v>2462</v>
      </c>
      <c r="EL38" s="7">
        <f t="shared" si="54"/>
        <v>159783305</v>
      </c>
      <c r="EN38" s="69">
        <f>ROUND(EL38/INDEX(被保険者数!O:O,MATCH(A38,被保険者数!A:A,0),1),0)</f>
        <v>918295</v>
      </c>
      <c r="EO38" s="1">
        <f t="shared" si="55"/>
        <v>9</v>
      </c>
      <c r="EP38" s="69">
        <f t="shared" si="49"/>
        <v>111246950</v>
      </c>
      <c r="EQ38" s="69">
        <f t="shared" si="50"/>
        <v>33274510</v>
      </c>
      <c r="ER38" s="69">
        <f t="shared" si="51"/>
        <v>15261845</v>
      </c>
      <c r="ES38" s="69">
        <f>ROUND(EP38/INDEX(被保険者数!O:O,MATCH(A38,被保険者数!A:A,0),1),0)</f>
        <v>639350</v>
      </c>
      <c r="ET38" s="69">
        <f t="shared" si="56"/>
        <v>5</v>
      </c>
      <c r="EU38" s="69">
        <f>ROUND(EQ38/INDEX(被保険者数!O:O,MATCH(A38,被保険者数!A:A,0),1),0)</f>
        <v>191233</v>
      </c>
      <c r="EV38" s="1">
        <f t="shared" si="57"/>
        <v>27</v>
      </c>
    </row>
    <row r="39" spans="1:152" s="1" customFormat="1" ht="15.95" customHeight="1" x14ac:dyDescent="0.15">
      <c r="A39" s="2" t="s">
        <v>64</v>
      </c>
      <c r="B39" s="6">
        <v>231</v>
      </c>
      <c r="C39" s="7">
        <v>150797820</v>
      </c>
      <c r="D39" s="7">
        <v>135718021</v>
      </c>
      <c r="E39" s="7">
        <v>9663891</v>
      </c>
      <c r="F39" s="7">
        <v>4505479</v>
      </c>
      <c r="G39" s="7">
        <v>910429</v>
      </c>
      <c r="H39" s="7">
        <v>2080</v>
      </c>
      <c r="I39" s="7">
        <v>36259790</v>
      </c>
      <c r="J39" s="7">
        <v>32633809</v>
      </c>
      <c r="K39" s="7">
        <v>610329</v>
      </c>
      <c r="L39" s="7">
        <v>2912938</v>
      </c>
      <c r="M39" s="7">
        <v>102714</v>
      </c>
      <c r="N39" s="7">
        <f t="shared" si="0"/>
        <v>2311</v>
      </c>
      <c r="O39" s="7">
        <f t="shared" si="1"/>
        <v>187057610</v>
      </c>
      <c r="P39" s="7">
        <f t="shared" si="2"/>
        <v>168351830</v>
      </c>
      <c r="Q39" s="7">
        <f t="shared" si="3"/>
        <v>10274220</v>
      </c>
      <c r="R39" s="7">
        <f t="shared" si="4"/>
        <v>7418417</v>
      </c>
      <c r="S39" s="7">
        <f t="shared" si="5"/>
        <v>1013143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216</v>
      </c>
      <c r="AA39" s="7">
        <v>3018710</v>
      </c>
      <c r="AB39" s="7">
        <v>2716839</v>
      </c>
      <c r="AC39" s="7">
        <v>2540</v>
      </c>
      <c r="AD39" s="7">
        <v>299331</v>
      </c>
      <c r="AE39" s="7">
        <v>0</v>
      </c>
      <c r="AF39" s="7">
        <f t="shared" si="6"/>
        <v>216</v>
      </c>
      <c r="AG39" s="7">
        <f t="shared" si="7"/>
        <v>3018710</v>
      </c>
      <c r="AH39" s="7">
        <f t="shared" si="8"/>
        <v>2716839</v>
      </c>
      <c r="AI39" s="7">
        <f t="shared" si="9"/>
        <v>2540</v>
      </c>
      <c r="AJ39" s="7">
        <f t="shared" si="10"/>
        <v>299331</v>
      </c>
      <c r="AK39" s="7">
        <f t="shared" si="11"/>
        <v>0</v>
      </c>
      <c r="AL39" s="6">
        <f t="shared" si="12"/>
        <v>2527</v>
      </c>
      <c r="AM39" s="7">
        <f t="shared" si="13"/>
        <v>190076320</v>
      </c>
      <c r="AN39" s="7">
        <f t="shared" si="14"/>
        <v>171068669</v>
      </c>
      <c r="AO39" s="7">
        <f t="shared" si="15"/>
        <v>10276760</v>
      </c>
      <c r="AP39" s="7">
        <f t="shared" si="16"/>
        <v>7717748</v>
      </c>
      <c r="AQ39" s="7">
        <f t="shared" si="17"/>
        <v>1013143</v>
      </c>
      <c r="AR39" s="7">
        <v>646</v>
      </c>
      <c r="AS39" s="7">
        <v>8688930</v>
      </c>
      <c r="AT39" s="7">
        <v>7820037</v>
      </c>
      <c r="AU39" s="7">
        <v>51563</v>
      </c>
      <c r="AV39" s="7">
        <v>786877</v>
      </c>
      <c r="AW39" s="7">
        <v>30453</v>
      </c>
      <c r="AX39" s="7">
        <f t="shared" si="18"/>
        <v>3173</v>
      </c>
      <c r="AY39" s="7">
        <f t="shared" si="19"/>
        <v>198765250</v>
      </c>
      <c r="AZ39" s="7">
        <f t="shared" si="20"/>
        <v>178888706</v>
      </c>
      <c r="BA39" s="7">
        <f t="shared" si="21"/>
        <v>10328323</v>
      </c>
      <c r="BB39" s="7">
        <f t="shared" si="22"/>
        <v>8504625</v>
      </c>
      <c r="BC39" s="7">
        <f t="shared" si="23"/>
        <v>1043596</v>
      </c>
      <c r="BD39" s="6">
        <v>215</v>
      </c>
      <c r="BE39" s="7">
        <v>6873151</v>
      </c>
      <c r="BF39" s="7">
        <v>4632641</v>
      </c>
      <c r="BG39" s="7">
        <v>0</v>
      </c>
      <c r="BH39" s="7">
        <v>2240510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24"/>
        <v>215</v>
      </c>
      <c r="BQ39" s="7">
        <f t="shared" si="25"/>
        <v>6873151</v>
      </c>
      <c r="BR39" s="7">
        <f t="shared" si="26"/>
        <v>4632641</v>
      </c>
      <c r="BS39" s="7">
        <f t="shared" si="27"/>
        <v>0</v>
      </c>
      <c r="BT39" s="7">
        <f t="shared" si="28"/>
        <v>2240510</v>
      </c>
      <c r="BU39" s="7">
        <f t="shared" si="29"/>
        <v>0</v>
      </c>
      <c r="BV39" s="6">
        <v>4</v>
      </c>
      <c r="BW39" s="7">
        <v>395010</v>
      </c>
      <c r="BX39" s="7">
        <v>355509</v>
      </c>
      <c r="BY39" s="7">
        <v>8347</v>
      </c>
      <c r="BZ39" s="7">
        <v>31154</v>
      </c>
      <c r="CA39" s="7">
        <v>0</v>
      </c>
      <c r="CB39" s="7">
        <f t="shared" si="30"/>
        <v>3177</v>
      </c>
      <c r="CC39" s="7">
        <f t="shared" si="31"/>
        <v>206033411</v>
      </c>
      <c r="CD39" s="7">
        <f t="shared" si="32"/>
        <v>183876856</v>
      </c>
      <c r="CE39" s="7">
        <f t="shared" si="33"/>
        <v>10336670</v>
      </c>
      <c r="CF39" s="7">
        <f t="shared" si="34"/>
        <v>10776289</v>
      </c>
      <c r="CG39" s="7">
        <f t="shared" si="35"/>
        <v>1043596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52"/>
        <v>0</v>
      </c>
      <c r="DA39" s="101">
        <f t="shared" si="36"/>
        <v>0</v>
      </c>
      <c r="DB39" s="101">
        <f t="shared" si="37"/>
        <v>0</v>
      </c>
      <c r="DC39" s="101">
        <f t="shared" si="38"/>
        <v>0</v>
      </c>
      <c r="DD39" s="101">
        <f t="shared" si="39"/>
        <v>0</v>
      </c>
      <c r="DE39" s="101">
        <f t="shared" si="40"/>
        <v>0</v>
      </c>
      <c r="DF39" s="101">
        <f t="shared" si="41"/>
        <v>3177</v>
      </c>
      <c r="DG39" s="101">
        <f t="shared" si="42"/>
        <v>206033411</v>
      </c>
      <c r="DH39" s="101">
        <f t="shared" si="43"/>
        <v>183876856</v>
      </c>
      <c r="DI39" s="101">
        <f t="shared" si="44"/>
        <v>10336670</v>
      </c>
      <c r="DJ39" s="101">
        <f t="shared" si="45"/>
        <v>10776289</v>
      </c>
      <c r="DK39" s="101">
        <f t="shared" si="46"/>
        <v>1043596</v>
      </c>
      <c r="DL39" s="101">
        <v>174</v>
      </c>
      <c r="DM39" s="101">
        <v>57</v>
      </c>
      <c r="DN39" s="101">
        <v>231</v>
      </c>
      <c r="DO39" s="101">
        <v>29</v>
      </c>
      <c r="DP39" s="101">
        <v>1</v>
      </c>
      <c r="DR39" s="16">
        <f>INDEX(現金給付!F:F,MATCH($A39,現金給付!$C:$C,0),1)</f>
        <v>0</v>
      </c>
      <c r="DS39" s="16">
        <f>INDEX(現金給付!G:G,MATCH($A39,現金給付!$C:$C,0),1)</f>
        <v>0</v>
      </c>
      <c r="DT39" s="16">
        <f>INDEX(現金給付!N:N,MATCH($A39,現金給付!$C:$C,0),1)</f>
        <v>0</v>
      </c>
      <c r="DU39" s="16">
        <f>INDEX(現金給付!O:O,MATCH($A39,現金給付!$C:$C,0),1)</f>
        <v>0</v>
      </c>
      <c r="DV39" s="16">
        <f>INDEX(現金給付!V:V,MATCH($A39,現金給付!$C:$C,0),1)</f>
        <v>0</v>
      </c>
      <c r="DW39" s="16">
        <f>INDEX(現金給付!W:W,MATCH($A39,現金給付!$C:$C,0),1)</f>
        <v>0</v>
      </c>
      <c r="DX39" s="16">
        <f>INDEX(現金給付!AL:AL,MATCH($A39,現金給付!$C:$C,0),1)</f>
        <v>2</v>
      </c>
      <c r="DY39" s="16">
        <f>INDEX(現金給付!AM:AM,MATCH($A39,現金給付!$C:$C,0),1)</f>
        <v>67876</v>
      </c>
      <c r="DZ39" s="16">
        <f>INDEX(現金給付!AT:AT,MATCH($A39,現金給付!$C:$C,0),1)</f>
        <v>0</v>
      </c>
      <c r="EA39" s="16">
        <f>INDEX(現金給付!AU:AU,MATCH($A39,現金給付!$C:$C,0),1)</f>
        <v>0</v>
      </c>
      <c r="EB39" s="16">
        <f>INDEX(現金給付!BB:BB,MATCH($A39,現金給付!$C:$C,0),1)</f>
        <v>0</v>
      </c>
      <c r="EC39" s="16">
        <f>INDEX(現金給付!BC:BC,MATCH($A39,現金給付!$C:$C,0),1)</f>
        <v>0</v>
      </c>
      <c r="ED39" s="16">
        <f>INDEX(現金給付!BR:BR,MATCH($A39,現金給付!$C:$C,0),1)</f>
        <v>0</v>
      </c>
      <c r="EE39" s="16">
        <f>INDEX(現金給付!BS:BS,MATCH($A39,現金給付!$C:$C,0),1)</f>
        <v>0</v>
      </c>
      <c r="EF39" s="16">
        <f>INDEX(現金給付!BX:BX,MATCH($A39,現金給付!$C:$C,0),1)</f>
        <v>0</v>
      </c>
      <c r="EG39" s="16">
        <f>INDEX(現金給付!BY:BY,MATCH($A39,現金給付!$C:$C,0),1)</f>
        <v>0</v>
      </c>
      <c r="EH39" s="16">
        <f t="shared" si="47"/>
        <v>2</v>
      </c>
      <c r="EI39" s="16">
        <f t="shared" si="48"/>
        <v>67876</v>
      </c>
      <c r="EK39" s="7">
        <f t="shared" si="53"/>
        <v>3179</v>
      </c>
      <c r="EL39" s="7">
        <f t="shared" si="54"/>
        <v>206101287</v>
      </c>
      <c r="EN39" s="69">
        <f>ROUND(EL39/INDEX(被保険者数!O:O,MATCH(A39,被保険者数!A:A,0),1),0)</f>
        <v>1040916</v>
      </c>
      <c r="EO39" s="1">
        <f t="shared" si="55"/>
        <v>3</v>
      </c>
      <c r="EP39" s="69">
        <f t="shared" si="49"/>
        <v>150797820</v>
      </c>
      <c r="EQ39" s="69">
        <f t="shared" si="50"/>
        <v>39278500</v>
      </c>
      <c r="ER39" s="69">
        <f t="shared" si="51"/>
        <v>16024967</v>
      </c>
      <c r="ES39" s="69">
        <f>ROUND(EP39/INDEX(被保険者数!O:O,MATCH(A39,被保険者数!A:A,0),1),0)</f>
        <v>761605</v>
      </c>
      <c r="ET39" s="69">
        <f t="shared" si="56"/>
        <v>2</v>
      </c>
      <c r="EU39" s="69">
        <f>ROUND(EQ39/INDEX(被保険者数!O:O,MATCH(A39,被保険者数!A:A,0),1),0)</f>
        <v>198376</v>
      </c>
      <c r="EV39" s="1">
        <f t="shared" si="57"/>
        <v>24</v>
      </c>
    </row>
    <row r="40" spans="1:152" s="1" customFormat="1" ht="15.95" customHeight="1" x14ac:dyDescent="0.15">
      <c r="A40" s="2" t="s">
        <v>57</v>
      </c>
      <c r="B40" s="6">
        <v>1043</v>
      </c>
      <c r="C40" s="7">
        <v>539179910</v>
      </c>
      <c r="D40" s="7">
        <v>485261914</v>
      </c>
      <c r="E40" s="7">
        <v>31077927</v>
      </c>
      <c r="F40" s="7">
        <v>19757117</v>
      </c>
      <c r="G40" s="7">
        <v>3082952</v>
      </c>
      <c r="H40" s="7">
        <v>9127</v>
      </c>
      <c r="I40" s="7">
        <v>196157460</v>
      </c>
      <c r="J40" s="7">
        <v>176541708</v>
      </c>
      <c r="K40" s="7">
        <v>5463496</v>
      </c>
      <c r="L40" s="7">
        <v>12689197</v>
      </c>
      <c r="M40" s="7">
        <v>1463059</v>
      </c>
      <c r="N40" s="7">
        <f t="shared" si="0"/>
        <v>10170</v>
      </c>
      <c r="O40" s="7">
        <f t="shared" si="1"/>
        <v>735337370</v>
      </c>
      <c r="P40" s="7">
        <f t="shared" si="2"/>
        <v>661803622</v>
      </c>
      <c r="Q40" s="7">
        <f t="shared" si="3"/>
        <v>36541423</v>
      </c>
      <c r="R40" s="7">
        <f t="shared" si="4"/>
        <v>32446314</v>
      </c>
      <c r="S40" s="7">
        <f t="shared" si="5"/>
        <v>4546011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949</v>
      </c>
      <c r="AA40" s="7">
        <v>13188090</v>
      </c>
      <c r="AB40" s="7">
        <v>11869281</v>
      </c>
      <c r="AC40" s="7">
        <v>4655</v>
      </c>
      <c r="AD40" s="7">
        <v>1314154</v>
      </c>
      <c r="AE40" s="7">
        <v>0</v>
      </c>
      <c r="AF40" s="7">
        <f t="shared" si="6"/>
        <v>949</v>
      </c>
      <c r="AG40" s="7">
        <f t="shared" si="7"/>
        <v>13188090</v>
      </c>
      <c r="AH40" s="7">
        <f t="shared" si="8"/>
        <v>11869281</v>
      </c>
      <c r="AI40" s="7">
        <f t="shared" si="9"/>
        <v>4655</v>
      </c>
      <c r="AJ40" s="7">
        <f t="shared" si="10"/>
        <v>1314154</v>
      </c>
      <c r="AK40" s="7">
        <f t="shared" si="11"/>
        <v>0</v>
      </c>
      <c r="AL40" s="6">
        <f t="shared" si="12"/>
        <v>11119</v>
      </c>
      <c r="AM40" s="7">
        <f t="shared" si="13"/>
        <v>748525460</v>
      </c>
      <c r="AN40" s="7">
        <f t="shared" si="14"/>
        <v>673672903</v>
      </c>
      <c r="AO40" s="7">
        <f t="shared" si="15"/>
        <v>36546078</v>
      </c>
      <c r="AP40" s="7">
        <f t="shared" si="16"/>
        <v>33760468</v>
      </c>
      <c r="AQ40" s="7">
        <f t="shared" si="17"/>
        <v>4546011</v>
      </c>
      <c r="AR40" s="7">
        <v>7913</v>
      </c>
      <c r="AS40" s="7">
        <v>142166290</v>
      </c>
      <c r="AT40" s="7">
        <v>127949659</v>
      </c>
      <c r="AU40" s="7">
        <v>1922279</v>
      </c>
      <c r="AV40" s="7">
        <v>11537508</v>
      </c>
      <c r="AW40" s="7">
        <v>756844</v>
      </c>
      <c r="AX40" s="7">
        <f t="shared" si="18"/>
        <v>19032</v>
      </c>
      <c r="AY40" s="7">
        <f t="shared" si="19"/>
        <v>890691750</v>
      </c>
      <c r="AZ40" s="7">
        <f t="shared" si="20"/>
        <v>801622562</v>
      </c>
      <c r="BA40" s="7">
        <f t="shared" si="21"/>
        <v>38468357</v>
      </c>
      <c r="BB40" s="7">
        <f t="shared" si="22"/>
        <v>45297976</v>
      </c>
      <c r="BC40" s="7">
        <f t="shared" si="23"/>
        <v>5302855</v>
      </c>
      <c r="BD40" s="6">
        <v>1005</v>
      </c>
      <c r="BE40" s="7">
        <v>25452260</v>
      </c>
      <c r="BF40" s="7">
        <v>17624780</v>
      </c>
      <c r="BG40" s="7">
        <v>0</v>
      </c>
      <c r="BH40" s="7">
        <v>7635360</v>
      </c>
      <c r="BI40" s="7">
        <v>192120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f t="shared" si="24"/>
        <v>1005</v>
      </c>
      <c r="BQ40" s="7">
        <f t="shared" si="25"/>
        <v>25452260</v>
      </c>
      <c r="BR40" s="7">
        <f t="shared" si="26"/>
        <v>17624780</v>
      </c>
      <c r="BS40" s="7">
        <f t="shared" si="27"/>
        <v>0</v>
      </c>
      <c r="BT40" s="7">
        <f t="shared" si="28"/>
        <v>7635360</v>
      </c>
      <c r="BU40" s="7">
        <f t="shared" si="29"/>
        <v>192120</v>
      </c>
      <c r="BV40" s="6">
        <v>11</v>
      </c>
      <c r="BW40" s="7">
        <v>1282190</v>
      </c>
      <c r="BX40" s="7">
        <v>1153971</v>
      </c>
      <c r="BY40" s="7">
        <v>47776</v>
      </c>
      <c r="BZ40" s="7">
        <v>80443</v>
      </c>
      <c r="CA40" s="7">
        <v>0</v>
      </c>
      <c r="CB40" s="7">
        <f t="shared" si="30"/>
        <v>19043</v>
      </c>
      <c r="CC40" s="7">
        <f t="shared" si="31"/>
        <v>917426200</v>
      </c>
      <c r="CD40" s="7">
        <f t="shared" si="32"/>
        <v>820401313</v>
      </c>
      <c r="CE40" s="7">
        <f t="shared" si="33"/>
        <v>38516133</v>
      </c>
      <c r="CF40" s="7">
        <f t="shared" si="34"/>
        <v>53013779</v>
      </c>
      <c r="CG40" s="7">
        <f t="shared" si="35"/>
        <v>5494975</v>
      </c>
      <c r="CH40" s="100">
        <v>13</v>
      </c>
      <c r="CI40" s="101">
        <v>68190</v>
      </c>
      <c r="CJ40" s="101">
        <v>61369</v>
      </c>
      <c r="CK40" s="101">
        <v>0</v>
      </c>
      <c r="CL40" s="101">
        <v>6821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52"/>
        <v>13</v>
      </c>
      <c r="DA40" s="101">
        <f t="shared" si="36"/>
        <v>68190</v>
      </c>
      <c r="DB40" s="101">
        <f t="shared" si="37"/>
        <v>61369</v>
      </c>
      <c r="DC40" s="101">
        <f t="shared" si="38"/>
        <v>0</v>
      </c>
      <c r="DD40" s="101">
        <f t="shared" si="39"/>
        <v>6821</v>
      </c>
      <c r="DE40" s="101">
        <f t="shared" si="40"/>
        <v>0</v>
      </c>
      <c r="DF40" s="101">
        <f t="shared" si="41"/>
        <v>19056</v>
      </c>
      <c r="DG40" s="101">
        <f t="shared" si="42"/>
        <v>917494390</v>
      </c>
      <c r="DH40" s="101">
        <f t="shared" si="43"/>
        <v>820462682</v>
      </c>
      <c r="DI40" s="101">
        <f t="shared" si="44"/>
        <v>38516133</v>
      </c>
      <c r="DJ40" s="101">
        <f t="shared" si="45"/>
        <v>53020600</v>
      </c>
      <c r="DK40" s="101">
        <f t="shared" si="46"/>
        <v>5494975</v>
      </c>
      <c r="DL40" s="101">
        <v>703</v>
      </c>
      <c r="DM40" s="101">
        <v>412</v>
      </c>
      <c r="DN40" s="101">
        <v>1115</v>
      </c>
      <c r="DO40" s="101">
        <v>207</v>
      </c>
      <c r="DP40" s="101">
        <v>0</v>
      </c>
      <c r="DR40" s="16">
        <f>INDEX(現金給付!F:F,MATCH($A40,現金給付!$C:$C,0),1)</f>
        <v>13</v>
      </c>
      <c r="DS40" s="16">
        <f>INDEX(現金給付!G:G,MATCH($A40,現金給付!$C:$C,0),1)</f>
        <v>61369</v>
      </c>
      <c r="DT40" s="16">
        <f>INDEX(現金給付!N:N,MATCH($A40,現金給付!$C:$C,0),1)</f>
        <v>21</v>
      </c>
      <c r="DU40" s="16">
        <f>INDEX(現金給付!O:O,MATCH($A40,現金給付!$C:$C,0),1)</f>
        <v>434038</v>
      </c>
      <c r="DV40" s="16">
        <f>INDEX(現金給付!V:V,MATCH($A40,現金給付!$C:$C,0),1)</f>
        <v>0</v>
      </c>
      <c r="DW40" s="16">
        <f>INDEX(現金給付!W:W,MATCH($A40,現金給付!$C:$C,0),1)</f>
        <v>0</v>
      </c>
      <c r="DX40" s="16">
        <f>INDEX(現金給付!AL:AL,MATCH($A40,現金給付!$C:$C,0),1)</f>
        <v>29</v>
      </c>
      <c r="DY40" s="16">
        <f>INDEX(現金給付!AM:AM,MATCH($A40,現金給付!$C:$C,0),1)</f>
        <v>835956</v>
      </c>
      <c r="DZ40" s="16">
        <f>INDEX(現金給付!AT:AT,MATCH($A40,現金給付!$C:$C,0),1)</f>
        <v>4</v>
      </c>
      <c r="EA40" s="16">
        <f>INDEX(現金給付!AU:AU,MATCH($A40,現金給付!$C:$C,0),1)</f>
        <v>44460</v>
      </c>
      <c r="EB40" s="16">
        <f>INDEX(現金給付!BB:BB,MATCH($A40,現金給付!$C:$C,0),1)</f>
        <v>0</v>
      </c>
      <c r="EC40" s="16">
        <f>INDEX(現金給付!BC:BC,MATCH($A40,現金給付!$C:$C,0),1)</f>
        <v>0</v>
      </c>
      <c r="ED40" s="16">
        <f>INDEX(現金給付!BR:BR,MATCH($A40,現金給付!$C:$C,0),1)</f>
        <v>0</v>
      </c>
      <c r="EE40" s="16">
        <f>INDEX(現金給付!BS:BS,MATCH($A40,現金給付!$C:$C,0),1)</f>
        <v>0</v>
      </c>
      <c r="EF40" s="16">
        <f>INDEX(現金給付!BX:BX,MATCH($A40,現金給付!$C:$C,0),1)</f>
        <v>0</v>
      </c>
      <c r="EG40" s="16">
        <f>INDEX(現金給付!BY:BY,MATCH($A40,現金給付!$C:$C,0),1)</f>
        <v>0</v>
      </c>
      <c r="EH40" s="16">
        <f t="shared" si="47"/>
        <v>67</v>
      </c>
      <c r="EI40" s="16">
        <f t="shared" si="48"/>
        <v>1375823</v>
      </c>
      <c r="EK40" s="7">
        <f t="shared" si="53"/>
        <v>19110</v>
      </c>
      <c r="EL40" s="7">
        <f t="shared" si="54"/>
        <v>918802023</v>
      </c>
      <c r="EN40" s="69">
        <f>ROUND(EL40/INDEX(被保険者数!O:O,MATCH(A40,被保険者数!A:A,0),1),0)</f>
        <v>847603</v>
      </c>
      <c r="EO40" s="1">
        <f t="shared" si="55"/>
        <v>20</v>
      </c>
      <c r="EP40" s="69">
        <f t="shared" si="49"/>
        <v>539179910</v>
      </c>
      <c r="EQ40" s="69">
        <f t="shared" si="50"/>
        <v>209345550</v>
      </c>
      <c r="ER40" s="69">
        <f t="shared" si="51"/>
        <v>170276563</v>
      </c>
      <c r="ES40" s="69">
        <f>ROUND(EP40/INDEX(被保険者数!O:O,MATCH(A40,被保険者数!A:A,0),1),0)</f>
        <v>497398</v>
      </c>
      <c r="ET40" s="69">
        <f t="shared" si="56"/>
        <v>21</v>
      </c>
      <c r="EU40" s="69">
        <f>ROUND(EQ40/INDEX(被保険者数!O:O,MATCH(A40,被保険者数!A:A,0),1),0)</f>
        <v>193123</v>
      </c>
      <c r="EV40" s="1">
        <f t="shared" si="57"/>
        <v>26</v>
      </c>
    </row>
    <row r="41" spans="1:152" s="1" customFormat="1" ht="15.95" customHeight="1" x14ac:dyDescent="0.15">
      <c r="A41" s="2" t="s">
        <v>58</v>
      </c>
      <c r="B41" s="6">
        <v>2808</v>
      </c>
      <c r="C41" s="7">
        <v>1817725520</v>
      </c>
      <c r="D41" s="7">
        <v>1635952964</v>
      </c>
      <c r="E41" s="7">
        <v>107314789</v>
      </c>
      <c r="F41" s="7">
        <v>64159188</v>
      </c>
      <c r="G41" s="7">
        <v>10298579</v>
      </c>
      <c r="H41" s="7">
        <v>34795</v>
      </c>
      <c r="I41" s="7">
        <v>652984800</v>
      </c>
      <c r="J41" s="7">
        <v>587686339</v>
      </c>
      <c r="K41" s="7">
        <v>15978355</v>
      </c>
      <c r="L41" s="7">
        <v>44966250</v>
      </c>
      <c r="M41" s="7">
        <v>4353856</v>
      </c>
      <c r="N41" s="7">
        <f t="shared" si="0"/>
        <v>37603</v>
      </c>
      <c r="O41" s="7">
        <f t="shared" si="1"/>
        <v>2470710320</v>
      </c>
      <c r="P41" s="7">
        <f t="shared" si="2"/>
        <v>2223639303</v>
      </c>
      <c r="Q41" s="7">
        <f t="shared" si="3"/>
        <v>123293144</v>
      </c>
      <c r="R41" s="7">
        <f t="shared" si="4"/>
        <v>109125438</v>
      </c>
      <c r="S41" s="7">
        <f t="shared" si="5"/>
        <v>14652435</v>
      </c>
      <c r="T41" s="6">
        <v>6</v>
      </c>
      <c r="U41" s="7">
        <v>2159770</v>
      </c>
      <c r="V41" s="7">
        <v>1943802</v>
      </c>
      <c r="W41" s="7">
        <v>74678</v>
      </c>
      <c r="X41" s="7">
        <v>141290</v>
      </c>
      <c r="Y41" s="7">
        <v>0</v>
      </c>
      <c r="Z41" s="7">
        <v>4218</v>
      </c>
      <c r="AA41" s="7">
        <v>56925600</v>
      </c>
      <c r="AB41" s="7">
        <v>51233040</v>
      </c>
      <c r="AC41" s="7">
        <v>68903</v>
      </c>
      <c r="AD41" s="7">
        <v>5623657</v>
      </c>
      <c r="AE41" s="7">
        <v>0</v>
      </c>
      <c r="AF41" s="7">
        <f t="shared" si="6"/>
        <v>4224</v>
      </c>
      <c r="AG41" s="7">
        <f t="shared" si="7"/>
        <v>59085370</v>
      </c>
      <c r="AH41" s="7">
        <f t="shared" si="8"/>
        <v>53176842</v>
      </c>
      <c r="AI41" s="7">
        <f t="shared" si="9"/>
        <v>143581</v>
      </c>
      <c r="AJ41" s="7">
        <f t="shared" si="10"/>
        <v>5764947</v>
      </c>
      <c r="AK41" s="7">
        <f t="shared" si="11"/>
        <v>0</v>
      </c>
      <c r="AL41" s="6">
        <f t="shared" si="12"/>
        <v>41827</v>
      </c>
      <c r="AM41" s="7">
        <f t="shared" si="13"/>
        <v>2529795690</v>
      </c>
      <c r="AN41" s="7">
        <f t="shared" si="14"/>
        <v>2276816145</v>
      </c>
      <c r="AO41" s="7">
        <f t="shared" si="15"/>
        <v>123436725</v>
      </c>
      <c r="AP41" s="7">
        <f t="shared" si="16"/>
        <v>114890385</v>
      </c>
      <c r="AQ41" s="7">
        <f t="shared" si="17"/>
        <v>14652435</v>
      </c>
      <c r="AR41" s="7">
        <v>25755</v>
      </c>
      <c r="AS41" s="7">
        <v>299902610</v>
      </c>
      <c r="AT41" s="7">
        <v>269912341</v>
      </c>
      <c r="AU41" s="7">
        <v>657829</v>
      </c>
      <c r="AV41" s="7">
        <v>27327092</v>
      </c>
      <c r="AW41" s="7">
        <v>2005348</v>
      </c>
      <c r="AX41" s="7">
        <f t="shared" si="18"/>
        <v>67582</v>
      </c>
      <c r="AY41" s="7">
        <f t="shared" si="19"/>
        <v>2829698300</v>
      </c>
      <c r="AZ41" s="7">
        <f t="shared" si="20"/>
        <v>2546728486</v>
      </c>
      <c r="BA41" s="7">
        <f t="shared" si="21"/>
        <v>124094554</v>
      </c>
      <c r="BB41" s="7">
        <f t="shared" si="22"/>
        <v>142217477</v>
      </c>
      <c r="BC41" s="7">
        <f t="shared" si="23"/>
        <v>16657783</v>
      </c>
      <c r="BD41" s="6">
        <v>2735</v>
      </c>
      <c r="BE41" s="7">
        <v>93261319</v>
      </c>
      <c r="BF41" s="7">
        <v>62249339</v>
      </c>
      <c r="BG41" s="7">
        <v>0</v>
      </c>
      <c r="BH41" s="7">
        <v>30705780</v>
      </c>
      <c r="BI41" s="7">
        <v>306200</v>
      </c>
      <c r="BJ41" s="7">
        <v>6</v>
      </c>
      <c r="BK41" s="7">
        <v>52536</v>
      </c>
      <c r="BL41" s="7">
        <v>30176</v>
      </c>
      <c r="BM41" s="7">
        <v>0</v>
      </c>
      <c r="BN41" s="7">
        <v>22360</v>
      </c>
      <c r="BO41" s="7">
        <v>0</v>
      </c>
      <c r="BP41" s="7">
        <f t="shared" si="24"/>
        <v>2741</v>
      </c>
      <c r="BQ41" s="7">
        <f t="shared" si="25"/>
        <v>93313855</v>
      </c>
      <c r="BR41" s="7">
        <f t="shared" si="26"/>
        <v>62279515</v>
      </c>
      <c r="BS41" s="7">
        <f t="shared" si="27"/>
        <v>0</v>
      </c>
      <c r="BT41" s="7">
        <f t="shared" si="28"/>
        <v>30728140</v>
      </c>
      <c r="BU41" s="7">
        <f t="shared" si="29"/>
        <v>306200</v>
      </c>
      <c r="BV41" s="6">
        <v>198</v>
      </c>
      <c r="BW41" s="7">
        <v>30157510</v>
      </c>
      <c r="BX41" s="7">
        <v>27141759</v>
      </c>
      <c r="BY41" s="7">
        <v>1292918</v>
      </c>
      <c r="BZ41" s="7">
        <v>1376987</v>
      </c>
      <c r="CA41" s="7">
        <v>345846</v>
      </c>
      <c r="CB41" s="7">
        <f t="shared" si="30"/>
        <v>67780</v>
      </c>
      <c r="CC41" s="7">
        <f t="shared" si="31"/>
        <v>2953169665</v>
      </c>
      <c r="CD41" s="7">
        <f t="shared" si="32"/>
        <v>2636149760</v>
      </c>
      <c r="CE41" s="7">
        <f t="shared" si="33"/>
        <v>125387472</v>
      </c>
      <c r="CF41" s="7">
        <f t="shared" si="34"/>
        <v>174322604</v>
      </c>
      <c r="CG41" s="7">
        <f t="shared" si="35"/>
        <v>17309829</v>
      </c>
      <c r="CH41" s="100">
        <v>212</v>
      </c>
      <c r="CI41" s="101">
        <v>1239302</v>
      </c>
      <c r="CJ41" s="101">
        <v>1115334</v>
      </c>
      <c r="CK41" s="101">
        <v>0</v>
      </c>
      <c r="CL41" s="101">
        <v>123968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52"/>
        <v>212</v>
      </c>
      <c r="DA41" s="101">
        <f t="shared" si="36"/>
        <v>1239302</v>
      </c>
      <c r="DB41" s="101">
        <f t="shared" si="37"/>
        <v>1115334</v>
      </c>
      <c r="DC41" s="101">
        <f t="shared" si="38"/>
        <v>0</v>
      </c>
      <c r="DD41" s="101">
        <f t="shared" si="39"/>
        <v>123968</v>
      </c>
      <c r="DE41" s="101">
        <f t="shared" si="40"/>
        <v>0</v>
      </c>
      <c r="DF41" s="101">
        <f t="shared" si="41"/>
        <v>67992</v>
      </c>
      <c r="DG41" s="101">
        <f t="shared" si="42"/>
        <v>2954408967</v>
      </c>
      <c r="DH41" s="101">
        <f t="shared" si="43"/>
        <v>2637265094</v>
      </c>
      <c r="DI41" s="101">
        <f t="shared" si="44"/>
        <v>125387472</v>
      </c>
      <c r="DJ41" s="101">
        <f t="shared" si="45"/>
        <v>174446572</v>
      </c>
      <c r="DK41" s="101">
        <f t="shared" si="46"/>
        <v>17309829</v>
      </c>
      <c r="DL41" s="101">
        <v>2118</v>
      </c>
      <c r="DM41" s="101">
        <v>1083</v>
      </c>
      <c r="DN41" s="101">
        <v>3201</v>
      </c>
      <c r="DO41" s="101">
        <v>442</v>
      </c>
      <c r="DP41" s="101">
        <v>35</v>
      </c>
      <c r="DR41" s="16">
        <f>INDEX(現金給付!F:F,MATCH($A41,現金給付!$C:$C,0),1)</f>
        <v>212</v>
      </c>
      <c r="DS41" s="16">
        <f>INDEX(現金給付!G:G,MATCH($A41,現金給付!$C:$C,0),1)</f>
        <v>1115334</v>
      </c>
      <c r="DT41" s="16">
        <f>INDEX(現金給付!N:N,MATCH($A41,現金給付!$C:$C,0),1)</f>
        <v>110</v>
      </c>
      <c r="DU41" s="16">
        <f>INDEX(現金給付!O:O,MATCH($A41,現金給付!$C:$C,0),1)</f>
        <v>2409491</v>
      </c>
      <c r="DV41" s="16">
        <f>INDEX(現金給付!V:V,MATCH($A41,現金給付!$C:$C,0),1)</f>
        <v>100</v>
      </c>
      <c r="DW41" s="16">
        <f>INDEX(現金給付!W:W,MATCH($A41,現金給付!$C:$C,0),1)</f>
        <v>2655220</v>
      </c>
      <c r="DX41" s="16">
        <f>INDEX(現金給付!AL:AL,MATCH($A41,現金給付!$C:$C,0),1)</f>
        <v>71</v>
      </c>
      <c r="DY41" s="16">
        <f>INDEX(現金給付!AM:AM,MATCH($A41,現金給付!$C:$C,0),1)</f>
        <v>2017550</v>
      </c>
      <c r="DZ41" s="16">
        <f>INDEX(現金給付!AT:AT,MATCH($A41,現金給付!$C:$C,0),1)</f>
        <v>0</v>
      </c>
      <c r="EA41" s="16">
        <f>INDEX(現金給付!AU:AU,MATCH($A41,現金給付!$C:$C,0),1)</f>
        <v>0</v>
      </c>
      <c r="EB41" s="16">
        <f>INDEX(現金給付!BB:BB,MATCH($A41,現金給付!$C:$C,0),1)</f>
        <v>0</v>
      </c>
      <c r="EC41" s="16">
        <f>INDEX(現金給付!BC:BC,MATCH($A41,現金給付!$C:$C,0),1)</f>
        <v>0</v>
      </c>
      <c r="ED41" s="16">
        <f>INDEX(現金給付!BR:BR,MATCH($A41,現金給付!$C:$C,0),1)</f>
        <v>0</v>
      </c>
      <c r="EE41" s="16">
        <f>INDEX(現金給付!BS:BS,MATCH($A41,現金給付!$C:$C,0),1)</f>
        <v>0</v>
      </c>
      <c r="EF41" s="16">
        <f>INDEX(現金給付!BX:BX,MATCH($A41,現金給付!$C:$C,0),1)</f>
        <v>0</v>
      </c>
      <c r="EG41" s="16">
        <f>INDEX(現金給付!BY:BY,MATCH($A41,現金給付!$C:$C,0),1)</f>
        <v>0</v>
      </c>
      <c r="EH41" s="16">
        <f t="shared" si="47"/>
        <v>493</v>
      </c>
      <c r="EI41" s="16">
        <f t="shared" si="48"/>
        <v>8197595</v>
      </c>
      <c r="EK41" s="7">
        <f t="shared" si="53"/>
        <v>68273</v>
      </c>
      <c r="EL41" s="7">
        <f t="shared" si="54"/>
        <v>2961367260</v>
      </c>
      <c r="EN41" s="69">
        <f>ROUND(EL41/INDEX(被保険者数!O:O,MATCH(A41,被保険者数!A:A,0),1),0)</f>
        <v>915415</v>
      </c>
      <c r="EO41" s="1">
        <f t="shared" si="55"/>
        <v>10</v>
      </c>
      <c r="EP41" s="69">
        <f t="shared" si="49"/>
        <v>1819885290</v>
      </c>
      <c r="EQ41" s="69">
        <f t="shared" si="50"/>
        <v>709910400</v>
      </c>
      <c r="ER41" s="69">
        <f t="shared" si="51"/>
        <v>431571570</v>
      </c>
      <c r="ES41" s="69">
        <f>ROUND(EP41/INDEX(被保険者数!O:O,MATCH(A41,被保険者数!A:A,0),1),0)</f>
        <v>562561</v>
      </c>
      <c r="ET41" s="69">
        <f t="shared" si="56"/>
        <v>11</v>
      </c>
      <c r="EU41" s="69">
        <f>ROUND(EQ41/INDEX(被保険者数!O:O,MATCH(A41,被保険者数!A:A,0),1),0)</f>
        <v>219447</v>
      </c>
      <c r="EV41" s="1">
        <f t="shared" si="57"/>
        <v>8</v>
      </c>
    </row>
    <row r="42" spans="1:152" s="1" customFormat="1" ht="15.95" customHeight="1" x14ac:dyDescent="0.15">
      <c r="A42" s="2" t="s">
        <v>65</v>
      </c>
      <c r="B42" s="6">
        <v>103</v>
      </c>
      <c r="C42" s="7">
        <v>59032570</v>
      </c>
      <c r="D42" s="7">
        <v>53129318</v>
      </c>
      <c r="E42" s="7">
        <v>3143369</v>
      </c>
      <c r="F42" s="7">
        <v>2444386</v>
      </c>
      <c r="G42" s="7">
        <v>315497</v>
      </c>
      <c r="H42" s="7">
        <v>1658</v>
      </c>
      <c r="I42" s="7">
        <v>34729720</v>
      </c>
      <c r="J42" s="7">
        <v>31256748</v>
      </c>
      <c r="K42" s="7">
        <v>410932</v>
      </c>
      <c r="L42" s="7">
        <v>3043816</v>
      </c>
      <c r="M42" s="7">
        <v>18224</v>
      </c>
      <c r="N42" s="7">
        <f t="shared" si="0"/>
        <v>1761</v>
      </c>
      <c r="O42" s="7">
        <f t="shared" si="1"/>
        <v>93762290</v>
      </c>
      <c r="P42" s="7">
        <f t="shared" si="2"/>
        <v>84386066</v>
      </c>
      <c r="Q42" s="7">
        <f t="shared" si="3"/>
        <v>3554301</v>
      </c>
      <c r="R42" s="7">
        <f t="shared" si="4"/>
        <v>5488202</v>
      </c>
      <c r="S42" s="7">
        <f t="shared" si="5"/>
        <v>333721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123</v>
      </c>
      <c r="AA42" s="7">
        <v>1819760</v>
      </c>
      <c r="AB42" s="7">
        <v>1637784</v>
      </c>
      <c r="AC42" s="7">
        <v>0</v>
      </c>
      <c r="AD42" s="7">
        <v>181976</v>
      </c>
      <c r="AE42" s="7">
        <v>0</v>
      </c>
      <c r="AF42" s="7">
        <f t="shared" si="6"/>
        <v>123</v>
      </c>
      <c r="AG42" s="7">
        <f t="shared" si="7"/>
        <v>1819760</v>
      </c>
      <c r="AH42" s="7">
        <f t="shared" si="8"/>
        <v>1637784</v>
      </c>
      <c r="AI42" s="7">
        <f t="shared" si="9"/>
        <v>0</v>
      </c>
      <c r="AJ42" s="7">
        <f t="shared" si="10"/>
        <v>181976</v>
      </c>
      <c r="AK42" s="7">
        <f t="shared" si="11"/>
        <v>0</v>
      </c>
      <c r="AL42" s="6">
        <f t="shared" si="12"/>
        <v>1884</v>
      </c>
      <c r="AM42" s="7">
        <f t="shared" si="13"/>
        <v>95582050</v>
      </c>
      <c r="AN42" s="7">
        <f t="shared" si="14"/>
        <v>86023850</v>
      </c>
      <c r="AO42" s="7">
        <f t="shared" si="15"/>
        <v>3554301</v>
      </c>
      <c r="AP42" s="7">
        <f t="shared" si="16"/>
        <v>5670178</v>
      </c>
      <c r="AQ42" s="7">
        <f t="shared" si="17"/>
        <v>333721</v>
      </c>
      <c r="AR42" s="7">
        <v>296</v>
      </c>
      <c r="AS42" s="7">
        <v>2566090</v>
      </c>
      <c r="AT42" s="7">
        <v>2309481</v>
      </c>
      <c r="AU42" s="7">
        <v>0</v>
      </c>
      <c r="AV42" s="7">
        <v>256609</v>
      </c>
      <c r="AW42" s="7">
        <v>0</v>
      </c>
      <c r="AX42" s="7">
        <f t="shared" si="18"/>
        <v>2180</v>
      </c>
      <c r="AY42" s="7">
        <f t="shared" si="19"/>
        <v>98148140</v>
      </c>
      <c r="AZ42" s="7">
        <f t="shared" si="20"/>
        <v>88333331</v>
      </c>
      <c r="BA42" s="7">
        <f t="shared" si="21"/>
        <v>3554301</v>
      </c>
      <c r="BB42" s="7">
        <f t="shared" si="22"/>
        <v>5926787</v>
      </c>
      <c r="BC42" s="7">
        <f t="shared" si="23"/>
        <v>333721</v>
      </c>
      <c r="BD42" s="6">
        <v>103</v>
      </c>
      <c r="BE42" s="7">
        <v>3403751</v>
      </c>
      <c r="BF42" s="7">
        <v>1925471</v>
      </c>
      <c r="BG42" s="7">
        <v>0</v>
      </c>
      <c r="BH42" s="7">
        <v>1456790</v>
      </c>
      <c r="BI42" s="7">
        <v>21490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24"/>
        <v>103</v>
      </c>
      <c r="BQ42" s="7">
        <f t="shared" si="25"/>
        <v>3403751</v>
      </c>
      <c r="BR42" s="7">
        <f t="shared" si="26"/>
        <v>1925471</v>
      </c>
      <c r="BS42" s="7">
        <f t="shared" si="27"/>
        <v>0</v>
      </c>
      <c r="BT42" s="7">
        <f t="shared" si="28"/>
        <v>1456790</v>
      </c>
      <c r="BU42" s="7">
        <f t="shared" si="29"/>
        <v>21490</v>
      </c>
      <c r="BV42" s="6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f t="shared" si="30"/>
        <v>2180</v>
      </c>
      <c r="CC42" s="7">
        <f t="shared" si="31"/>
        <v>101551891</v>
      </c>
      <c r="CD42" s="7">
        <f t="shared" si="32"/>
        <v>90258802</v>
      </c>
      <c r="CE42" s="7">
        <f t="shared" si="33"/>
        <v>3554301</v>
      </c>
      <c r="CF42" s="7">
        <f t="shared" si="34"/>
        <v>7383577</v>
      </c>
      <c r="CG42" s="7">
        <f t="shared" si="35"/>
        <v>355211</v>
      </c>
      <c r="CH42" s="100">
        <v>11</v>
      </c>
      <c r="CI42" s="101">
        <v>40190</v>
      </c>
      <c r="CJ42" s="101">
        <v>36171</v>
      </c>
      <c r="CK42" s="101">
        <v>0</v>
      </c>
      <c r="CL42" s="101">
        <v>4019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52"/>
        <v>11</v>
      </c>
      <c r="DA42" s="101">
        <f t="shared" si="36"/>
        <v>40190</v>
      </c>
      <c r="DB42" s="101">
        <f t="shared" si="37"/>
        <v>36171</v>
      </c>
      <c r="DC42" s="101">
        <f t="shared" si="38"/>
        <v>0</v>
      </c>
      <c r="DD42" s="101">
        <f t="shared" si="39"/>
        <v>4019</v>
      </c>
      <c r="DE42" s="101">
        <f t="shared" si="40"/>
        <v>0</v>
      </c>
      <c r="DF42" s="101">
        <f t="shared" si="41"/>
        <v>2191</v>
      </c>
      <c r="DG42" s="101">
        <f t="shared" si="42"/>
        <v>101592081</v>
      </c>
      <c r="DH42" s="101">
        <f t="shared" si="43"/>
        <v>90294973</v>
      </c>
      <c r="DI42" s="101">
        <f t="shared" si="44"/>
        <v>3554301</v>
      </c>
      <c r="DJ42" s="101">
        <f t="shared" si="45"/>
        <v>7387596</v>
      </c>
      <c r="DK42" s="101">
        <f t="shared" si="46"/>
        <v>355211</v>
      </c>
      <c r="DL42" s="101">
        <v>76</v>
      </c>
      <c r="DM42" s="101">
        <v>55</v>
      </c>
      <c r="DN42" s="101">
        <v>131</v>
      </c>
      <c r="DO42" s="101">
        <v>0</v>
      </c>
      <c r="DP42" s="101">
        <v>4</v>
      </c>
      <c r="DR42" s="16">
        <f>INDEX(現金給付!F:F,MATCH($A42,現金給付!$C:$C,0),1)</f>
        <v>11</v>
      </c>
      <c r="DS42" s="16">
        <f>INDEX(現金給付!G:G,MATCH($A42,現金給付!$C:$C,0),1)</f>
        <v>36171</v>
      </c>
      <c r="DT42" s="16">
        <f>INDEX(現金給付!N:N,MATCH($A42,現金給付!$C:$C,0),1)</f>
        <v>0</v>
      </c>
      <c r="DU42" s="16">
        <f>INDEX(現金給付!O:O,MATCH($A42,現金給付!$C:$C,0),1)</f>
        <v>0</v>
      </c>
      <c r="DV42" s="16">
        <f>INDEX(現金給付!V:V,MATCH($A42,現金給付!$C:$C,0),1)</f>
        <v>0</v>
      </c>
      <c r="DW42" s="16">
        <f>INDEX(現金給付!W:W,MATCH($A42,現金給付!$C:$C,0),1)</f>
        <v>0</v>
      </c>
      <c r="DX42" s="16">
        <f>INDEX(現金給付!AL:AL,MATCH($A42,現金給付!$C:$C,0),1)</f>
        <v>1</v>
      </c>
      <c r="DY42" s="16">
        <f>INDEX(現金給付!AM:AM,MATCH($A42,現金給付!$C:$C,0),1)</f>
        <v>34153</v>
      </c>
      <c r="DZ42" s="16">
        <f>INDEX(現金給付!AT:AT,MATCH($A42,現金給付!$C:$C,0),1)</f>
        <v>0</v>
      </c>
      <c r="EA42" s="16">
        <f>INDEX(現金給付!AU:AU,MATCH($A42,現金給付!$C:$C,0),1)</f>
        <v>0</v>
      </c>
      <c r="EB42" s="16">
        <f>INDEX(現金給付!BB:BB,MATCH($A42,現金給付!$C:$C,0),1)</f>
        <v>0</v>
      </c>
      <c r="EC42" s="16">
        <f>INDEX(現金給付!BC:BC,MATCH($A42,現金給付!$C:$C,0),1)</f>
        <v>0</v>
      </c>
      <c r="ED42" s="16">
        <f>INDEX(現金給付!BR:BR,MATCH($A42,現金給付!$C:$C,0),1)</f>
        <v>0</v>
      </c>
      <c r="EE42" s="16">
        <f>INDEX(現金給付!BS:BS,MATCH($A42,現金給付!$C:$C,0),1)</f>
        <v>0</v>
      </c>
      <c r="EF42" s="16">
        <f>INDEX(現金給付!BX:BX,MATCH($A42,現金給付!$C:$C,0),1)</f>
        <v>0</v>
      </c>
      <c r="EG42" s="16">
        <f>INDEX(現金給付!BY:BY,MATCH($A42,現金給付!$C:$C,0),1)</f>
        <v>0</v>
      </c>
      <c r="EH42" s="16">
        <f t="shared" si="47"/>
        <v>12</v>
      </c>
      <c r="EI42" s="16">
        <f t="shared" si="48"/>
        <v>70324</v>
      </c>
      <c r="EK42" s="7">
        <f t="shared" si="53"/>
        <v>2192</v>
      </c>
      <c r="EL42" s="7">
        <f t="shared" si="54"/>
        <v>101622215</v>
      </c>
      <c r="EN42" s="69">
        <f>ROUND(EL42/INDEX(被保険者数!O:O,MATCH(A42,被保険者数!A:A,0),1),0)</f>
        <v>627298</v>
      </c>
      <c r="EO42" s="1">
        <f t="shared" si="55"/>
        <v>41</v>
      </c>
      <c r="EP42" s="69">
        <f t="shared" si="49"/>
        <v>59032570</v>
      </c>
      <c r="EQ42" s="69">
        <f t="shared" si="50"/>
        <v>36549480</v>
      </c>
      <c r="ER42" s="69">
        <f t="shared" si="51"/>
        <v>6040165</v>
      </c>
      <c r="ES42" s="69">
        <f>ROUND(EP42/INDEX(被保険者数!O:O,MATCH(A42,被保険者数!A:A,0),1),0)</f>
        <v>364399</v>
      </c>
      <c r="ET42" s="69">
        <f t="shared" si="56"/>
        <v>39</v>
      </c>
      <c r="EU42" s="69">
        <f>ROUND(EQ42/INDEX(被保険者数!O:O,MATCH(A42,被保険者数!A:A,0),1),0)</f>
        <v>225614</v>
      </c>
      <c r="EV42" s="1">
        <f t="shared" si="57"/>
        <v>7</v>
      </c>
    </row>
    <row r="43" spans="1:152" s="1" customFormat="1" ht="15.95" customHeight="1" x14ac:dyDescent="0.15">
      <c r="A43" s="2" t="s">
        <v>66</v>
      </c>
      <c r="B43" s="6">
        <v>343</v>
      </c>
      <c r="C43" s="7">
        <v>203891340</v>
      </c>
      <c r="D43" s="7">
        <v>183502209</v>
      </c>
      <c r="E43" s="7">
        <v>11202722</v>
      </c>
      <c r="F43" s="7">
        <v>8218375</v>
      </c>
      <c r="G43" s="7">
        <v>968034</v>
      </c>
      <c r="H43" s="7">
        <v>4589</v>
      </c>
      <c r="I43" s="7">
        <v>76178280</v>
      </c>
      <c r="J43" s="7">
        <v>68560454</v>
      </c>
      <c r="K43" s="7">
        <v>684072</v>
      </c>
      <c r="L43" s="7">
        <v>6779559</v>
      </c>
      <c r="M43" s="7">
        <v>154195</v>
      </c>
      <c r="N43" s="7">
        <f t="shared" si="0"/>
        <v>4932</v>
      </c>
      <c r="O43" s="7">
        <f t="shared" si="1"/>
        <v>280069620</v>
      </c>
      <c r="P43" s="7">
        <f t="shared" si="2"/>
        <v>252062663</v>
      </c>
      <c r="Q43" s="7">
        <f t="shared" si="3"/>
        <v>11886794</v>
      </c>
      <c r="R43" s="7">
        <f t="shared" si="4"/>
        <v>14997934</v>
      </c>
      <c r="S43" s="7">
        <f t="shared" si="5"/>
        <v>1122229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369</v>
      </c>
      <c r="AA43" s="7">
        <v>4778410</v>
      </c>
      <c r="AB43" s="7">
        <v>4300569</v>
      </c>
      <c r="AC43" s="7">
        <v>0</v>
      </c>
      <c r="AD43" s="7">
        <v>477841</v>
      </c>
      <c r="AE43" s="7">
        <v>0</v>
      </c>
      <c r="AF43" s="7">
        <f t="shared" si="6"/>
        <v>369</v>
      </c>
      <c r="AG43" s="7">
        <f t="shared" si="7"/>
        <v>4778410</v>
      </c>
      <c r="AH43" s="7">
        <f t="shared" si="8"/>
        <v>4300569</v>
      </c>
      <c r="AI43" s="7">
        <f t="shared" si="9"/>
        <v>0</v>
      </c>
      <c r="AJ43" s="7">
        <f t="shared" si="10"/>
        <v>477841</v>
      </c>
      <c r="AK43" s="7">
        <f t="shared" si="11"/>
        <v>0</v>
      </c>
      <c r="AL43" s="6">
        <f t="shared" si="12"/>
        <v>5301</v>
      </c>
      <c r="AM43" s="7">
        <f t="shared" si="13"/>
        <v>284848030</v>
      </c>
      <c r="AN43" s="7">
        <f t="shared" si="14"/>
        <v>256363232</v>
      </c>
      <c r="AO43" s="7">
        <f t="shared" si="15"/>
        <v>11886794</v>
      </c>
      <c r="AP43" s="7">
        <f t="shared" si="16"/>
        <v>15475775</v>
      </c>
      <c r="AQ43" s="7">
        <f t="shared" si="17"/>
        <v>1122229</v>
      </c>
      <c r="AR43" s="7">
        <v>1643</v>
      </c>
      <c r="AS43" s="7">
        <v>27187080</v>
      </c>
      <c r="AT43" s="7">
        <v>24468371</v>
      </c>
      <c r="AU43" s="7">
        <v>473672</v>
      </c>
      <c r="AV43" s="7">
        <v>2028537</v>
      </c>
      <c r="AW43" s="7">
        <v>216500</v>
      </c>
      <c r="AX43" s="7">
        <f t="shared" si="18"/>
        <v>6944</v>
      </c>
      <c r="AY43" s="7">
        <f t="shared" si="19"/>
        <v>312035110</v>
      </c>
      <c r="AZ43" s="7">
        <f t="shared" si="20"/>
        <v>280831603</v>
      </c>
      <c r="BA43" s="7">
        <f t="shared" si="21"/>
        <v>12360466</v>
      </c>
      <c r="BB43" s="7">
        <f t="shared" si="22"/>
        <v>17504312</v>
      </c>
      <c r="BC43" s="7">
        <f t="shared" si="23"/>
        <v>1338729</v>
      </c>
      <c r="BD43" s="6">
        <v>338</v>
      </c>
      <c r="BE43" s="7">
        <v>9096291</v>
      </c>
      <c r="BF43" s="7">
        <v>5372831</v>
      </c>
      <c r="BG43" s="7">
        <v>0</v>
      </c>
      <c r="BH43" s="7">
        <v>3672970</v>
      </c>
      <c r="BI43" s="7">
        <v>50490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24"/>
        <v>338</v>
      </c>
      <c r="BQ43" s="7">
        <f t="shared" si="25"/>
        <v>9096291</v>
      </c>
      <c r="BR43" s="7">
        <f t="shared" si="26"/>
        <v>5372831</v>
      </c>
      <c r="BS43" s="7">
        <f t="shared" si="27"/>
        <v>0</v>
      </c>
      <c r="BT43" s="7">
        <f t="shared" si="28"/>
        <v>3672970</v>
      </c>
      <c r="BU43" s="7">
        <f t="shared" si="29"/>
        <v>50490</v>
      </c>
      <c r="BV43" s="6">
        <v>24</v>
      </c>
      <c r="BW43" s="7">
        <v>886235</v>
      </c>
      <c r="BX43" s="7">
        <v>797611.5</v>
      </c>
      <c r="BY43" s="7">
        <v>2319</v>
      </c>
      <c r="BZ43" s="7">
        <v>35296</v>
      </c>
      <c r="CA43" s="7">
        <v>51008.5</v>
      </c>
      <c r="CB43" s="7">
        <f t="shared" si="30"/>
        <v>6968</v>
      </c>
      <c r="CC43" s="7">
        <f t="shared" si="31"/>
        <v>322017636</v>
      </c>
      <c r="CD43" s="7">
        <f t="shared" si="32"/>
        <v>287002045.5</v>
      </c>
      <c r="CE43" s="7">
        <f t="shared" si="33"/>
        <v>12362785</v>
      </c>
      <c r="CF43" s="7">
        <f t="shared" si="34"/>
        <v>21212578</v>
      </c>
      <c r="CG43" s="7">
        <f t="shared" si="35"/>
        <v>1440227.5</v>
      </c>
      <c r="CH43" s="100">
        <v>21</v>
      </c>
      <c r="CI43" s="101">
        <v>96065</v>
      </c>
      <c r="CJ43" s="101">
        <v>86456</v>
      </c>
      <c r="CK43" s="101">
        <v>0</v>
      </c>
      <c r="CL43" s="101">
        <v>9609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52"/>
        <v>21</v>
      </c>
      <c r="DA43" s="101">
        <f t="shared" si="36"/>
        <v>96065</v>
      </c>
      <c r="DB43" s="101">
        <f t="shared" si="37"/>
        <v>86456</v>
      </c>
      <c r="DC43" s="101">
        <f t="shared" si="38"/>
        <v>0</v>
      </c>
      <c r="DD43" s="101">
        <f t="shared" si="39"/>
        <v>9609</v>
      </c>
      <c r="DE43" s="101">
        <f t="shared" si="40"/>
        <v>0</v>
      </c>
      <c r="DF43" s="101">
        <f t="shared" si="41"/>
        <v>6989</v>
      </c>
      <c r="DG43" s="101">
        <f t="shared" si="42"/>
        <v>322113701</v>
      </c>
      <c r="DH43" s="101">
        <f t="shared" si="43"/>
        <v>287088501.5</v>
      </c>
      <c r="DI43" s="101">
        <f t="shared" si="44"/>
        <v>12362785</v>
      </c>
      <c r="DJ43" s="101">
        <f t="shared" si="45"/>
        <v>21222187</v>
      </c>
      <c r="DK43" s="101">
        <f t="shared" si="46"/>
        <v>1440227.5</v>
      </c>
      <c r="DL43" s="101">
        <v>245</v>
      </c>
      <c r="DM43" s="101">
        <v>96</v>
      </c>
      <c r="DN43" s="101">
        <v>341</v>
      </c>
      <c r="DO43" s="101">
        <v>15</v>
      </c>
      <c r="DP43" s="101">
        <v>7</v>
      </c>
      <c r="DR43" s="16">
        <f>INDEX(現金給付!F:F,MATCH($A43,現金給付!$C:$C,0),1)</f>
        <v>21</v>
      </c>
      <c r="DS43" s="16">
        <f>INDEX(現金給付!G:G,MATCH($A43,現金給付!$C:$C,0),1)</f>
        <v>86456</v>
      </c>
      <c r="DT43" s="16">
        <f>INDEX(現金給付!N:N,MATCH($A43,現金給付!$C:$C,0),1)</f>
        <v>0</v>
      </c>
      <c r="DU43" s="16">
        <f>INDEX(現金給付!O:O,MATCH($A43,現金給付!$C:$C,0),1)</f>
        <v>0</v>
      </c>
      <c r="DV43" s="16">
        <f>INDEX(現金給付!V:V,MATCH($A43,現金給付!$C:$C,0),1)</f>
        <v>5</v>
      </c>
      <c r="DW43" s="16">
        <f>INDEX(現金給付!W:W,MATCH($A43,現金給付!$C:$C,0),1)</f>
        <v>134865</v>
      </c>
      <c r="DX43" s="16">
        <f>INDEX(現金給付!AL:AL,MATCH($A43,現金給付!$C:$C,0),1)</f>
        <v>8</v>
      </c>
      <c r="DY43" s="16">
        <f>INDEX(現金給付!AM:AM,MATCH($A43,現金給付!$C:$C,0),1)</f>
        <v>267478</v>
      </c>
      <c r="DZ43" s="16">
        <f>INDEX(現金給付!AT:AT,MATCH($A43,現金給付!$C:$C,0),1)</f>
        <v>4</v>
      </c>
      <c r="EA43" s="16">
        <f>INDEX(現金給付!AU:AU,MATCH($A43,現金給付!$C:$C,0),1)</f>
        <v>31257</v>
      </c>
      <c r="EB43" s="16">
        <f>INDEX(現金給付!BB:BB,MATCH($A43,現金給付!$C:$C,0),1)</f>
        <v>0</v>
      </c>
      <c r="EC43" s="16">
        <f>INDEX(現金給付!BC:BC,MATCH($A43,現金給付!$C:$C,0),1)</f>
        <v>0</v>
      </c>
      <c r="ED43" s="16">
        <f>INDEX(現金給付!BR:BR,MATCH($A43,現金給付!$C:$C,0),1)</f>
        <v>0</v>
      </c>
      <c r="EE43" s="16">
        <f>INDEX(現金給付!BS:BS,MATCH($A43,現金給付!$C:$C,0),1)</f>
        <v>0</v>
      </c>
      <c r="EF43" s="16">
        <f>INDEX(現金給付!BX:BX,MATCH($A43,現金給付!$C:$C,0),1)</f>
        <v>0</v>
      </c>
      <c r="EG43" s="16">
        <f>INDEX(現金給付!BY:BY,MATCH($A43,現金給付!$C:$C,0),1)</f>
        <v>0</v>
      </c>
      <c r="EH43" s="16">
        <f t="shared" si="47"/>
        <v>38</v>
      </c>
      <c r="EI43" s="16">
        <f t="shared" si="48"/>
        <v>520056</v>
      </c>
      <c r="EK43" s="7">
        <f t="shared" si="53"/>
        <v>7006</v>
      </c>
      <c r="EL43" s="7">
        <f t="shared" si="54"/>
        <v>322537692</v>
      </c>
      <c r="EN43" s="69">
        <f>ROUND(EL43/INDEX(被保険者数!O:O,MATCH(A43,被保険者数!A:A,0),1),0)</f>
        <v>744891</v>
      </c>
      <c r="EO43" s="1">
        <f t="shared" si="55"/>
        <v>33</v>
      </c>
      <c r="EP43" s="69">
        <f t="shared" si="49"/>
        <v>203891340</v>
      </c>
      <c r="EQ43" s="69">
        <f t="shared" si="50"/>
        <v>80956690</v>
      </c>
      <c r="ER43" s="69">
        <f t="shared" si="51"/>
        <v>37689662</v>
      </c>
      <c r="ES43" s="69">
        <f>ROUND(EP43/INDEX(被保険者数!O:O,MATCH(A43,被保険者数!A:A,0),1),0)</f>
        <v>470881</v>
      </c>
      <c r="ET43" s="69">
        <f t="shared" si="56"/>
        <v>24</v>
      </c>
      <c r="EU43" s="69">
        <f>ROUND(EQ43/INDEX(被保険者数!O:O,MATCH(A43,被保険者数!A:A,0),1),0)</f>
        <v>186967</v>
      </c>
      <c r="EV43" s="1">
        <f t="shared" si="57"/>
        <v>31</v>
      </c>
    </row>
    <row r="44" spans="1:152" s="1" customFormat="1" ht="15.95" customHeight="1" thickBot="1" x14ac:dyDescent="0.2">
      <c r="A44" s="8" t="s">
        <v>67</v>
      </c>
      <c r="B44" s="9">
        <v>136</v>
      </c>
      <c r="C44" s="10">
        <v>81058720</v>
      </c>
      <c r="D44" s="10">
        <v>72952876</v>
      </c>
      <c r="E44" s="10">
        <v>5082030</v>
      </c>
      <c r="F44" s="10">
        <v>2762244</v>
      </c>
      <c r="G44" s="10">
        <v>261570</v>
      </c>
      <c r="H44" s="10">
        <v>1546</v>
      </c>
      <c r="I44" s="10">
        <v>29432320</v>
      </c>
      <c r="J44" s="10">
        <v>26489082</v>
      </c>
      <c r="K44" s="10">
        <v>506289</v>
      </c>
      <c r="L44" s="10">
        <v>2349460</v>
      </c>
      <c r="M44" s="10">
        <v>87489</v>
      </c>
      <c r="N44" s="10">
        <f t="shared" si="0"/>
        <v>1682</v>
      </c>
      <c r="O44" s="10">
        <f t="shared" si="1"/>
        <v>110491040</v>
      </c>
      <c r="P44" s="10">
        <f t="shared" si="2"/>
        <v>99441958</v>
      </c>
      <c r="Q44" s="10">
        <f t="shared" si="3"/>
        <v>5588319</v>
      </c>
      <c r="R44" s="10">
        <f t="shared" si="4"/>
        <v>5111704</v>
      </c>
      <c r="S44" s="10">
        <f t="shared" si="5"/>
        <v>349059</v>
      </c>
      <c r="T44" s="9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156</v>
      </c>
      <c r="AA44" s="10">
        <v>2192660</v>
      </c>
      <c r="AB44" s="10">
        <v>1973394</v>
      </c>
      <c r="AC44" s="10">
        <v>0</v>
      </c>
      <c r="AD44" s="10">
        <v>219266</v>
      </c>
      <c r="AE44" s="10">
        <v>0</v>
      </c>
      <c r="AF44" s="10">
        <f t="shared" si="6"/>
        <v>156</v>
      </c>
      <c r="AG44" s="10">
        <f t="shared" si="7"/>
        <v>2192660</v>
      </c>
      <c r="AH44" s="10">
        <f t="shared" si="8"/>
        <v>1973394</v>
      </c>
      <c r="AI44" s="10">
        <f t="shared" si="9"/>
        <v>0</v>
      </c>
      <c r="AJ44" s="10">
        <f t="shared" si="10"/>
        <v>219266</v>
      </c>
      <c r="AK44" s="10">
        <f t="shared" si="11"/>
        <v>0</v>
      </c>
      <c r="AL44" s="9">
        <f t="shared" si="12"/>
        <v>1838</v>
      </c>
      <c r="AM44" s="10">
        <f t="shared" si="13"/>
        <v>112683700</v>
      </c>
      <c r="AN44" s="10">
        <f t="shared" si="14"/>
        <v>101415352</v>
      </c>
      <c r="AO44" s="10">
        <f t="shared" si="15"/>
        <v>5588319</v>
      </c>
      <c r="AP44" s="10">
        <f t="shared" si="16"/>
        <v>5330970</v>
      </c>
      <c r="AQ44" s="10">
        <f t="shared" si="17"/>
        <v>349059</v>
      </c>
      <c r="AR44" s="10">
        <v>1184</v>
      </c>
      <c r="AS44" s="10">
        <v>18041640</v>
      </c>
      <c r="AT44" s="10">
        <v>16237478</v>
      </c>
      <c r="AU44" s="10">
        <v>102327</v>
      </c>
      <c r="AV44" s="10">
        <v>1464540</v>
      </c>
      <c r="AW44" s="10">
        <v>237295</v>
      </c>
      <c r="AX44" s="7">
        <f t="shared" si="18"/>
        <v>3022</v>
      </c>
      <c r="AY44" s="7">
        <f t="shared" si="19"/>
        <v>130725340</v>
      </c>
      <c r="AZ44" s="7">
        <f t="shared" si="20"/>
        <v>117652830</v>
      </c>
      <c r="BA44" s="7">
        <f t="shared" si="21"/>
        <v>5690646</v>
      </c>
      <c r="BB44" s="7">
        <f t="shared" si="22"/>
        <v>6795510</v>
      </c>
      <c r="BC44" s="7">
        <f t="shared" si="23"/>
        <v>586354</v>
      </c>
      <c r="BD44" s="9">
        <v>132</v>
      </c>
      <c r="BE44" s="10">
        <v>4393453</v>
      </c>
      <c r="BF44" s="10">
        <v>3152433</v>
      </c>
      <c r="BG44" s="10">
        <v>0</v>
      </c>
      <c r="BH44" s="10">
        <v>1221760</v>
      </c>
      <c r="BI44" s="10">
        <v>19260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f t="shared" si="24"/>
        <v>132</v>
      </c>
      <c r="BQ44" s="10">
        <f t="shared" si="25"/>
        <v>4393453</v>
      </c>
      <c r="BR44" s="10">
        <f t="shared" si="26"/>
        <v>3152433</v>
      </c>
      <c r="BS44" s="10">
        <f t="shared" si="27"/>
        <v>0</v>
      </c>
      <c r="BT44" s="10">
        <f t="shared" si="28"/>
        <v>1221760</v>
      </c>
      <c r="BU44" s="10">
        <f t="shared" si="29"/>
        <v>19260</v>
      </c>
      <c r="BV44" s="9">
        <v>11</v>
      </c>
      <c r="BW44" s="10">
        <v>2275660</v>
      </c>
      <c r="BX44" s="10">
        <v>2048094</v>
      </c>
      <c r="BY44" s="10">
        <v>140856</v>
      </c>
      <c r="BZ44" s="10">
        <v>86710</v>
      </c>
      <c r="CA44" s="10">
        <v>0</v>
      </c>
      <c r="CB44" s="7">
        <f t="shared" si="30"/>
        <v>3033</v>
      </c>
      <c r="CC44" s="7">
        <f t="shared" si="31"/>
        <v>137394453</v>
      </c>
      <c r="CD44" s="7">
        <f t="shared" si="32"/>
        <v>122853357</v>
      </c>
      <c r="CE44" s="7">
        <f t="shared" si="33"/>
        <v>5831502</v>
      </c>
      <c r="CF44" s="7">
        <f t="shared" si="34"/>
        <v>8103980</v>
      </c>
      <c r="CG44" s="7">
        <f t="shared" si="35"/>
        <v>605614</v>
      </c>
      <c r="CH44" s="100">
        <v>8</v>
      </c>
      <c r="CI44" s="101">
        <v>37250</v>
      </c>
      <c r="CJ44" s="101">
        <v>33525</v>
      </c>
      <c r="CK44" s="101">
        <v>0</v>
      </c>
      <c r="CL44" s="101">
        <v>3725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52"/>
        <v>8</v>
      </c>
      <c r="DA44" s="101">
        <f t="shared" si="36"/>
        <v>37250</v>
      </c>
      <c r="DB44" s="101">
        <f t="shared" si="37"/>
        <v>33525</v>
      </c>
      <c r="DC44" s="101">
        <f t="shared" si="38"/>
        <v>0</v>
      </c>
      <c r="DD44" s="101">
        <f t="shared" si="39"/>
        <v>3725</v>
      </c>
      <c r="DE44" s="101">
        <f t="shared" si="40"/>
        <v>0</v>
      </c>
      <c r="DF44" s="101">
        <f t="shared" si="41"/>
        <v>3041</v>
      </c>
      <c r="DG44" s="101">
        <f t="shared" si="42"/>
        <v>137431703</v>
      </c>
      <c r="DH44" s="101">
        <f t="shared" si="43"/>
        <v>122886882</v>
      </c>
      <c r="DI44" s="101">
        <f t="shared" si="44"/>
        <v>5831502</v>
      </c>
      <c r="DJ44" s="101">
        <f t="shared" si="45"/>
        <v>8107705</v>
      </c>
      <c r="DK44" s="101">
        <f t="shared" si="46"/>
        <v>605614</v>
      </c>
      <c r="DL44" s="101">
        <v>108</v>
      </c>
      <c r="DM44" s="101">
        <v>57</v>
      </c>
      <c r="DN44" s="101">
        <v>165</v>
      </c>
      <c r="DO44" s="101">
        <v>0</v>
      </c>
      <c r="DP44" s="101">
        <v>0</v>
      </c>
      <c r="DR44" s="16">
        <f>INDEX(現金給付!F:F,MATCH($A44,現金給付!$C:$C,0),1)</f>
        <v>8</v>
      </c>
      <c r="DS44" s="16">
        <f>INDEX(現金給付!G:G,MATCH($A44,現金給付!$C:$C,0),1)</f>
        <v>33525</v>
      </c>
      <c r="DT44" s="16">
        <f>INDEX(現金給付!N:N,MATCH($A44,現金給付!$C:$C,0),1)</f>
        <v>15</v>
      </c>
      <c r="DU44" s="16">
        <f>INDEX(現金給付!O:O,MATCH($A44,現金給付!$C:$C,0),1)</f>
        <v>245988</v>
      </c>
      <c r="DV44" s="16">
        <f>INDEX(現金給付!V:V,MATCH($A44,現金給付!$C:$C,0),1)</f>
        <v>20</v>
      </c>
      <c r="DW44" s="16">
        <f>INDEX(現金給付!W:W,MATCH($A44,現金給付!$C:$C,0),1)</f>
        <v>514701</v>
      </c>
      <c r="DX44" s="16">
        <f>INDEX(現金給付!AL:AL,MATCH($A44,現金給付!$C:$C,0),1)</f>
        <v>2</v>
      </c>
      <c r="DY44" s="16">
        <f>INDEX(現金給付!AM:AM,MATCH($A44,現金給付!$C:$C,0),1)</f>
        <v>68258</v>
      </c>
      <c r="DZ44" s="16">
        <f>INDEX(現金給付!AT:AT,MATCH($A44,現金給付!$C:$C,0),1)</f>
        <v>4</v>
      </c>
      <c r="EA44" s="16">
        <f>INDEX(現金給付!AU:AU,MATCH($A44,現金給付!$C:$C,0),1)</f>
        <v>91692</v>
      </c>
      <c r="EB44" s="16">
        <f>INDEX(現金給付!BB:BB,MATCH($A44,現金給付!$C:$C,0),1)</f>
        <v>0</v>
      </c>
      <c r="EC44" s="16">
        <f>INDEX(現金給付!BC:BC,MATCH($A44,現金給付!$C:$C,0),1)</f>
        <v>0</v>
      </c>
      <c r="ED44" s="16">
        <f>INDEX(現金給付!BR:BR,MATCH($A44,現金給付!$C:$C,0),1)</f>
        <v>0</v>
      </c>
      <c r="EE44" s="16">
        <f>INDEX(現金給付!BS:BS,MATCH($A44,現金給付!$C:$C,0),1)</f>
        <v>0</v>
      </c>
      <c r="EF44" s="16">
        <f>INDEX(現金給付!BX:BX,MATCH($A44,現金給付!$C:$C,0),1)</f>
        <v>0</v>
      </c>
      <c r="EG44" s="16">
        <f>INDEX(現金給付!BY:BY,MATCH($A44,現金給付!$C:$C,0),1)</f>
        <v>0</v>
      </c>
      <c r="EH44" s="16">
        <f t="shared" si="47"/>
        <v>49</v>
      </c>
      <c r="EI44" s="16">
        <f t="shared" si="48"/>
        <v>954164</v>
      </c>
      <c r="EK44" s="7">
        <f t="shared" si="53"/>
        <v>3082</v>
      </c>
      <c r="EL44" s="7">
        <f t="shared" si="54"/>
        <v>138348617</v>
      </c>
      <c r="EN44" s="69">
        <f>ROUND(EL44/INDEX(被保険者数!O:O,MATCH(A44,被保険者数!A:A,0),1),0)</f>
        <v>892572</v>
      </c>
      <c r="EO44" s="1">
        <f t="shared" si="55"/>
        <v>15</v>
      </c>
      <c r="EP44" s="69">
        <f t="shared" si="49"/>
        <v>81058720</v>
      </c>
      <c r="EQ44" s="69">
        <f t="shared" si="50"/>
        <v>31624980</v>
      </c>
      <c r="ER44" s="69">
        <f t="shared" si="51"/>
        <v>25664917</v>
      </c>
      <c r="ES44" s="69">
        <f>ROUND(EP44/INDEX(被保険者数!O:O,MATCH(A44,被保険者数!A:A,0),1),0)</f>
        <v>522959</v>
      </c>
      <c r="ET44" s="69">
        <f t="shared" si="56"/>
        <v>17</v>
      </c>
      <c r="EU44" s="69">
        <f>ROUND(EQ44/INDEX(被保険者数!O:O,MATCH(A44,被保険者数!A:A,0),1),0)</f>
        <v>204032</v>
      </c>
      <c r="EV44" s="1">
        <f t="shared" si="57"/>
        <v>18</v>
      </c>
    </row>
    <row r="45" spans="1:152" s="1" customFormat="1" ht="15.95" customHeight="1" thickTop="1" x14ac:dyDescent="0.15">
      <c r="A45" s="2" t="s">
        <v>145</v>
      </c>
      <c r="B45" s="11">
        <f t="shared" ref="B45:AG45" si="58">SUM(B4:B44)</f>
        <v>113857</v>
      </c>
      <c r="C45" s="12">
        <f t="shared" si="58"/>
        <v>72757950080</v>
      </c>
      <c r="D45" s="12">
        <f t="shared" si="58"/>
        <v>65482478292</v>
      </c>
      <c r="E45" s="12">
        <f t="shared" si="58"/>
        <v>4205985512</v>
      </c>
      <c r="F45" s="12">
        <f t="shared" si="58"/>
        <v>2711511716</v>
      </c>
      <c r="G45" s="12">
        <f t="shared" si="58"/>
        <v>357974320</v>
      </c>
      <c r="H45" s="12">
        <f t="shared" si="58"/>
        <v>1546887</v>
      </c>
      <c r="I45" s="12">
        <f t="shared" si="58"/>
        <v>29120659600</v>
      </c>
      <c r="J45" s="12">
        <f t="shared" si="58"/>
        <v>26208938294</v>
      </c>
      <c r="K45" s="12">
        <f t="shared" si="58"/>
        <v>622662676</v>
      </c>
      <c r="L45" s="12">
        <f t="shared" si="58"/>
        <v>2040296089</v>
      </c>
      <c r="M45" s="12">
        <f t="shared" si="58"/>
        <v>248762161</v>
      </c>
      <c r="N45" s="12">
        <f t="shared" si="58"/>
        <v>1660744</v>
      </c>
      <c r="O45" s="12">
        <f t="shared" si="58"/>
        <v>101878609680</v>
      </c>
      <c r="P45" s="12">
        <f t="shared" si="58"/>
        <v>91691416586</v>
      </c>
      <c r="Q45" s="12">
        <f t="shared" si="58"/>
        <v>4828648188</v>
      </c>
      <c r="R45" s="12">
        <f t="shared" si="58"/>
        <v>4751807805</v>
      </c>
      <c r="S45" s="12">
        <f t="shared" si="58"/>
        <v>606736481</v>
      </c>
      <c r="T45" s="11">
        <f t="shared" si="58"/>
        <v>223</v>
      </c>
      <c r="U45" s="12">
        <f t="shared" si="58"/>
        <v>59362610</v>
      </c>
      <c r="V45" s="12">
        <f t="shared" si="58"/>
        <v>53426517</v>
      </c>
      <c r="W45" s="12">
        <f t="shared" si="58"/>
        <v>1789846</v>
      </c>
      <c r="X45" s="12">
        <f t="shared" si="58"/>
        <v>4080217</v>
      </c>
      <c r="Y45" s="12">
        <f t="shared" si="58"/>
        <v>66030</v>
      </c>
      <c r="Z45" s="12">
        <f t="shared" si="58"/>
        <v>193235</v>
      </c>
      <c r="AA45" s="12">
        <f t="shared" si="58"/>
        <v>2738692820</v>
      </c>
      <c r="AB45" s="12">
        <f t="shared" si="58"/>
        <v>2464840614</v>
      </c>
      <c r="AC45" s="12">
        <f t="shared" si="58"/>
        <v>1660963</v>
      </c>
      <c r="AD45" s="12">
        <f t="shared" si="58"/>
        <v>271677455</v>
      </c>
      <c r="AE45" s="12">
        <f t="shared" si="58"/>
        <v>513788</v>
      </c>
      <c r="AF45" s="12">
        <f t="shared" si="58"/>
        <v>193458</v>
      </c>
      <c r="AG45" s="12">
        <f t="shared" si="58"/>
        <v>2798055430</v>
      </c>
      <c r="AH45" s="12">
        <f t="shared" ref="AH45:BM45" si="59">SUM(AH4:AH44)</f>
        <v>2518267131</v>
      </c>
      <c r="AI45" s="12">
        <f t="shared" si="59"/>
        <v>3450809</v>
      </c>
      <c r="AJ45" s="12">
        <f t="shared" si="59"/>
        <v>275757672</v>
      </c>
      <c r="AK45" s="12">
        <f t="shared" si="59"/>
        <v>579818</v>
      </c>
      <c r="AL45" s="11">
        <f t="shared" si="59"/>
        <v>1854202</v>
      </c>
      <c r="AM45" s="12">
        <f t="shared" si="59"/>
        <v>104676665110</v>
      </c>
      <c r="AN45" s="12">
        <f t="shared" si="59"/>
        <v>94209683717</v>
      </c>
      <c r="AO45" s="12">
        <f t="shared" si="59"/>
        <v>4832098997</v>
      </c>
      <c r="AP45" s="12">
        <f t="shared" si="59"/>
        <v>5027565477</v>
      </c>
      <c r="AQ45" s="12">
        <f t="shared" si="59"/>
        <v>607316299</v>
      </c>
      <c r="AR45" s="12">
        <f t="shared" si="59"/>
        <v>1135122</v>
      </c>
      <c r="AS45" s="12">
        <f t="shared" si="59"/>
        <v>15213507580</v>
      </c>
      <c r="AT45" s="12">
        <f t="shared" si="59"/>
        <v>13692179340</v>
      </c>
      <c r="AU45" s="12">
        <f t="shared" si="59"/>
        <v>138222737</v>
      </c>
      <c r="AV45" s="12">
        <f t="shared" si="59"/>
        <v>1273814022</v>
      </c>
      <c r="AW45" s="12">
        <f t="shared" si="59"/>
        <v>109291481</v>
      </c>
      <c r="AX45" s="12">
        <f t="shared" si="59"/>
        <v>2989324</v>
      </c>
      <c r="AY45" s="12">
        <f t="shared" si="59"/>
        <v>119890172690</v>
      </c>
      <c r="AZ45" s="12">
        <f t="shared" si="59"/>
        <v>107901863057</v>
      </c>
      <c r="BA45" s="12">
        <f t="shared" si="59"/>
        <v>4970321734</v>
      </c>
      <c r="BB45" s="12">
        <f t="shared" si="59"/>
        <v>6301379499</v>
      </c>
      <c r="BC45" s="12">
        <f t="shared" si="59"/>
        <v>716607780</v>
      </c>
      <c r="BD45" s="11">
        <f t="shared" si="59"/>
        <v>110111</v>
      </c>
      <c r="BE45" s="12">
        <f t="shared" si="59"/>
        <v>3791794773</v>
      </c>
      <c r="BF45" s="12">
        <f t="shared" si="59"/>
        <v>2286625373</v>
      </c>
      <c r="BG45" s="12">
        <f t="shared" si="59"/>
        <v>0</v>
      </c>
      <c r="BH45" s="12">
        <f t="shared" si="59"/>
        <v>1491216990</v>
      </c>
      <c r="BI45" s="12">
        <f t="shared" si="59"/>
        <v>13952410</v>
      </c>
      <c r="BJ45" s="12">
        <f t="shared" si="59"/>
        <v>222</v>
      </c>
      <c r="BK45" s="12">
        <f t="shared" si="59"/>
        <v>1324084</v>
      </c>
      <c r="BL45" s="12">
        <f t="shared" si="59"/>
        <v>677904</v>
      </c>
      <c r="BM45" s="12">
        <f t="shared" si="59"/>
        <v>0</v>
      </c>
      <c r="BN45" s="12">
        <f t="shared" ref="BN45:CG45" si="60">SUM(BN4:BN44)</f>
        <v>646180</v>
      </c>
      <c r="BO45" s="12">
        <f t="shared" si="60"/>
        <v>0</v>
      </c>
      <c r="BP45" s="12">
        <f t="shared" si="60"/>
        <v>110333</v>
      </c>
      <c r="BQ45" s="12">
        <f t="shared" si="60"/>
        <v>3793118857</v>
      </c>
      <c r="BR45" s="12">
        <f t="shared" si="60"/>
        <v>2287303277</v>
      </c>
      <c r="BS45" s="12">
        <f t="shared" si="60"/>
        <v>0</v>
      </c>
      <c r="BT45" s="12">
        <f t="shared" si="60"/>
        <v>1491863170</v>
      </c>
      <c r="BU45" s="12">
        <f t="shared" si="60"/>
        <v>13952410</v>
      </c>
      <c r="BV45" s="11">
        <f t="shared" si="60"/>
        <v>12189</v>
      </c>
      <c r="BW45" s="12">
        <f t="shared" si="60"/>
        <v>1650013160</v>
      </c>
      <c r="BX45" s="12">
        <f t="shared" si="60"/>
        <v>1485011790.5</v>
      </c>
      <c r="BY45" s="12">
        <f t="shared" si="60"/>
        <v>56791014</v>
      </c>
      <c r="BZ45" s="12">
        <f t="shared" si="60"/>
        <v>71816762</v>
      </c>
      <c r="CA45" s="12">
        <f t="shared" si="60"/>
        <v>36393593.5</v>
      </c>
      <c r="CB45" s="12">
        <f t="shared" si="60"/>
        <v>3001513</v>
      </c>
      <c r="CC45" s="12">
        <f t="shared" si="60"/>
        <v>125333304707</v>
      </c>
      <c r="CD45" s="12">
        <f t="shared" si="60"/>
        <v>111674178124.5</v>
      </c>
      <c r="CE45" s="12">
        <f t="shared" si="60"/>
        <v>5027112748</v>
      </c>
      <c r="CF45" s="12">
        <f t="shared" si="60"/>
        <v>7865059431</v>
      </c>
      <c r="CG45" s="12">
        <f t="shared" si="60"/>
        <v>766953783.5</v>
      </c>
      <c r="CH45" s="103">
        <v>14024</v>
      </c>
      <c r="CI45" s="104">
        <v>88044086</v>
      </c>
      <c r="CJ45" s="104">
        <v>79237715</v>
      </c>
      <c r="CK45" s="104">
        <v>0</v>
      </c>
      <c r="CL45" s="104">
        <v>8806371</v>
      </c>
      <c r="CM45" s="104">
        <v>0</v>
      </c>
      <c r="CN45" s="104">
        <f t="shared" ref="CN45:DK45" si="61">SUM(CN4:CN44)</f>
        <v>0</v>
      </c>
      <c r="CO45" s="104">
        <f t="shared" si="61"/>
        <v>0</v>
      </c>
      <c r="CP45" s="104">
        <f t="shared" si="61"/>
        <v>0</v>
      </c>
      <c r="CQ45" s="104">
        <f t="shared" si="61"/>
        <v>0</v>
      </c>
      <c r="CR45" s="104">
        <f t="shared" si="61"/>
        <v>0</v>
      </c>
      <c r="CS45" s="104">
        <f t="shared" si="61"/>
        <v>0</v>
      </c>
      <c r="CT45" s="104">
        <f t="shared" si="61"/>
        <v>0</v>
      </c>
      <c r="CU45" s="104">
        <f t="shared" si="61"/>
        <v>0</v>
      </c>
      <c r="CV45" s="104">
        <f t="shared" si="61"/>
        <v>0</v>
      </c>
      <c r="CW45" s="104">
        <f t="shared" si="61"/>
        <v>0</v>
      </c>
      <c r="CX45" s="104">
        <f t="shared" si="61"/>
        <v>0</v>
      </c>
      <c r="CY45" s="104">
        <f t="shared" si="61"/>
        <v>0</v>
      </c>
      <c r="CZ45" s="105">
        <f t="shared" si="61"/>
        <v>14024</v>
      </c>
      <c r="DA45" s="104">
        <f t="shared" si="61"/>
        <v>88044086</v>
      </c>
      <c r="DB45" s="104">
        <f t="shared" si="61"/>
        <v>79237715</v>
      </c>
      <c r="DC45" s="104">
        <f t="shared" si="61"/>
        <v>0</v>
      </c>
      <c r="DD45" s="104">
        <f t="shared" si="61"/>
        <v>8806371</v>
      </c>
      <c r="DE45" s="104">
        <f t="shared" si="61"/>
        <v>0</v>
      </c>
      <c r="DF45" s="104">
        <f t="shared" si="61"/>
        <v>3015537</v>
      </c>
      <c r="DG45" s="104">
        <f t="shared" si="61"/>
        <v>125421348793</v>
      </c>
      <c r="DH45" s="104">
        <f t="shared" si="61"/>
        <v>111753415839.5</v>
      </c>
      <c r="DI45" s="104">
        <f t="shared" si="61"/>
        <v>5027112748</v>
      </c>
      <c r="DJ45" s="104">
        <f t="shared" si="61"/>
        <v>7873865802</v>
      </c>
      <c r="DK45" s="104">
        <f t="shared" si="61"/>
        <v>766953783.5</v>
      </c>
      <c r="DL45" s="104">
        <v>85088</v>
      </c>
      <c r="DM45" s="104">
        <v>48470</v>
      </c>
      <c r="DN45" s="104">
        <v>133558</v>
      </c>
      <c r="DO45" s="104">
        <v>17221</v>
      </c>
      <c r="DP45" s="104">
        <v>3216</v>
      </c>
      <c r="DR45" s="17">
        <f>SUM(DR4:DR44)</f>
        <v>14006</v>
      </c>
      <c r="DS45" s="17">
        <f t="shared" ref="DS45:EG45" si="62">SUM(DS4:DS44)</f>
        <v>79097694</v>
      </c>
      <c r="DT45" s="17">
        <f t="shared" si="62"/>
        <v>4118</v>
      </c>
      <c r="DU45" s="17">
        <f t="shared" si="62"/>
        <v>77734828</v>
      </c>
      <c r="DV45" s="17">
        <f t="shared" si="62"/>
        <v>6714</v>
      </c>
      <c r="DW45" s="17">
        <f t="shared" si="62"/>
        <v>180765407</v>
      </c>
      <c r="DX45" s="17">
        <f t="shared" si="62"/>
        <v>3364</v>
      </c>
      <c r="DY45" s="17">
        <f t="shared" si="62"/>
        <v>108418528</v>
      </c>
      <c r="DZ45" s="17">
        <f t="shared" si="62"/>
        <v>120</v>
      </c>
      <c r="EA45" s="17">
        <f t="shared" si="62"/>
        <v>1400750</v>
      </c>
      <c r="EB45" s="17">
        <f t="shared" si="62"/>
        <v>5</v>
      </c>
      <c r="EC45" s="17">
        <f t="shared" si="62"/>
        <v>777681</v>
      </c>
      <c r="ED45" s="17">
        <f t="shared" si="62"/>
        <v>0</v>
      </c>
      <c r="EE45" s="17">
        <f t="shared" si="62"/>
        <v>0</v>
      </c>
      <c r="EF45" s="17">
        <f t="shared" si="62"/>
        <v>0</v>
      </c>
      <c r="EG45" s="17">
        <f t="shared" si="62"/>
        <v>0</v>
      </c>
      <c r="EH45" s="17">
        <f t="shared" si="47"/>
        <v>28327</v>
      </c>
      <c r="EI45" s="17">
        <f t="shared" si="48"/>
        <v>448194888</v>
      </c>
      <c r="EK45" s="12">
        <f>SUM(EK4:EK44)</f>
        <v>3029840</v>
      </c>
      <c r="EL45" s="12">
        <f>SUM(EL4:EL44)</f>
        <v>125781499595</v>
      </c>
      <c r="EN45" s="69">
        <f>ROUND(EL45/INDEX(被保険者数!O:O,MATCH(A45,被保険者数!A:A,0),1),0)</f>
        <v>819471</v>
      </c>
      <c r="EO45" s="1">
        <f t="shared" si="55"/>
        <v>23</v>
      </c>
      <c r="EP45" s="69">
        <f t="shared" si="49"/>
        <v>72817312690</v>
      </c>
      <c r="EQ45" s="69">
        <f t="shared" si="50"/>
        <v>31859352420</v>
      </c>
      <c r="ER45" s="69">
        <f t="shared" si="51"/>
        <v>21104834485</v>
      </c>
      <c r="ES45" s="69">
        <f>ROUND(EP45/INDEX(被保険者数!O:O,MATCH(A45,被保険者数!A:A,0),1),0)</f>
        <v>474408</v>
      </c>
      <c r="ET45" s="69">
        <f t="shared" si="56"/>
        <v>23</v>
      </c>
      <c r="EU45" s="69">
        <f>ROUND(EQ45/INDEX(被保険者数!O:O,MATCH(A45,被保険者数!A:A,0),1),0)</f>
        <v>207565</v>
      </c>
      <c r="EV45" s="1">
        <f t="shared" si="57"/>
        <v>15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63">SUM(EP4:EP44)</f>
        <v>72817312690</v>
      </c>
      <c r="EQ46" s="18">
        <f t="shared" si="63"/>
        <v>31859352420</v>
      </c>
      <c r="ER46" s="18">
        <f t="shared" si="63"/>
        <v>21104834485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64">IF(OR(EP46="",EP45=EP46),"","×")</f>
        <v/>
      </c>
      <c r="EQ47" s="70" t="str">
        <f t="shared" si="64"/>
        <v/>
      </c>
      <c r="ER47" s="70" t="str">
        <f t="shared" si="64"/>
        <v/>
      </c>
      <c r="ES47" s="70"/>
      <c r="ET47" s="70"/>
      <c r="EU47" s="70"/>
      <c r="EV47" s="70"/>
    </row>
  </sheetData>
  <sheetProtection sheet="1" formatCells="0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B1:S1"/>
    <mergeCell ref="B2:G2"/>
    <mergeCell ref="H2:M2"/>
    <mergeCell ref="N2:S2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CZ1:DE2"/>
    <mergeCell ref="DF1:DK2"/>
    <mergeCell ref="DL1:DP2"/>
    <mergeCell ref="BV1:CA2"/>
    <mergeCell ref="CB1:CG2"/>
    <mergeCell ref="CH1:CS1"/>
    <mergeCell ref="CH2:CM2"/>
    <mergeCell ref="CN2:CS2"/>
    <mergeCell ref="CT1:CY2"/>
  </mergeCells>
  <phoneticPr fontId="4"/>
  <conditionalFormatting sqref="EN47:EV47">
    <cfRule type="cellIs" dxfId="2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verticalDpi="1200" r:id="rId1"/>
  <headerFooter alignWithMargins="0">
    <oddHeader>&amp;L&amp;A&amp;C&amp;16令和５年度分&amp;R&amp;D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21BA-3C17-46AF-835D-CD81E01CA01A}"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A3" sqref="A3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 t="s">
        <v>1</v>
      </c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 t="s">
        <v>2</v>
      </c>
      <c r="AM1" s="223"/>
      <c r="AN1" s="223"/>
      <c r="AO1" s="223"/>
      <c r="AP1" s="223"/>
      <c r="AQ1" s="223"/>
      <c r="AR1" s="222" t="s">
        <v>3</v>
      </c>
      <c r="AS1" s="222"/>
      <c r="AT1" s="222"/>
      <c r="AU1" s="222"/>
      <c r="AV1" s="222"/>
      <c r="AW1" s="222"/>
      <c r="AX1" s="223" t="s">
        <v>4</v>
      </c>
      <c r="AY1" s="223"/>
      <c r="AZ1" s="223"/>
      <c r="BA1" s="223"/>
      <c r="BB1" s="223"/>
      <c r="BC1" s="223"/>
      <c r="BD1" s="222" t="s">
        <v>5</v>
      </c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 t="s">
        <v>6</v>
      </c>
      <c r="BW1" s="222"/>
      <c r="BX1" s="222"/>
      <c r="BY1" s="222"/>
      <c r="BZ1" s="222"/>
      <c r="CA1" s="222"/>
      <c r="CB1" s="223" t="s">
        <v>7</v>
      </c>
      <c r="CC1" s="223"/>
      <c r="CD1" s="223"/>
      <c r="CE1" s="223"/>
      <c r="CF1" s="223"/>
      <c r="CG1" s="223"/>
      <c r="CH1" s="225" t="s">
        <v>8</v>
      </c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7"/>
      <c r="CT1" s="224" t="s">
        <v>9</v>
      </c>
      <c r="CU1" s="224"/>
      <c r="CV1" s="224"/>
      <c r="CW1" s="224"/>
      <c r="CX1" s="224"/>
      <c r="CY1" s="224"/>
      <c r="CZ1" s="224" t="s">
        <v>10</v>
      </c>
      <c r="DA1" s="224"/>
      <c r="DB1" s="224"/>
      <c r="DC1" s="224"/>
      <c r="DD1" s="224"/>
      <c r="DE1" s="224"/>
      <c r="DF1" s="224" t="s">
        <v>11</v>
      </c>
      <c r="DG1" s="224"/>
      <c r="DH1" s="224"/>
      <c r="DI1" s="224"/>
      <c r="DJ1" s="224"/>
      <c r="DK1" s="224"/>
      <c r="DL1" s="224" t="s">
        <v>12</v>
      </c>
      <c r="DM1" s="224"/>
      <c r="DN1" s="224"/>
      <c r="DO1" s="224"/>
      <c r="DP1" s="224"/>
      <c r="DR1" s="232" t="s">
        <v>68</v>
      </c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28" t="s">
        <v>69</v>
      </c>
      <c r="EI1" s="229"/>
      <c r="EK1" s="228" t="s">
        <v>70</v>
      </c>
      <c r="EL1" s="229"/>
    </row>
    <row r="2" spans="1:152" s="1" customFormat="1" ht="24" customHeight="1" x14ac:dyDescent="0.2">
      <c r="B2" s="222" t="s">
        <v>13</v>
      </c>
      <c r="C2" s="222"/>
      <c r="D2" s="222"/>
      <c r="E2" s="222"/>
      <c r="F2" s="222"/>
      <c r="G2" s="222"/>
      <c r="H2" s="222" t="s">
        <v>14</v>
      </c>
      <c r="I2" s="222"/>
      <c r="J2" s="222"/>
      <c r="K2" s="222"/>
      <c r="L2" s="222"/>
      <c r="M2" s="222"/>
      <c r="N2" s="223" t="s">
        <v>15</v>
      </c>
      <c r="O2" s="223"/>
      <c r="P2" s="223"/>
      <c r="Q2" s="223"/>
      <c r="R2" s="223"/>
      <c r="S2" s="223"/>
      <c r="T2" s="222" t="s">
        <v>13</v>
      </c>
      <c r="U2" s="222"/>
      <c r="V2" s="222"/>
      <c r="W2" s="222"/>
      <c r="X2" s="222"/>
      <c r="Y2" s="222"/>
      <c r="Z2" s="222" t="s">
        <v>14</v>
      </c>
      <c r="AA2" s="222"/>
      <c r="AB2" s="222"/>
      <c r="AC2" s="222"/>
      <c r="AD2" s="222"/>
      <c r="AE2" s="222"/>
      <c r="AF2" s="223" t="s">
        <v>15</v>
      </c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2"/>
      <c r="AS2" s="222"/>
      <c r="AT2" s="222"/>
      <c r="AU2" s="222"/>
      <c r="AV2" s="222"/>
      <c r="AW2" s="222"/>
      <c r="AX2" s="223"/>
      <c r="AY2" s="223"/>
      <c r="AZ2" s="223"/>
      <c r="BA2" s="223"/>
      <c r="BB2" s="223"/>
      <c r="BC2" s="223"/>
      <c r="BD2" s="222" t="s">
        <v>0</v>
      </c>
      <c r="BE2" s="222"/>
      <c r="BF2" s="222"/>
      <c r="BG2" s="222"/>
      <c r="BH2" s="222"/>
      <c r="BI2" s="222"/>
      <c r="BJ2" s="222" t="s">
        <v>1</v>
      </c>
      <c r="BK2" s="222"/>
      <c r="BL2" s="222"/>
      <c r="BM2" s="222"/>
      <c r="BN2" s="222"/>
      <c r="BO2" s="222"/>
      <c r="BP2" s="223" t="s">
        <v>15</v>
      </c>
      <c r="BQ2" s="223"/>
      <c r="BR2" s="223"/>
      <c r="BS2" s="223"/>
      <c r="BT2" s="223"/>
      <c r="BU2" s="223"/>
      <c r="BV2" s="222"/>
      <c r="BW2" s="222"/>
      <c r="BX2" s="222"/>
      <c r="BY2" s="222"/>
      <c r="BZ2" s="222"/>
      <c r="CA2" s="222"/>
      <c r="CB2" s="223"/>
      <c r="CC2" s="223"/>
      <c r="CD2" s="223"/>
      <c r="CE2" s="223"/>
      <c r="CF2" s="223"/>
      <c r="CG2" s="223"/>
      <c r="CH2" s="225" t="s">
        <v>16</v>
      </c>
      <c r="CI2" s="226"/>
      <c r="CJ2" s="226"/>
      <c r="CK2" s="226"/>
      <c r="CL2" s="226"/>
      <c r="CM2" s="227"/>
      <c r="CN2" s="225" t="s">
        <v>17</v>
      </c>
      <c r="CO2" s="226"/>
      <c r="CP2" s="226"/>
      <c r="CQ2" s="226"/>
      <c r="CR2" s="226"/>
      <c r="CS2" s="227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R2" s="230" t="s">
        <v>16</v>
      </c>
      <c r="DS2" s="230"/>
      <c r="DT2" s="230" t="s">
        <v>74</v>
      </c>
      <c r="DU2" s="230"/>
      <c r="DV2" s="231" t="s">
        <v>73</v>
      </c>
      <c r="DW2" s="231"/>
      <c r="DX2" s="230" t="s">
        <v>72</v>
      </c>
      <c r="DY2" s="230"/>
      <c r="DZ2" s="230" t="s">
        <v>71</v>
      </c>
      <c r="EA2" s="230"/>
      <c r="EB2" s="230" t="s">
        <v>78</v>
      </c>
      <c r="EC2" s="230"/>
      <c r="ED2" s="230" t="s">
        <v>75</v>
      </c>
      <c r="EE2" s="230"/>
      <c r="EF2" s="230" t="s">
        <v>79</v>
      </c>
      <c r="EG2" s="230"/>
      <c r="EH2" s="229"/>
      <c r="EI2" s="229"/>
      <c r="EK2" s="229"/>
      <c r="EL2" s="229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4887</v>
      </c>
      <c r="C4" s="7">
        <v>3450273190</v>
      </c>
      <c r="D4" s="7">
        <v>2760218382</v>
      </c>
      <c r="E4" s="7">
        <v>444726360</v>
      </c>
      <c r="F4" s="7">
        <v>229354634</v>
      </c>
      <c r="G4" s="7">
        <v>15973814</v>
      </c>
      <c r="H4" s="7">
        <v>105644</v>
      </c>
      <c r="I4" s="7">
        <v>1852278130</v>
      </c>
      <c r="J4" s="7">
        <v>1481820752</v>
      </c>
      <c r="K4" s="7">
        <v>97954918</v>
      </c>
      <c r="L4" s="7">
        <v>255426805</v>
      </c>
      <c r="M4" s="7">
        <v>17075655</v>
      </c>
      <c r="N4" s="7">
        <f t="shared" ref="N4:N44" si="0">B4+H4</f>
        <v>110531</v>
      </c>
      <c r="O4" s="7">
        <f t="shared" ref="O4:S44" si="1">C4+I4</f>
        <v>5302551320</v>
      </c>
      <c r="P4" s="7">
        <f t="shared" si="1"/>
        <v>4242039134</v>
      </c>
      <c r="Q4" s="7">
        <f t="shared" si="1"/>
        <v>542681278</v>
      </c>
      <c r="R4" s="7">
        <f t="shared" si="1"/>
        <v>484781439</v>
      </c>
      <c r="S4" s="7">
        <f t="shared" si="1"/>
        <v>33049469</v>
      </c>
      <c r="T4" s="6">
        <v>30</v>
      </c>
      <c r="U4" s="7">
        <v>5509130</v>
      </c>
      <c r="V4" s="7">
        <v>4407292</v>
      </c>
      <c r="W4" s="7">
        <v>212678</v>
      </c>
      <c r="X4" s="7">
        <v>889160</v>
      </c>
      <c r="Y4" s="7">
        <v>0</v>
      </c>
      <c r="Z4" s="7">
        <v>16375</v>
      </c>
      <c r="AA4" s="7">
        <v>218910550</v>
      </c>
      <c r="AB4" s="7">
        <v>175128444</v>
      </c>
      <c r="AC4" s="7">
        <v>2400269</v>
      </c>
      <c r="AD4" s="7">
        <v>41293689</v>
      </c>
      <c r="AE4" s="7">
        <v>88148</v>
      </c>
      <c r="AF4" s="7">
        <f t="shared" ref="AF4:AK44" si="2">T4+Z4</f>
        <v>16405</v>
      </c>
      <c r="AG4" s="7">
        <f t="shared" si="2"/>
        <v>224419680</v>
      </c>
      <c r="AH4" s="7">
        <f t="shared" si="2"/>
        <v>179535736</v>
      </c>
      <c r="AI4" s="7">
        <f t="shared" si="2"/>
        <v>2612947</v>
      </c>
      <c r="AJ4" s="7">
        <f t="shared" si="2"/>
        <v>42182849</v>
      </c>
      <c r="AK4" s="7">
        <f t="shared" si="2"/>
        <v>88148</v>
      </c>
      <c r="AL4" s="6">
        <f t="shared" ref="AL4:AQ44" si="3">AF4+N4</f>
        <v>126936</v>
      </c>
      <c r="AM4" s="7">
        <f t="shared" si="3"/>
        <v>5526971000</v>
      </c>
      <c r="AN4" s="7">
        <f t="shared" si="3"/>
        <v>4421574870</v>
      </c>
      <c r="AO4" s="7">
        <f t="shared" si="3"/>
        <v>545294225</v>
      </c>
      <c r="AP4" s="7">
        <f t="shared" si="3"/>
        <v>526964288</v>
      </c>
      <c r="AQ4" s="7">
        <f t="shared" si="3"/>
        <v>33137617</v>
      </c>
      <c r="AR4" s="7">
        <v>78515</v>
      </c>
      <c r="AS4" s="7">
        <v>1011324400</v>
      </c>
      <c r="AT4" s="7">
        <v>809059460</v>
      </c>
      <c r="AU4" s="7">
        <v>33103383</v>
      </c>
      <c r="AV4" s="7">
        <v>157301519</v>
      </c>
      <c r="AW4" s="7">
        <v>11860038</v>
      </c>
      <c r="AX4" s="7">
        <f t="shared" ref="AX4:BC44" si="4">AL4+AR4</f>
        <v>205451</v>
      </c>
      <c r="AY4" s="7">
        <f t="shared" si="4"/>
        <v>6538295400</v>
      </c>
      <c r="AZ4" s="7">
        <f t="shared" si="4"/>
        <v>5230634330</v>
      </c>
      <c r="BA4" s="7">
        <f t="shared" si="4"/>
        <v>578397608</v>
      </c>
      <c r="BB4" s="7">
        <f t="shared" si="4"/>
        <v>684265807</v>
      </c>
      <c r="BC4" s="7">
        <f t="shared" si="4"/>
        <v>44997655</v>
      </c>
      <c r="BD4" s="6">
        <v>4712</v>
      </c>
      <c r="BE4" s="7">
        <v>135718216</v>
      </c>
      <c r="BF4" s="7">
        <v>40106596</v>
      </c>
      <c r="BG4" s="7">
        <v>0</v>
      </c>
      <c r="BH4" s="7">
        <v>95140580</v>
      </c>
      <c r="BI4" s="7">
        <v>471040</v>
      </c>
      <c r="BJ4" s="7">
        <v>30</v>
      </c>
      <c r="BK4" s="7">
        <v>95676</v>
      </c>
      <c r="BL4" s="7">
        <v>29896</v>
      </c>
      <c r="BM4" s="7">
        <v>0</v>
      </c>
      <c r="BN4" s="7">
        <v>65780</v>
      </c>
      <c r="BO4" s="7">
        <v>0</v>
      </c>
      <c r="BP4" s="7">
        <f t="shared" ref="BP4:BU44" si="5">BD4+BJ4</f>
        <v>4742</v>
      </c>
      <c r="BQ4" s="7">
        <f t="shared" si="5"/>
        <v>135813892</v>
      </c>
      <c r="BR4" s="7">
        <f t="shared" si="5"/>
        <v>40136492</v>
      </c>
      <c r="BS4" s="7">
        <f t="shared" si="5"/>
        <v>0</v>
      </c>
      <c r="BT4" s="7">
        <f t="shared" si="5"/>
        <v>95206360</v>
      </c>
      <c r="BU4" s="7">
        <f t="shared" si="5"/>
        <v>471040</v>
      </c>
      <c r="BV4" s="6">
        <v>866</v>
      </c>
      <c r="BW4" s="7">
        <v>143125830</v>
      </c>
      <c r="BX4" s="7">
        <v>114500668</v>
      </c>
      <c r="BY4" s="7">
        <v>16440209</v>
      </c>
      <c r="BZ4" s="7">
        <v>8984137</v>
      </c>
      <c r="CA4" s="7">
        <v>3200816</v>
      </c>
      <c r="CB4" s="7">
        <f t="shared" ref="CB4:CB44" si="6">AX4+BV4</f>
        <v>206317</v>
      </c>
      <c r="CC4" s="7">
        <f t="shared" ref="CC4:CG44" si="7">AY4+BQ4+BW4</f>
        <v>6817235122</v>
      </c>
      <c r="CD4" s="7">
        <f t="shared" si="7"/>
        <v>5385271490</v>
      </c>
      <c r="CE4" s="7">
        <f t="shared" si="7"/>
        <v>594837817</v>
      </c>
      <c r="CF4" s="7">
        <f t="shared" si="7"/>
        <v>788456304</v>
      </c>
      <c r="CG4" s="7">
        <f t="shared" si="7"/>
        <v>48669511</v>
      </c>
      <c r="CH4" s="100">
        <v>1084</v>
      </c>
      <c r="CI4" s="101">
        <v>6919390</v>
      </c>
      <c r="CJ4" s="101">
        <v>5535435</v>
      </c>
      <c r="CK4" s="101">
        <v>0</v>
      </c>
      <c r="CL4" s="101">
        <v>1383955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1084</v>
      </c>
      <c r="DA4" s="101">
        <f t="shared" ref="DA4:DE44" si="8">CI4+CO4+CU4</f>
        <v>6919390</v>
      </c>
      <c r="DB4" s="101">
        <f t="shared" si="8"/>
        <v>5535435</v>
      </c>
      <c r="DC4" s="101">
        <f t="shared" si="8"/>
        <v>0</v>
      </c>
      <c r="DD4" s="101">
        <f t="shared" si="8"/>
        <v>1383955</v>
      </c>
      <c r="DE4" s="101">
        <f t="shared" si="8"/>
        <v>0</v>
      </c>
      <c r="DF4" s="101">
        <f t="shared" ref="DF4:DK44" si="9">CB4+CZ4</f>
        <v>207401</v>
      </c>
      <c r="DG4" s="101">
        <f t="shared" si="9"/>
        <v>6824154512</v>
      </c>
      <c r="DH4" s="101">
        <f t="shared" si="9"/>
        <v>5390806925</v>
      </c>
      <c r="DI4" s="101">
        <f t="shared" si="9"/>
        <v>594837817</v>
      </c>
      <c r="DJ4" s="101">
        <f t="shared" si="9"/>
        <v>789840259</v>
      </c>
      <c r="DK4" s="101">
        <f t="shared" si="9"/>
        <v>48669511</v>
      </c>
      <c r="DL4" s="101">
        <v>3850</v>
      </c>
      <c r="DM4" s="101">
        <v>17514</v>
      </c>
      <c r="DN4" s="101">
        <v>21364</v>
      </c>
      <c r="DO4" s="101">
        <v>621</v>
      </c>
      <c r="DP4" s="101">
        <v>807</v>
      </c>
      <c r="DR4" s="16">
        <f>INDEX(現金給付!H:H,MATCH($A4,現金給付!$C:$C,0),1)</f>
        <v>1089</v>
      </c>
      <c r="DS4" s="16">
        <f>INDEX(現金給付!I:I,MATCH($A4,現金給付!$C:$C,0),1)</f>
        <v>5606731</v>
      </c>
      <c r="DT4" s="16">
        <f>INDEX(現金給付!P:P,MATCH($A4,現金給付!$C:$C,0),1)</f>
        <v>352</v>
      </c>
      <c r="DU4" s="16">
        <f>INDEX(現金給付!Q:Q,MATCH($A4,現金給付!$C:$C,0),1)</f>
        <v>6090198</v>
      </c>
      <c r="DV4" s="16">
        <f>INDEX(現金給付!X:X,MATCH($A4,現金給付!$C:$C,0),1)</f>
        <v>614</v>
      </c>
      <c r="DW4" s="16">
        <f>INDEX(現金給付!Y:Y,MATCH($A4,現金給付!$C:$C,0),1)</f>
        <v>14180072</v>
      </c>
      <c r="DX4" s="16">
        <f>INDEX(現金給付!AN:AN,MATCH($A4,現金給付!$C:$C,0),1)</f>
        <v>184</v>
      </c>
      <c r="DY4" s="16">
        <f>INDEX(現金給付!AO:AO,MATCH($A4,現金給付!$C:$C,0),1)</f>
        <v>4850177</v>
      </c>
      <c r="DZ4" s="16">
        <f>INDEX(現金給付!AV:AV,MATCH($A4,現金給付!$C:$C,0),1)</f>
        <v>6</v>
      </c>
      <c r="EA4" s="16">
        <f>INDEX(現金給付!AW:AW,MATCH($A4,現金給付!$C:$C,0),1)</f>
        <v>122864</v>
      </c>
      <c r="EB4" s="16">
        <f>INDEX(現金給付!BD:BD,MATCH($A4,現金給付!$C:$C,0),1)</f>
        <v>0</v>
      </c>
      <c r="EC4" s="16">
        <f>INDEX(現金給付!BE:BE,MATCH($A4,現金給付!$C:$C,0),1)</f>
        <v>0</v>
      </c>
      <c r="ED4" s="16">
        <f>INDEX(現金給付!BT:BT,MATCH($A4,現金給付!$C:$C,0),1)</f>
        <v>0</v>
      </c>
      <c r="EE4" s="16">
        <f>INDEX(現金給付!BU:BU,MATCH($A4,現金給付!$C:$C,0),1)</f>
        <v>0</v>
      </c>
      <c r="EF4" s="16">
        <v>0</v>
      </c>
      <c r="EG4" s="16">
        <v>0</v>
      </c>
      <c r="EH4" s="16">
        <f t="shared" ref="EH4:EI45" si="10">SUM(DR4,DT4,DV4,DX4,DZ4,EB4,EF4,ED4)</f>
        <v>2245</v>
      </c>
      <c r="EI4" s="16">
        <f t="shared" si="10"/>
        <v>30850042</v>
      </c>
      <c r="EK4" s="7">
        <f>CB4+EH4</f>
        <v>208562</v>
      </c>
      <c r="EL4" s="7">
        <f>CC4+EI4</f>
        <v>6848085164</v>
      </c>
      <c r="EN4" s="69">
        <f>ROUND(EL4/INDEX(被保険者数!O:O,MATCH(A4,被保険者数!A:A,0),1),0)</f>
        <v>196243</v>
      </c>
      <c r="EO4" s="1">
        <f>RANK(EN4,$EN$4:$EN$45)</f>
        <v>1</v>
      </c>
      <c r="EP4" s="69">
        <f t="shared" ref="EP4:EP45" si="11">C4+U4</f>
        <v>3455782320</v>
      </c>
      <c r="EQ4" s="69">
        <f t="shared" ref="EQ4:EQ45" si="12">I4+AA4</f>
        <v>2071188680</v>
      </c>
      <c r="ER4" s="69">
        <f t="shared" ref="ER4:ER45" si="13">EL4-EP4-EQ4</f>
        <v>1321114164</v>
      </c>
      <c r="ES4" s="69">
        <f>ROUND(EP4/INDEX(被保険者数!O:O,MATCH(A4,被保険者数!A:A,0),1),0)</f>
        <v>99031</v>
      </c>
      <c r="ET4" s="69">
        <f>RANK(ES4,$ES$4:$ES$45)</f>
        <v>2</v>
      </c>
      <c r="EU4" s="69">
        <f>ROUND(EQ4/INDEX(被保険者数!O:O,MATCH(A4,被保険者数!A:A,0),1),0)</f>
        <v>59353</v>
      </c>
      <c r="EV4" s="1">
        <f>RANK(EU4,$EU$4:$EU$45)</f>
        <v>2</v>
      </c>
    </row>
    <row r="5" spans="1:152" s="1" customFormat="1" ht="15.95" customHeight="1" x14ac:dyDescent="0.15">
      <c r="A5" s="2" t="s">
        <v>27</v>
      </c>
      <c r="B5" s="6">
        <v>1282</v>
      </c>
      <c r="C5" s="7">
        <v>854299590</v>
      </c>
      <c r="D5" s="7">
        <v>683439624</v>
      </c>
      <c r="E5" s="7">
        <v>106584896</v>
      </c>
      <c r="F5" s="7">
        <v>58612084</v>
      </c>
      <c r="G5" s="7">
        <v>5662986</v>
      </c>
      <c r="H5" s="7">
        <v>25024</v>
      </c>
      <c r="I5" s="7">
        <v>461393020</v>
      </c>
      <c r="J5" s="7">
        <v>369114361</v>
      </c>
      <c r="K5" s="7">
        <v>27848868</v>
      </c>
      <c r="L5" s="7">
        <v>61362411</v>
      </c>
      <c r="M5" s="7">
        <v>3067380</v>
      </c>
      <c r="N5" s="7">
        <f t="shared" si="0"/>
        <v>26306</v>
      </c>
      <c r="O5" s="7">
        <f t="shared" si="1"/>
        <v>1315692610</v>
      </c>
      <c r="P5" s="7">
        <f t="shared" si="1"/>
        <v>1052553985</v>
      </c>
      <c r="Q5" s="7">
        <f t="shared" si="1"/>
        <v>134433764</v>
      </c>
      <c r="R5" s="7">
        <f t="shared" si="1"/>
        <v>119974495</v>
      </c>
      <c r="S5" s="7">
        <f t="shared" si="1"/>
        <v>8730366</v>
      </c>
      <c r="T5" s="6">
        <v>7</v>
      </c>
      <c r="U5" s="7">
        <v>736520</v>
      </c>
      <c r="V5" s="7">
        <v>589208</v>
      </c>
      <c r="W5" s="7">
        <v>0</v>
      </c>
      <c r="X5" s="7">
        <v>147312</v>
      </c>
      <c r="Y5" s="7">
        <v>0</v>
      </c>
      <c r="Z5" s="7">
        <v>4182</v>
      </c>
      <c r="AA5" s="7">
        <v>53239480</v>
      </c>
      <c r="AB5" s="7">
        <v>42591586</v>
      </c>
      <c r="AC5" s="7">
        <v>558176</v>
      </c>
      <c r="AD5" s="7">
        <v>10067948</v>
      </c>
      <c r="AE5" s="7">
        <v>21770</v>
      </c>
      <c r="AF5" s="7">
        <f t="shared" si="2"/>
        <v>4189</v>
      </c>
      <c r="AG5" s="7">
        <f t="shared" si="2"/>
        <v>53976000</v>
      </c>
      <c r="AH5" s="7">
        <f t="shared" si="2"/>
        <v>43180794</v>
      </c>
      <c r="AI5" s="7">
        <f t="shared" si="2"/>
        <v>558176</v>
      </c>
      <c r="AJ5" s="7">
        <f t="shared" si="2"/>
        <v>10215260</v>
      </c>
      <c r="AK5" s="7">
        <f t="shared" si="2"/>
        <v>21770</v>
      </c>
      <c r="AL5" s="6">
        <f t="shared" si="3"/>
        <v>30495</v>
      </c>
      <c r="AM5" s="7">
        <f t="shared" si="3"/>
        <v>1369668610</v>
      </c>
      <c r="AN5" s="7">
        <f t="shared" si="3"/>
        <v>1095734779</v>
      </c>
      <c r="AO5" s="7">
        <f t="shared" si="3"/>
        <v>134991940</v>
      </c>
      <c r="AP5" s="7">
        <f t="shared" si="3"/>
        <v>130189755</v>
      </c>
      <c r="AQ5" s="7">
        <f t="shared" si="3"/>
        <v>8752136</v>
      </c>
      <c r="AR5" s="7">
        <v>17653</v>
      </c>
      <c r="AS5" s="7">
        <v>229390050</v>
      </c>
      <c r="AT5" s="7">
        <v>183512038</v>
      </c>
      <c r="AU5" s="7">
        <v>5646306</v>
      </c>
      <c r="AV5" s="7">
        <v>36464210</v>
      </c>
      <c r="AW5" s="7">
        <v>3767496</v>
      </c>
      <c r="AX5" s="7">
        <f t="shared" si="4"/>
        <v>48148</v>
      </c>
      <c r="AY5" s="7">
        <f t="shared" si="4"/>
        <v>1599058660</v>
      </c>
      <c r="AZ5" s="7">
        <f t="shared" si="4"/>
        <v>1279246817</v>
      </c>
      <c r="BA5" s="7">
        <f t="shared" si="4"/>
        <v>140638246</v>
      </c>
      <c r="BB5" s="7">
        <f t="shared" si="4"/>
        <v>166653965</v>
      </c>
      <c r="BC5" s="7">
        <f t="shared" si="4"/>
        <v>12519632</v>
      </c>
      <c r="BD5" s="6">
        <v>1229</v>
      </c>
      <c r="BE5" s="7">
        <v>35382538</v>
      </c>
      <c r="BF5" s="7">
        <v>10102338</v>
      </c>
      <c r="BG5" s="7">
        <v>0</v>
      </c>
      <c r="BH5" s="7">
        <v>24998840</v>
      </c>
      <c r="BI5" s="7">
        <v>281360</v>
      </c>
      <c r="BJ5" s="7">
        <v>7</v>
      </c>
      <c r="BK5" s="7">
        <v>10252</v>
      </c>
      <c r="BL5" s="7">
        <v>3352</v>
      </c>
      <c r="BM5" s="7">
        <v>0</v>
      </c>
      <c r="BN5" s="7">
        <v>6900</v>
      </c>
      <c r="BO5" s="7">
        <v>0</v>
      </c>
      <c r="BP5" s="7">
        <f t="shared" si="5"/>
        <v>1236</v>
      </c>
      <c r="BQ5" s="7">
        <f t="shared" si="5"/>
        <v>35392790</v>
      </c>
      <c r="BR5" s="7">
        <f t="shared" si="5"/>
        <v>10105690</v>
      </c>
      <c r="BS5" s="7">
        <f t="shared" si="5"/>
        <v>0</v>
      </c>
      <c r="BT5" s="7">
        <f t="shared" si="5"/>
        <v>25005740</v>
      </c>
      <c r="BU5" s="7">
        <f t="shared" si="5"/>
        <v>281360</v>
      </c>
      <c r="BV5" s="6">
        <v>168</v>
      </c>
      <c r="BW5" s="7">
        <v>27033860</v>
      </c>
      <c r="BX5" s="7">
        <v>21627088</v>
      </c>
      <c r="BY5" s="7">
        <v>3018381</v>
      </c>
      <c r="BZ5" s="7">
        <v>986630</v>
      </c>
      <c r="CA5" s="7">
        <v>1401761</v>
      </c>
      <c r="CB5" s="7">
        <f t="shared" si="6"/>
        <v>48316</v>
      </c>
      <c r="CC5" s="7">
        <f t="shared" si="7"/>
        <v>1661485310</v>
      </c>
      <c r="CD5" s="7">
        <f t="shared" si="7"/>
        <v>1310979595</v>
      </c>
      <c r="CE5" s="7">
        <f t="shared" si="7"/>
        <v>143656627</v>
      </c>
      <c r="CF5" s="7">
        <f t="shared" si="7"/>
        <v>192646335</v>
      </c>
      <c r="CG5" s="7">
        <f t="shared" si="7"/>
        <v>14202753</v>
      </c>
      <c r="CH5" s="100">
        <v>408</v>
      </c>
      <c r="CI5" s="101">
        <v>2185581</v>
      </c>
      <c r="CJ5" s="101">
        <v>1748439</v>
      </c>
      <c r="CK5" s="101">
        <v>0</v>
      </c>
      <c r="CL5" s="101">
        <v>437142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14">CH5+CN5+CT5</f>
        <v>408</v>
      </c>
      <c r="DA5" s="101">
        <f t="shared" si="8"/>
        <v>2185581</v>
      </c>
      <c r="DB5" s="101">
        <f t="shared" si="8"/>
        <v>1748439</v>
      </c>
      <c r="DC5" s="101">
        <f t="shared" si="8"/>
        <v>0</v>
      </c>
      <c r="DD5" s="101">
        <f t="shared" si="8"/>
        <v>437142</v>
      </c>
      <c r="DE5" s="101">
        <f t="shared" si="8"/>
        <v>0</v>
      </c>
      <c r="DF5" s="101">
        <f t="shared" si="9"/>
        <v>48724</v>
      </c>
      <c r="DG5" s="101">
        <f t="shared" si="9"/>
        <v>1663670891</v>
      </c>
      <c r="DH5" s="101">
        <f t="shared" si="9"/>
        <v>1312728034</v>
      </c>
      <c r="DI5" s="101">
        <f t="shared" si="9"/>
        <v>143656627</v>
      </c>
      <c r="DJ5" s="101">
        <f t="shared" si="9"/>
        <v>193083477</v>
      </c>
      <c r="DK5" s="101">
        <f t="shared" si="9"/>
        <v>14202753</v>
      </c>
      <c r="DL5" s="101">
        <v>986</v>
      </c>
      <c r="DM5" s="101">
        <v>4193</v>
      </c>
      <c r="DN5" s="101">
        <v>5179</v>
      </c>
      <c r="DO5" s="101">
        <v>215</v>
      </c>
      <c r="DP5" s="101">
        <v>228</v>
      </c>
      <c r="DR5" s="16">
        <f>INDEX(現金給付!H:H,MATCH($A5,現金給付!$C:$C,0),1)</f>
        <v>408</v>
      </c>
      <c r="DS5" s="16">
        <f>INDEX(現金給付!I:I,MATCH($A5,現金給付!$C:$C,0),1)</f>
        <v>1748439</v>
      </c>
      <c r="DT5" s="16">
        <f>INDEX(現金給付!P:P,MATCH($A5,現金給付!$C:$C,0),1)</f>
        <v>168</v>
      </c>
      <c r="DU5" s="16">
        <f>INDEX(現金給付!Q:Q,MATCH($A5,現金給付!$C:$C,0),1)</f>
        <v>2211330</v>
      </c>
      <c r="DV5" s="16">
        <f>INDEX(現金給付!X:X,MATCH($A5,現金給付!$C:$C,0),1)</f>
        <v>144</v>
      </c>
      <c r="DW5" s="16">
        <f>INDEX(現金給付!Y:Y,MATCH($A5,現金給付!$C:$C,0),1)</f>
        <v>2095568</v>
      </c>
      <c r="DX5" s="16">
        <f>INDEX(現金給付!AN:AN,MATCH($A5,現金給付!$C:$C,0),1)</f>
        <v>51</v>
      </c>
      <c r="DY5" s="16">
        <f>INDEX(現金給付!AO:AO,MATCH($A5,現金給付!$C:$C,0),1)</f>
        <v>1536210</v>
      </c>
      <c r="DZ5" s="16">
        <f>INDEX(現金給付!AV:AV,MATCH($A5,現金給付!$C:$C,0),1)</f>
        <v>1</v>
      </c>
      <c r="EA5" s="16">
        <f>INDEX(現金給付!AW:AW,MATCH($A5,現金給付!$C:$C,0),1)</f>
        <v>5056</v>
      </c>
      <c r="EB5" s="16">
        <f>INDEX(現金給付!BD:BD,MATCH($A5,現金給付!$C:$C,0),1)</f>
        <v>0</v>
      </c>
      <c r="EC5" s="16">
        <f>INDEX(現金給付!BE:BE,MATCH($A5,現金給付!$C:$C,0),1)</f>
        <v>0</v>
      </c>
      <c r="ED5" s="16">
        <f>INDEX(現金給付!BT:BT,MATCH($A5,現金給付!$C:$C,0),1)</f>
        <v>0</v>
      </c>
      <c r="EE5" s="16">
        <f>INDEX(現金給付!BU:BU,MATCH($A5,現金給付!$C:$C,0),1)</f>
        <v>0</v>
      </c>
      <c r="EF5" s="16">
        <v>0</v>
      </c>
      <c r="EG5" s="16">
        <v>0</v>
      </c>
      <c r="EH5" s="16">
        <f t="shared" si="10"/>
        <v>772</v>
      </c>
      <c r="EI5" s="16">
        <f t="shared" si="10"/>
        <v>7596603</v>
      </c>
      <c r="EK5" s="7">
        <f t="shared" ref="EK5:EL44" si="15">CB5+EH5</f>
        <v>49088</v>
      </c>
      <c r="EL5" s="7">
        <f t="shared" si="15"/>
        <v>1669081913</v>
      </c>
      <c r="EN5" s="69">
        <f>ROUND(EL5/INDEX(被保険者数!O:O,MATCH(A5,被保険者数!A:A,0),1),0)</f>
        <v>179028</v>
      </c>
      <c r="EO5" s="1">
        <f t="shared" ref="EO5:EO45" si="16">RANK(EN5,$EN$4:$EN$45)</f>
        <v>5</v>
      </c>
      <c r="EP5" s="69">
        <f t="shared" si="11"/>
        <v>855036110</v>
      </c>
      <c r="EQ5" s="69">
        <f t="shared" si="12"/>
        <v>514632500</v>
      </c>
      <c r="ER5" s="69">
        <f t="shared" si="13"/>
        <v>299413303</v>
      </c>
      <c r="ES5" s="69">
        <f>ROUND(EP5/INDEX(被保険者数!O:O,MATCH(A5,被保険者数!A:A,0),1),0)</f>
        <v>91713</v>
      </c>
      <c r="ET5" s="69">
        <f t="shared" ref="ET5:ET45" si="17">RANK(ES5,$ES$4:$ES$45)</f>
        <v>3</v>
      </c>
      <c r="EU5" s="69">
        <f>ROUND(EQ5/INDEX(被保険者数!O:O,MATCH(A5,被保険者数!A:A,0),1),0)</f>
        <v>55200</v>
      </c>
      <c r="EV5" s="1">
        <f t="shared" ref="EV5:EV45" si="18">RANK(EU5,$EU$4:$EU$45)</f>
        <v>4</v>
      </c>
    </row>
    <row r="6" spans="1:152" s="1" customFormat="1" ht="15.95" customHeight="1" x14ac:dyDescent="0.15">
      <c r="A6" s="2" t="s">
        <v>28</v>
      </c>
      <c r="B6" s="6">
        <v>552</v>
      </c>
      <c r="C6" s="7">
        <v>358661960</v>
      </c>
      <c r="D6" s="7">
        <v>286929559</v>
      </c>
      <c r="E6" s="7">
        <v>44835736</v>
      </c>
      <c r="F6" s="7">
        <v>25458983</v>
      </c>
      <c r="G6" s="7">
        <v>1437682</v>
      </c>
      <c r="H6" s="7">
        <v>11238</v>
      </c>
      <c r="I6" s="7">
        <v>207884020</v>
      </c>
      <c r="J6" s="7">
        <v>166307194</v>
      </c>
      <c r="K6" s="7">
        <v>12922455</v>
      </c>
      <c r="L6" s="7">
        <v>28048727</v>
      </c>
      <c r="M6" s="7">
        <v>605644</v>
      </c>
      <c r="N6" s="7">
        <f t="shared" si="0"/>
        <v>11790</v>
      </c>
      <c r="O6" s="7">
        <f t="shared" si="1"/>
        <v>566545980</v>
      </c>
      <c r="P6" s="7">
        <f t="shared" si="1"/>
        <v>453236753</v>
      </c>
      <c r="Q6" s="7">
        <f t="shared" si="1"/>
        <v>57758191</v>
      </c>
      <c r="R6" s="7">
        <f t="shared" si="1"/>
        <v>53507710</v>
      </c>
      <c r="S6" s="7">
        <f t="shared" si="1"/>
        <v>2043326</v>
      </c>
      <c r="T6" s="6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1404</v>
      </c>
      <c r="AA6" s="7">
        <v>16829610</v>
      </c>
      <c r="AB6" s="7">
        <v>13463688</v>
      </c>
      <c r="AC6" s="7">
        <v>172078</v>
      </c>
      <c r="AD6" s="7">
        <v>3193844</v>
      </c>
      <c r="AE6" s="7">
        <v>0</v>
      </c>
      <c r="AF6" s="7">
        <f t="shared" si="2"/>
        <v>1404</v>
      </c>
      <c r="AG6" s="7">
        <f t="shared" si="2"/>
        <v>16829610</v>
      </c>
      <c r="AH6" s="7">
        <f t="shared" si="2"/>
        <v>13463688</v>
      </c>
      <c r="AI6" s="7">
        <f t="shared" si="2"/>
        <v>172078</v>
      </c>
      <c r="AJ6" s="7">
        <f t="shared" si="2"/>
        <v>3193844</v>
      </c>
      <c r="AK6" s="7">
        <f t="shared" si="2"/>
        <v>0</v>
      </c>
      <c r="AL6" s="6">
        <f t="shared" si="3"/>
        <v>13194</v>
      </c>
      <c r="AM6" s="7">
        <f t="shared" si="3"/>
        <v>583375590</v>
      </c>
      <c r="AN6" s="7">
        <f t="shared" si="3"/>
        <v>466700441</v>
      </c>
      <c r="AO6" s="7">
        <f t="shared" si="3"/>
        <v>57930269</v>
      </c>
      <c r="AP6" s="7">
        <f t="shared" si="3"/>
        <v>56701554</v>
      </c>
      <c r="AQ6" s="7">
        <f t="shared" si="3"/>
        <v>2043326</v>
      </c>
      <c r="AR6" s="7">
        <v>8028</v>
      </c>
      <c r="AS6" s="7">
        <v>95101250</v>
      </c>
      <c r="AT6" s="7">
        <v>76080986</v>
      </c>
      <c r="AU6" s="7">
        <v>2057382</v>
      </c>
      <c r="AV6" s="7">
        <v>15865846</v>
      </c>
      <c r="AW6" s="7">
        <v>1097036</v>
      </c>
      <c r="AX6" s="7">
        <f t="shared" si="4"/>
        <v>21222</v>
      </c>
      <c r="AY6" s="7">
        <f t="shared" si="4"/>
        <v>678476840</v>
      </c>
      <c r="AZ6" s="7">
        <f t="shared" si="4"/>
        <v>542781427</v>
      </c>
      <c r="BA6" s="7">
        <f t="shared" si="4"/>
        <v>59987651</v>
      </c>
      <c r="BB6" s="7">
        <f t="shared" si="4"/>
        <v>72567400</v>
      </c>
      <c r="BC6" s="7">
        <f t="shared" si="4"/>
        <v>3140362</v>
      </c>
      <c r="BD6" s="6">
        <v>538</v>
      </c>
      <c r="BE6" s="7">
        <v>14423901</v>
      </c>
      <c r="BF6" s="7">
        <v>4149991</v>
      </c>
      <c r="BG6" s="7">
        <v>0</v>
      </c>
      <c r="BH6" s="7">
        <v>10267470</v>
      </c>
      <c r="BI6" s="7">
        <v>6440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f t="shared" si="5"/>
        <v>538</v>
      </c>
      <c r="BQ6" s="7">
        <f t="shared" si="5"/>
        <v>14423901</v>
      </c>
      <c r="BR6" s="7">
        <f t="shared" si="5"/>
        <v>4149991</v>
      </c>
      <c r="BS6" s="7">
        <f t="shared" si="5"/>
        <v>0</v>
      </c>
      <c r="BT6" s="7">
        <f t="shared" si="5"/>
        <v>10267470</v>
      </c>
      <c r="BU6" s="7">
        <f t="shared" si="5"/>
        <v>6440</v>
      </c>
      <c r="BV6" s="6">
        <v>45</v>
      </c>
      <c r="BW6" s="7">
        <v>4058160</v>
      </c>
      <c r="BX6" s="7">
        <v>3246528</v>
      </c>
      <c r="BY6" s="7">
        <v>252797</v>
      </c>
      <c r="BZ6" s="7">
        <v>413999</v>
      </c>
      <c r="CA6" s="7">
        <v>144836</v>
      </c>
      <c r="CB6" s="7">
        <f t="shared" si="6"/>
        <v>21267</v>
      </c>
      <c r="CC6" s="7">
        <f t="shared" si="7"/>
        <v>696958901</v>
      </c>
      <c r="CD6" s="7">
        <f t="shared" si="7"/>
        <v>550177946</v>
      </c>
      <c r="CE6" s="7">
        <f t="shared" si="7"/>
        <v>60240448</v>
      </c>
      <c r="CF6" s="7">
        <f t="shared" si="7"/>
        <v>83248869</v>
      </c>
      <c r="CG6" s="7">
        <f t="shared" si="7"/>
        <v>3291638</v>
      </c>
      <c r="CH6" s="100">
        <v>138</v>
      </c>
      <c r="CI6" s="101">
        <v>742058</v>
      </c>
      <c r="CJ6" s="101">
        <v>593637</v>
      </c>
      <c r="CK6" s="101">
        <v>0</v>
      </c>
      <c r="CL6" s="101">
        <v>148421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14"/>
        <v>138</v>
      </c>
      <c r="DA6" s="101">
        <f t="shared" si="8"/>
        <v>742058</v>
      </c>
      <c r="DB6" s="101">
        <f t="shared" si="8"/>
        <v>593637</v>
      </c>
      <c r="DC6" s="101">
        <f t="shared" si="8"/>
        <v>0</v>
      </c>
      <c r="DD6" s="101">
        <f t="shared" si="8"/>
        <v>148421</v>
      </c>
      <c r="DE6" s="101">
        <f t="shared" si="8"/>
        <v>0</v>
      </c>
      <c r="DF6" s="101">
        <f t="shared" si="9"/>
        <v>21405</v>
      </c>
      <c r="DG6" s="101">
        <f t="shared" si="9"/>
        <v>697700959</v>
      </c>
      <c r="DH6" s="101">
        <f t="shared" si="9"/>
        <v>550771583</v>
      </c>
      <c r="DI6" s="101">
        <f t="shared" si="9"/>
        <v>60240448</v>
      </c>
      <c r="DJ6" s="101">
        <f t="shared" si="9"/>
        <v>83397290</v>
      </c>
      <c r="DK6" s="101">
        <f t="shared" si="9"/>
        <v>3291638</v>
      </c>
      <c r="DL6" s="101">
        <v>405</v>
      </c>
      <c r="DM6" s="101">
        <v>1682</v>
      </c>
      <c r="DN6" s="101">
        <v>2087</v>
      </c>
      <c r="DO6" s="101">
        <v>72</v>
      </c>
      <c r="DP6" s="101">
        <v>65</v>
      </c>
      <c r="DR6" s="16">
        <f>INDEX(現金給付!H:H,MATCH($A6,現金給付!$C:$C,0),1)</f>
        <v>138</v>
      </c>
      <c r="DS6" s="16">
        <f>INDEX(現金給付!I:I,MATCH($A6,現金給付!$C:$C,0),1)</f>
        <v>593637</v>
      </c>
      <c r="DT6" s="16">
        <f>INDEX(現金給付!P:P,MATCH($A6,現金給付!$C:$C,0),1)</f>
        <v>100</v>
      </c>
      <c r="DU6" s="16">
        <f>INDEX(現金給付!Q:Q,MATCH($A6,現金給付!$C:$C,0),1)</f>
        <v>568568</v>
      </c>
      <c r="DV6" s="16">
        <f>INDEX(現金給付!X:X,MATCH($A6,現金給付!$C:$C,0),1)</f>
        <v>219</v>
      </c>
      <c r="DW6" s="16">
        <f>INDEX(現金給付!Y:Y,MATCH($A6,現金給付!$C:$C,0),1)</f>
        <v>3639880</v>
      </c>
      <c r="DX6" s="16">
        <f>INDEX(現金給付!AN:AN,MATCH($A6,現金給付!$C:$C,0),1)</f>
        <v>19</v>
      </c>
      <c r="DY6" s="16">
        <f>INDEX(現金給付!AO:AO,MATCH($A6,現金給付!$C:$C,0),1)</f>
        <v>511098</v>
      </c>
      <c r="DZ6" s="16">
        <f>INDEX(現金給付!AV:AV,MATCH($A6,現金給付!$C:$C,0),1)</f>
        <v>0</v>
      </c>
      <c r="EA6" s="16">
        <f>INDEX(現金給付!AW:AW,MATCH($A6,現金給付!$C:$C,0),1)</f>
        <v>0</v>
      </c>
      <c r="EB6" s="16">
        <f>INDEX(現金給付!BD:BD,MATCH($A6,現金給付!$C:$C,0),1)</f>
        <v>0</v>
      </c>
      <c r="EC6" s="16">
        <f>INDEX(現金給付!BE:BE,MATCH($A6,現金給付!$C:$C,0),1)</f>
        <v>0</v>
      </c>
      <c r="ED6" s="16">
        <f>INDEX(現金給付!BT:BT,MATCH($A6,現金給付!$C:$C,0),1)</f>
        <v>0</v>
      </c>
      <c r="EE6" s="16">
        <f>INDEX(現金給付!BU:BU,MATCH($A6,現金給付!$C:$C,0),1)</f>
        <v>0</v>
      </c>
      <c r="EF6" s="16">
        <v>0</v>
      </c>
      <c r="EG6" s="16">
        <v>0</v>
      </c>
      <c r="EH6" s="16">
        <f t="shared" si="10"/>
        <v>476</v>
      </c>
      <c r="EI6" s="16">
        <f t="shared" si="10"/>
        <v>5313183</v>
      </c>
      <c r="EK6" s="7">
        <f t="shared" si="15"/>
        <v>21743</v>
      </c>
      <c r="EL6" s="7">
        <f t="shared" si="15"/>
        <v>702272084</v>
      </c>
      <c r="EN6" s="69">
        <f>ROUND(EL6/INDEX(被保険者数!O:O,MATCH(A6,被保険者数!A:A,0),1),0)</f>
        <v>146796</v>
      </c>
      <c r="EO6" s="1">
        <f t="shared" si="16"/>
        <v>13</v>
      </c>
      <c r="EP6" s="69">
        <f t="shared" si="11"/>
        <v>358661960</v>
      </c>
      <c r="EQ6" s="69">
        <f t="shared" si="12"/>
        <v>224713630</v>
      </c>
      <c r="ER6" s="69">
        <f t="shared" si="13"/>
        <v>118896494</v>
      </c>
      <c r="ES6" s="69">
        <f>ROUND(EP6/INDEX(被保険者数!O:O,MATCH(A6,被保険者数!A:A,0),1),0)</f>
        <v>74971</v>
      </c>
      <c r="ET6" s="69">
        <f t="shared" si="17"/>
        <v>16</v>
      </c>
      <c r="EU6" s="69">
        <f>ROUND(EQ6/INDEX(被保険者数!O:O,MATCH(A6,被保険者数!A:A,0),1),0)</f>
        <v>46972</v>
      </c>
      <c r="EV6" s="1">
        <f t="shared" si="18"/>
        <v>8</v>
      </c>
    </row>
    <row r="7" spans="1:152" s="1" customFormat="1" ht="15.95" customHeight="1" x14ac:dyDescent="0.15">
      <c r="A7" s="2" t="s">
        <v>29</v>
      </c>
      <c r="B7" s="6">
        <v>1390</v>
      </c>
      <c r="C7" s="7">
        <v>990788890</v>
      </c>
      <c r="D7" s="7">
        <v>792641526</v>
      </c>
      <c r="E7" s="7">
        <v>128706678</v>
      </c>
      <c r="F7" s="7">
        <v>63828796</v>
      </c>
      <c r="G7" s="7">
        <v>5611890</v>
      </c>
      <c r="H7" s="7">
        <v>32927</v>
      </c>
      <c r="I7" s="7">
        <v>604144910</v>
      </c>
      <c r="J7" s="7">
        <v>483315924</v>
      </c>
      <c r="K7" s="7">
        <v>35151819</v>
      </c>
      <c r="L7" s="7">
        <v>82024132</v>
      </c>
      <c r="M7" s="7">
        <v>3653035</v>
      </c>
      <c r="N7" s="7">
        <f t="shared" si="0"/>
        <v>34317</v>
      </c>
      <c r="O7" s="7">
        <f t="shared" si="1"/>
        <v>1594933800</v>
      </c>
      <c r="P7" s="7">
        <f t="shared" si="1"/>
        <v>1275957450</v>
      </c>
      <c r="Q7" s="7">
        <f t="shared" si="1"/>
        <v>163858497</v>
      </c>
      <c r="R7" s="7">
        <f t="shared" si="1"/>
        <v>145852928</v>
      </c>
      <c r="S7" s="7">
        <f t="shared" si="1"/>
        <v>9264925</v>
      </c>
      <c r="T7" s="6">
        <v>6</v>
      </c>
      <c r="U7" s="7">
        <v>1110340</v>
      </c>
      <c r="V7" s="7">
        <v>888274</v>
      </c>
      <c r="W7" s="7">
        <v>33638</v>
      </c>
      <c r="X7" s="7">
        <v>188428</v>
      </c>
      <c r="Y7" s="7">
        <v>0</v>
      </c>
      <c r="Z7" s="7">
        <v>5591</v>
      </c>
      <c r="AA7" s="7">
        <v>75210990</v>
      </c>
      <c r="AB7" s="7">
        <v>60168783</v>
      </c>
      <c r="AC7" s="7">
        <v>810866</v>
      </c>
      <c r="AD7" s="7">
        <v>14213509</v>
      </c>
      <c r="AE7" s="7">
        <v>17832</v>
      </c>
      <c r="AF7" s="7">
        <f t="shared" si="2"/>
        <v>5597</v>
      </c>
      <c r="AG7" s="7">
        <f t="shared" si="2"/>
        <v>76321330</v>
      </c>
      <c r="AH7" s="7">
        <f t="shared" si="2"/>
        <v>61057057</v>
      </c>
      <c r="AI7" s="7">
        <f t="shared" si="2"/>
        <v>844504</v>
      </c>
      <c r="AJ7" s="7">
        <f t="shared" si="2"/>
        <v>14401937</v>
      </c>
      <c r="AK7" s="7">
        <f t="shared" si="2"/>
        <v>17832</v>
      </c>
      <c r="AL7" s="6">
        <f t="shared" si="3"/>
        <v>39914</v>
      </c>
      <c r="AM7" s="7">
        <f t="shared" si="3"/>
        <v>1671255130</v>
      </c>
      <c r="AN7" s="7">
        <f t="shared" si="3"/>
        <v>1337014507</v>
      </c>
      <c r="AO7" s="7">
        <f t="shared" si="3"/>
        <v>164703001</v>
      </c>
      <c r="AP7" s="7">
        <f t="shared" si="3"/>
        <v>160254865</v>
      </c>
      <c r="AQ7" s="7">
        <f t="shared" si="3"/>
        <v>9282757</v>
      </c>
      <c r="AR7" s="7">
        <v>24156</v>
      </c>
      <c r="AS7" s="7">
        <v>299904320</v>
      </c>
      <c r="AT7" s="7">
        <v>239923500</v>
      </c>
      <c r="AU7" s="7">
        <v>8172729</v>
      </c>
      <c r="AV7" s="7">
        <v>47386158</v>
      </c>
      <c r="AW7" s="7">
        <v>4421933</v>
      </c>
      <c r="AX7" s="7">
        <f t="shared" si="4"/>
        <v>64070</v>
      </c>
      <c r="AY7" s="7">
        <f t="shared" si="4"/>
        <v>1971159450</v>
      </c>
      <c r="AZ7" s="7">
        <f t="shared" si="4"/>
        <v>1576938007</v>
      </c>
      <c r="BA7" s="7">
        <f t="shared" si="4"/>
        <v>172875730</v>
      </c>
      <c r="BB7" s="7">
        <f t="shared" si="4"/>
        <v>207641023</v>
      </c>
      <c r="BC7" s="7">
        <f t="shared" si="4"/>
        <v>13704690</v>
      </c>
      <c r="BD7" s="6">
        <v>1322</v>
      </c>
      <c r="BE7" s="7">
        <v>35257291</v>
      </c>
      <c r="BF7" s="7">
        <v>10319911</v>
      </c>
      <c r="BG7" s="7">
        <v>0</v>
      </c>
      <c r="BH7" s="7">
        <v>24683920</v>
      </c>
      <c r="BI7" s="7">
        <v>253460</v>
      </c>
      <c r="BJ7" s="7">
        <v>6</v>
      </c>
      <c r="BK7" s="7">
        <v>18758</v>
      </c>
      <c r="BL7" s="7">
        <v>5878</v>
      </c>
      <c r="BM7" s="7">
        <v>0</v>
      </c>
      <c r="BN7" s="7">
        <v>12880</v>
      </c>
      <c r="BO7" s="7">
        <v>0</v>
      </c>
      <c r="BP7" s="7">
        <f t="shared" si="5"/>
        <v>1328</v>
      </c>
      <c r="BQ7" s="7">
        <f t="shared" si="5"/>
        <v>35276049</v>
      </c>
      <c r="BR7" s="7">
        <f t="shared" si="5"/>
        <v>10325789</v>
      </c>
      <c r="BS7" s="7">
        <f t="shared" si="5"/>
        <v>0</v>
      </c>
      <c r="BT7" s="7">
        <f t="shared" si="5"/>
        <v>24696800</v>
      </c>
      <c r="BU7" s="7">
        <f t="shared" si="5"/>
        <v>253460</v>
      </c>
      <c r="BV7" s="6">
        <v>355</v>
      </c>
      <c r="BW7" s="7">
        <v>53236600</v>
      </c>
      <c r="BX7" s="7">
        <v>42589280</v>
      </c>
      <c r="BY7" s="7">
        <v>5603985</v>
      </c>
      <c r="BZ7" s="7">
        <v>2884858</v>
      </c>
      <c r="CA7" s="7">
        <v>2158477</v>
      </c>
      <c r="CB7" s="7">
        <f t="shared" si="6"/>
        <v>64425</v>
      </c>
      <c r="CC7" s="7">
        <f t="shared" si="7"/>
        <v>2059672099</v>
      </c>
      <c r="CD7" s="7">
        <f t="shared" si="7"/>
        <v>1629853076</v>
      </c>
      <c r="CE7" s="7">
        <f t="shared" si="7"/>
        <v>178479715</v>
      </c>
      <c r="CF7" s="7">
        <f t="shared" si="7"/>
        <v>235222681</v>
      </c>
      <c r="CG7" s="7">
        <f t="shared" si="7"/>
        <v>16116627</v>
      </c>
      <c r="CH7" s="100">
        <v>294</v>
      </c>
      <c r="CI7" s="101">
        <v>2316090</v>
      </c>
      <c r="CJ7" s="101">
        <v>1852844</v>
      </c>
      <c r="CK7" s="101">
        <v>0</v>
      </c>
      <c r="CL7" s="101">
        <v>463246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14"/>
        <v>294</v>
      </c>
      <c r="DA7" s="101">
        <f t="shared" si="8"/>
        <v>2316090</v>
      </c>
      <c r="DB7" s="101">
        <f t="shared" si="8"/>
        <v>1852844</v>
      </c>
      <c r="DC7" s="101">
        <f t="shared" si="8"/>
        <v>0</v>
      </c>
      <c r="DD7" s="101">
        <f t="shared" si="8"/>
        <v>463246</v>
      </c>
      <c r="DE7" s="101">
        <f t="shared" si="8"/>
        <v>0</v>
      </c>
      <c r="DF7" s="101">
        <f t="shared" si="9"/>
        <v>64719</v>
      </c>
      <c r="DG7" s="101">
        <f t="shared" si="9"/>
        <v>2061988189</v>
      </c>
      <c r="DH7" s="101">
        <f t="shared" si="9"/>
        <v>1631705920</v>
      </c>
      <c r="DI7" s="101">
        <f t="shared" si="9"/>
        <v>178479715</v>
      </c>
      <c r="DJ7" s="101">
        <f t="shared" si="9"/>
        <v>235685927</v>
      </c>
      <c r="DK7" s="101">
        <f t="shared" si="9"/>
        <v>16116627</v>
      </c>
      <c r="DL7" s="101">
        <v>1066</v>
      </c>
      <c r="DM7" s="101">
        <v>5666</v>
      </c>
      <c r="DN7" s="101">
        <v>6732</v>
      </c>
      <c r="DO7" s="101">
        <v>295</v>
      </c>
      <c r="DP7" s="101">
        <v>165</v>
      </c>
      <c r="DR7" s="16">
        <f>INDEX(現金給付!H:H,MATCH($A7,現金給付!$C:$C,0),1)</f>
        <v>294</v>
      </c>
      <c r="DS7" s="16">
        <f>INDEX(現金給付!I:I,MATCH($A7,現金給付!$C:$C,0),1)</f>
        <v>1852844</v>
      </c>
      <c r="DT7" s="16">
        <f>INDEX(現金給付!P:P,MATCH($A7,現金給付!$C:$C,0),1)</f>
        <v>169</v>
      </c>
      <c r="DU7" s="16">
        <f>INDEX(現金給付!Q:Q,MATCH($A7,現金給付!$C:$C,0),1)</f>
        <v>2260780</v>
      </c>
      <c r="DV7" s="16">
        <f>INDEX(現金給付!X:X,MATCH($A7,現金給付!$C:$C,0),1)</f>
        <v>164</v>
      </c>
      <c r="DW7" s="16">
        <f>INDEX(現金給付!Y:Y,MATCH($A7,現金給付!$C:$C,0),1)</f>
        <v>3737848</v>
      </c>
      <c r="DX7" s="16">
        <f>INDEX(現金給付!AN:AN,MATCH($A7,現金給付!$C:$C,0),1)</f>
        <v>55</v>
      </c>
      <c r="DY7" s="16">
        <f>INDEX(現金給付!AO:AO,MATCH($A7,現金給付!$C:$C,0),1)</f>
        <v>1518372</v>
      </c>
      <c r="DZ7" s="16">
        <f>INDEX(現金給付!AV:AV,MATCH($A7,現金給付!$C:$C,0),1)</f>
        <v>1</v>
      </c>
      <c r="EA7" s="16">
        <f>INDEX(現金給付!AW:AW,MATCH($A7,現金給付!$C:$C,0),1)</f>
        <v>26400</v>
      </c>
      <c r="EB7" s="16">
        <f>INDEX(現金給付!BD:BD,MATCH($A7,現金給付!$C:$C,0),1)</f>
        <v>0</v>
      </c>
      <c r="EC7" s="16">
        <f>INDEX(現金給付!BE:BE,MATCH($A7,現金給付!$C:$C,0),1)</f>
        <v>0</v>
      </c>
      <c r="ED7" s="16">
        <f>INDEX(現金給付!BT:BT,MATCH($A7,現金給付!$C:$C,0),1)</f>
        <v>0</v>
      </c>
      <c r="EE7" s="16">
        <f>INDEX(現金給付!BU:BU,MATCH($A7,現金給付!$C:$C,0),1)</f>
        <v>0</v>
      </c>
      <c r="EF7" s="16">
        <v>0</v>
      </c>
      <c r="EG7" s="16">
        <v>0</v>
      </c>
      <c r="EH7" s="16">
        <f t="shared" si="10"/>
        <v>683</v>
      </c>
      <c r="EI7" s="16">
        <f t="shared" si="10"/>
        <v>9396244</v>
      </c>
      <c r="EK7" s="7">
        <f t="shared" si="15"/>
        <v>65108</v>
      </c>
      <c r="EL7" s="7">
        <f t="shared" si="15"/>
        <v>2069068343</v>
      </c>
      <c r="EN7" s="69">
        <f>ROUND(EL7/INDEX(被保険者数!O:O,MATCH(A7,被保険者数!A:A,0),1),0)</f>
        <v>190768</v>
      </c>
      <c r="EO7" s="1">
        <f t="shared" si="16"/>
        <v>2</v>
      </c>
      <c r="EP7" s="69">
        <f t="shared" si="11"/>
        <v>991899230</v>
      </c>
      <c r="EQ7" s="69">
        <f t="shared" si="12"/>
        <v>679355900</v>
      </c>
      <c r="ER7" s="69">
        <f t="shared" si="13"/>
        <v>397813213</v>
      </c>
      <c r="ES7" s="69">
        <f>ROUND(EP7/INDEX(被保険者数!O:O,MATCH(A7,被保険者数!A:A,0),1),0)</f>
        <v>91453</v>
      </c>
      <c r="ET7" s="69">
        <f t="shared" si="17"/>
        <v>4</v>
      </c>
      <c r="EU7" s="69">
        <f>ROUND(EQ7/INDEX(被保険者数!O:O,MATCH(A7,被保険者数!A:A,0),1),0)</f>
        <v>62637</v>
      </c>
      <c r="EV7" s="1">
        <f t="shared" si="18"/>
        <v>1</v>
      </c>
    </row>
    <row r="8" spans="1:152" s="1" customFormat="1" ht="15.95" customHeight="1" x14ac:dyDescent="0.15">
      <c r="A8" s="2" t="s">
        <v>30</v>
      </c>
      <c r="B8" s="6">
        <v>793</v>
      </c>
      <c r="C8" s="7">
        <v>522240710</v>
      </c>
      <c r="D8" s="7">
        <v>417792536</v>
      </c>
      <c r="E8" s="7">
        <v>64998650</v>
      </c>
      <c r="F8" s="7">
        <v>36625672</v>
      </c>
      <c r="G8" s="7">
        <v>2823852</v>
      </c>
      <c r="H8" s="7">
        <v>14860</v>
      </c>
      <c r="I8" s="7">
        <v>241712840</v>
      </c>
      <c r="J8" s="7">
        <v>193370272</v>
      </c>
      <c r="K8" s="7">
        <v>11502634</v>
      </c>
      <c r="L8" s="7">
        <v>33724695</v>
      </c>
      <c r="M8" s="7">
        <v>3115239</v>
      </c>
      <c r="N8" s="7">
        <f t="shared" si="0"/>
        <v>15653</v>
      </c>
      <c r="O8" s="7">
        <f t="shared" si="1"/>
        <v>763953550</v>
      </c>
      <c r="P8" s="7">
        <f t="shared" si="1"/>
        <v>611162808</v>
      </c>
      <c r="Q8" s="7">
        <f t="shared" si="1"/>
        <v>76501284</v>
      </c>
      <c r="R8" s="7">
        <f t="shared" si="1"/>
        <v>70350367</v>
      </c>
      <c r="S8" s="7">
        <f t="shared" si="1"/>
        <v>5939091</v>
      </c>
      <c r="T8" s="6">
        <v>2</v>
      </c>
      <c r="U8" s="7">
        <v>235040</v>
      </c>
      <c r="V8" s="7">
        <v>188030</v>
      </c>
      <c r="W8" s="7">
        <v>0</v>
      </c>
      <c r="X8" s="7">
        <v>47010</v>
      </c>
      <c r="Y8" s="7">
        <v>0</v>
      </c>
      <c r="Z8" s="7">
        <v>2551</v>
      </c>
      <c r="AA8" s="7">
        <v>32045700</v>
      </c>
      <c r="AB8" s="7">
        <v>25636560</v>
      </c>
      <c r="AC8" s="7">
        <v>452016</v>
      </c>
      <c r="AD8" s="7">
        <v>5957124</v>
      </c>
      <c r="AE8" s="7">
        <v>0</v>
      </c>
      <c r="AF8" s="7">
        <f t="shared" si="2"/>
        <v>2553</v>
      </c>
      <c r="AG8" s="7">
        <f t="shared" si="2"/>
        <v>32280740</v>
      </c>
      <c r="AH8" s="7">
        <f t="shared" si="2"/>
        <v>25824590</v>
      </c>
      <c r="AI8" s="7">
        <f t="shared" si="2"/>
        <v>452016</v>
      </c>
      <c r="AJ8" s="7">
        <f t="shared" si="2"/>
        <v>6004134</v>
      </c>
      <c r="AK8" s="7">
        <f t="shared" si="2"/>
        <v>0</v>
      </c>
      <c r="AL8" s="6">
        <f t="shared" si="3"/>
        <v>18206</v>
      </c>
      <c r="AM8" s="7">
        <f t="shared" si="3"/>
        <v>796234290</v>
      </c>
      <c r="AN8" s="7">
        <f t="shared" si="3"/>
        <v>636987398</v>
      </c>
      <c r="AO8" s="7">
        <f t="shared" si="3"/>
        <v>76953300</v>
      </c>
      <c r="AP8" s="7">
        <f t="shared" si="3"/>
        <v>76354501</v>
      </c>
      <c r="AQ8" s="7">
        <f t="shared" si="3"/>
        <v>5939091</v>
      </c>
      <c r="AR8" s="7">
        <v>11121</v>
      </c>
      <c r="AS8" s="7">
        <v>147050440</v>
      </c>
      <c r="AT8" s="7">
        <v>117640360</v>
      </c>
      <c r="AU8" s="7">
        <v>4683890</v>
      </c>
      <c r="AV8" s="7">
        <v>22779140</v>
      </c>
      <c r="AW8" s="7">
        <v>1947050</v>
      </c>
      <c r="AX8" s="7">
        <f t="shared" si="4"/>
        <v>29327</v>
      </c>
      <c r="AY8" s="7">
        <f t="shared" si="4"/>
        <v>943284730</v>
      </c>
      <c r="AZ8" s="7">
        <f t="shared" si="4"/>
        <v>754627758</v>
      </c>
      <c r="BA8" s="7">
        <f t="shared" si="4"/>
        <v>81637190</v>
      </c>
      <c r="BB8" s="7">
        <f t="shared" si="4"/>
        <v>99133641</v>
      </c>
      <c r="BC8" s="7">
        <f t="shared" si="4"/>
        <v>7886141</v>
      </c>
      <c r="BD8" s="6">
        <v>768</v>
      </c>
      <c r="BE8" s="7">
        <v>24135559</v>
      </c>
      <c r="BF8" s="7">
        <v>6563199</v>
      </c>
      <c r="BG8" s="7">
        <v>0</v>
      </c>
      <c r="BH8" s="7">
        <v>17521760</v>
      </c>
      <c r="BI8" s="7">
        <v>50600</v>
      </c>
      <c r="BJ8" s="7">
        <v>2</v>
      </c>
      <c r="BK8" s="7">
        <v>3400</v>
      </c>
      <c r="BL8" s="7">
        <v>1100</v>
      </c>
      <c r="BM8" s="7">
        <v>0</v>
      </c>
      <c r="BN8" s="7">
        <v>2300</v>
      </c>
      <c r="BO8" s="7">
        <v>0</v>
      </c>
      <c r="BP8" s="7">
        <f t="shared" si="5"/>
        <v>770</v>
      </c>
      <c r="BQ8" s="7">
        <f t="shared" si="5"/>
        <v>24138959</v>
      </c>
      <c r="BR8" s="7">
        <f t="shared" si="5"/>
        <v>6564299</v>
      </c>
      <c r="BS8" s="7">
        <f t="shared" si="5"/>
        <v>0</v>
      </c>
      <c r="BT8" s="7">
        <f t="shared" si="5"/>
        <v>17524060</v>
      </c>
      <c r="BU8" s="7">
        <f t="shared" si="5"/>
        <v>50600</v>
      </c>
      <c r="BV8" s="6">
        <v>67</v>
      </c>
      <c r="BW8" s="7">
        <v>7440710</v>
      </c>
      <c r="BX8" s="7">
        <v>5952568</v>
      </c>
      <c r="BY8" s="7">
        <v>520026</v>
      </c>
      <c r="BZ8" s="7">
        <v>393934</v>
      </c>
      <c r="CA8" s="7">
        <v>574182</v>
      </c>
      <c r="CB8" s="7">
        <f t="shared" si="6"/>
        <v>29394</v>
      </c>
      <c r="CC8" s="7">
        <f t="shared" si="7"/>
        <v>974864399</v>
      </c>
      <c r="CD8" s="7">
        <f t="shared" si="7"/>
        <v>767144625</v>
      </c>
      <c r="CE8" s="7">
        <f t="shared" si="7"/>
        <v>82157216</v>
      </c>
      <c r="CF8" s="7">
        <f t="shared" si="7"/>
        <v>117051635</v>
      </c>
      <c r="CG8" s="7">
        <f t="shared" si="7"/>
        <v>8510923</v>
      </c>
      <c r="CH8" s="100">
        <v>44</v>
      </c>
      <c r="CI8" s="101">
        <v>250423</v>
      </c>
      <c r="CJ8" s="101">
        <v>200334</v>
      </c>
      <c r="CK8" s="101">
        <v>0</v>
      </c>
      <c r="CL8" s="101">
        <v>50089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14"/>
        <v>44</v>
      </c>
      <c r="DA8" s="101">
        <f t="shared" si="8"/>
        <v>250423</v>
      </c>
      <c r="DB8" s="101">
        <f t="shared" si="8"/>
        <v>200334</v>
      </c>
      <c r="DC8" s="101">
        <f t="shared" si="8"/>
        <v>0</v>
      </c>
      <c r="DD8" s="101">
        <f t="shared" si="8"/>
        <v>50089</v>
      </c>
      <c r="DE8" s="101">
        <f t="shared" si="8"/>
        <v>0</v>
      </c>
      <c r="DF8" s="101">
        <f t="shared" si="9"/>
        <v>29438</v>
      </c>
      <c r="DG8" s="101">
        <f t="shared" si="9"/>
        <v>975114822</v>
      </c>
      <c r="DH8" s="101">
        <f t="shared" si="9"/>
        <v>767344959</v>
      </c>
      <c r="DI8" s="101">
        <f t="shared" si="9"/>
        <v>82157216</v>
      </c>
      <c r="DJ8" s="101">
        <f t="shared" si="9"/>
        <v>117101724</v>
      </c>
      <c r="DK8" s="101">
        <f t="shared" si="9"/>
        <v>8510923</v>
      </c>
      <c r="DL8" s="101">
        <v>600</v>
      </c>
      <c r="DM8" s="101">
        <v>2148</v>
      </c>
      <c r="DN8" s="101">
        <v>2748</v>
      </c>
      <c r="DO8" s="101">
        <v>104</v>
      </c>
      <c r="DP8" s="101">
        <v>161</v>
      </c>
      <c r="DR8" s="16">
        <f>INDEX(現金給付!H:H,MATCH($A8,現金給付!$C:$C,0),1)</f>
        <v>44</v>
      </c>
      <c r="DS8" s="16">
        <f>INDEX(現金給付!I:I,MATCH($A8,現金給付!$C:$C,0),1)</f>
        <v>200334</v>
      </c>
      <c r="DT8" s="16">
        <f>INDEX(現金給付!P:P,MATCH($A8,現金給付!$C:$C,0),1)</f>
        <v>36</v>
      </c>
      <c r="DU8" s="16">
        <f>INDEX(現金給付!Q:Q,MATCH($A8,現金給付!$C:$C,0),1)</f>
        <v>328121</v>
      </c>
      <c r="DV8" s="16">
        <f>INDEX(現金給付!X:X,MATCH($A8,現金給付!$C:$C,0),1)</f>
        <v>30</v>
      </c>
      <c r="DW8" s="16">
        <f>INDEX(現金給付!Y:Y,MATCH($A8,現金給付!$C:$C,0),1)</f>
        <v>654920</v>
      </c>
      <c r="DX8" s="16">
        <f>INDEX(現金給付!AN:AN,MATCH($A8,現金給付!$C:$C,0),1)</f>
        <v>25</v>
      </c>
      <c r="DY8" s="16">
        <f>INDEX(現金給付!AO:AO,MATCH($A8,現金給付!$C:$C,0),1)</f>
        <v>743682</v>
      </c>
      <c r="DZ8" s="16">
        <f>INDEX(現金給付!AV:AV,MATCH($A8,現金給付!$C:$C,0),1)</f>
        <v>1</v>
      </c>
      <c r="EA8" s="16">
        <f>INDEX(現金給付!AW:AW,MATCH($A8,現金給付!$C:$C,0),1)</f>
        <v>9600</v>
      </c>
      <c r="EB8" s="16">
        <f>INDEX(現金給付!BD:BD,MATCH($A8,現金給付!$C:$C,0),1)</f>
        <v>0</v>
      </c>
      <c r="EC8" s="16">
        <f>INDEX(現金給付!BE:BE,MATCH($A8,現金給付!$C:$C,0),1)</f>
        <v>0</v>
      </c>
      <c r="ED8" s="16">
        <f>INDEX(現金給付!BT:BT,MATCH($A8,現金給付!$C:$C,0),1)</f>
        <v>0</v>
      </c>
      <c r="EE8" s="16">
        <f>INDEX(現金給付!BU:BU,MATCH($A8,現金給付!$C:$C,0),1)</f>
        <v>0</v>
      </c>
      <c r="EF8" s="16">
        <v>0</v>
      </c>
      <c r="EG8" s="16">
        <v>0</v>
      </c>
      <c r="EH8" s="16">
        <f t="shared" si="10"/>
        <v>136</v>
      </c>
      <c r="EI8" s="16">
        <f t="shared" si="10"/>
        <v>1936657</v>
      </c>
      <c r="EK8" s="7">
        <f t="shared" si="15"/>
        <v>29530</v>
      </c>
      <c r="EL8" s="7">
        <f t="shared" si="15"/>
        <v>976801056</v>
      </c>
      <c r="EN8" s="69">
        <f>ROUND(EL8/INDEX(被保険者数!O:O,MATCH(A8,被保険者数!A:A,0),1),0)</f>
        <v>149931</v>
      </c>
      <c r="EO8" s="1">
        <f t="shared" si="16"/>
        <v>11</v>
      </c>
      <c r="EP8" s="69">
        <f t="shared" si="11"/>
        <v>522475750</v>
      </c>
      <c r="EQ8" s="69">
        <f t="shared" si="12"/>
        <v>273758540</v>
      </c>
      <c r="ER8" s="69">
        <f t="shared" si="13"/>
        <v>180566766</v>
      </c>
      <c r="ES8" s="69">
        <f>ROUND(EP8/INDEX(被保険者数!O:O,MATCH(A8,被保険者数!A:A,0),1),0)</f>
        <v>80196</v>
      </c>
      <c r="ET8" s="69">
        <f t="shared" si="17"/>
        <v>9</v>
      </c>
      <c r="EU8" s="69">
        <f>ROUND(EQ8/INDEX(被保険者数!O:O,MATCH(A8,被保険者数!A:A,0),1),0)</f>
        <v>42020</v>
      </c>
      <c r="EV8" s="1">
        <f t="shared" si="18"/>
        <v>11</v>
      </c>
    </row>
    <row r="9" spans="1:152" s="1" customFormat="1" ht="15.95" customHeight="1" x14ac:dyDescent="0.15">
      <c r="A9" s="2" t="s">
        <v>31</v>
      </c>
      <c r="B9" s="6">
        <v>587</v>
      </c>
      <c r="C9" s="7">
        <v>404547840</v>
      </c>
      <c r="D9" s="7">
        <v>323638206</v>
      </c>
      <c r="E9" s="7">
        <v>52640106</v>
      </c>
      <c r="F9" s="7">
        <v>26955116</v>
      </c>
      <c r="G9" s="7">
        <v>1314412</v>
      </c>
      <c r="H9" s="7">
        <v>10893</v>
      </c>
      <c r="I9" s="7">
        <v>184181680</v>
      </c>
      <c r="J9" s="7">
        <v>147345336</v>
      </c>
      <c r="K9" s="7">
        <v>9253142</v>
      </c>
      <c r="L9" s="7">
        <v>25740934</v>
      </c>
      <c r="M9" s="7">
        <v>1842268</v>
      </c>
      <c r="N9" s="7">
        <f t="shared" si="0"/>
        <v>11480</v>
      </c>
      <c r="O9" s="7">
        <f t="shared" si="1"/>
        <v>588729520</v>
      </c>
      <c r="P9" s="7">
        <f t="shared" si="1"/>
        <v>470983542</v>
      </c>
      <c r="Q9" s="7">
        <f t="shared" si="1"/>
        <v>61893248</v>
      </c>
      <c r="R9" s="7">
        <f t="shared" si="1"/>
        <v>52696050</v>
      </c>
      <c r="S9" s="7">
        <f t="shared" si="1"/>
        <v>3156680</v>
      </c>
      <c r="T9" s="6">
        <v>3</v>
      </c>
      <c r="U9" s="7">
        <v>631230</v>
      </c>
      <c r="V9" s="7">
        <v>504980</v>
      </c>
      <c r="W9" s="7">
        <v>1420</v>
      </c>
      <c r="X9" s="7">
        <v>124830</v>
      </c>
      <c r="Y9" s="7">
        <v>0</v>
      </c>
      <c r="Z9" s="7">
        <v>1271</v>
      </c>
      <c r="AA9" s="7">
        <v>17318480</v>
      </c>
      <c r="AB9" s="7">
        <v>13854784</v>
      </c>
      <c r="AC9" s="7">
        <v>226327</v>
      </c>
      <c r="AD9" s="7">
        <v>3237369</v>
      </c>
      <c r="AE9" s="7">
        <v>0</v>
      </c>
      <c r="AF9" s="7">
        <f t="shared" si="2"/>
        <v>1274</v>
      </c>
      <c r="AG9" s="7">
        <f t="shared" si="2"/>
        <v>17949710</v>
      </c>
      <c r="AH9" s="7">
        <f t="shared" si="2"/>
        <v>14359764</v>
      </c>
      <c r="AI9" s="7">
        <f t="shared" si="2"/>
        <v>227747</v>
      </c>
      <c r="AJ9" s="7">
        <f t="shared" si="2"/>
        <v>3362199</v>
      </c>
      <c r="AK9" s="7">
        <f t="shared" si="2"/>
        <v>0</v>
      </c>
      <c r="AL9" s="6">
        <f t="shared" si="3"/>
        <v>12754</v>
      </c>
      <c r="AM9" s="7">
        <f t="shared" si="3"/>
        <v>606679230</v>
      </c>
      <c r="AN9" s="7">
        <f t="shared" si="3"/>
        <v>485343306</v>
      </c>
      <c r="AO9" s="7">
        <f t="shared" si="3"/>
        <v>62120995</v>
      </c>
      <c r="AP9" s="7">
        <f t="shared" si="3"/>
        <v>56058249</v>
      </c>
      <c r="AQ9" s="7">
        <f t="shared" si="3"/>
        <v>3156680</v>
      </c>
      <c r="AR9" s="7">
        <v>7872</v>
      </c>
      <c r="AS9" s="7">
        <v>102467130</v>
      </c>
      <c r="AT9" s="7">
        <v>81973704</v>
      </c>
      <c r="AU9" s="7">
        <v>3134842</v>
      </c>
      <c r="AV9" s="7">
        <v>16145503</v>
      </c>
      <c r="AW9" s="7">
        <v>1213081</v>
      </c>
      <c r="AX9" s="7">
        <f t="shared" si="4"/>
        <v>20626</v>
      </c>
      <c r="AY9" s="7">
        <f t="shared" si="4"/>
        <v>709146360</v>
      </c>
      <c r="AZ9" s="7">
        <f t="shared" si="4"/>
        <v>567317010</v>
      </c>
      <c r="BA9" s="7">
        <f t="shared" si="4"/>
        <v>65255837</v>
      </c>
      <c r="BB9" s="7">
        <f t="shared" si="4"/>
        <v>72203752</v>
      </c>
      <c r="BC9" s="7">
        <f t="shared" si="4"/>
        <v>4369761</v>
      </c>
      <c r="BD9" s="6">
        <v>566</v>
      </c>
      <c r="BE9" s="7">
        <v>17952290</v>
      </c>
      <c r="BF9" s="7">
        <v>5246220</v>
      </c>
      <c r="BG9" s="7">
        <v>0</v>
      </c>
      <c r="BH9" s="7">
        <v>12662370</v>
      </c>
      <c r="BI9" s="7">
        <v>43700</v>
      </c>
      <c r="BJ9" s="7">
        <v>3</v>
      </c>
      <c r="BK9" s="7">
        <v>23040</v>
      </c>
      <c r="BL9" s="7">
        <v>6480</v>
      </c>
      <c r="BM9" s="7">
        <v>0</v>
      </c>
      <c r="BN9" s="7">
        <v>16560</v>
      </c>
      <c r="BO9" s="7">
        <v>0</v>
      </c>
      <c r="BP9" s="7">
        <f t="shared" si="5"/>
        <v>569</v>
      </c>
      <c r="BQ9" s="7">
        <f t="shared" si="5"/>
        <v>17975330</v>
      </c>
      <c r="BR9" s="7">
        <f t="shared" si="5"/>
        <v>5252700</v>
      </c>
      <c r="BS9" s="7">
        <f t="shared" si="5"/>
        <v>0</v>
      </c>
      <c r="BT9" s="7">
        <f t="shared" si="5"/>
        <v>12678930</v>
      </c>
      <c r="BU9" s="7">
        <f t="shared" si="5"/>
        <v>43700</v>
      </c>
      <c r="BV9" s="6">
        <v>78</v>
      </c>
      <c r="BW9" s="7">
        <v>12963940</v>
      </c>
      <c r="BX9" s="7">
        <v>10371152</v>
      </c>
      <c r="BY9" s="7">
        <v>1462793</v>
      </c>
      <c r="BZ9" s="7">
        <v>511386</v>
      </c>
      <c r="CA9" s="7">
        <v>618609</v>
      </c>
      <c r="CB9" s="7">
        <f t="shared" si="6"/>
        <v>20704</v>
      </c>
      <c r="CC9" s="7">
        <f t="shared" si="7"/>
        <v>740085630</v>
      </c>
      <c r="CD9" s="7">
        <f t="shared" si="7"/>
        <v>582940862</v>
      </c>
      <c r="CE9" s="7">
        <f t="shared" si="7"/>
        <v>66718630</v>
      </c>
      <c r="CF9" s="7">
        <f t="shared" si="7"/>
        <v>85394068</v>
      </c>
      <c r="CG9" s="7">
        <f t="shared" si="7"/>
        <v>5032070</v>
      </c>
      <c r="CH9" s="100">
        <v>130</v>
      </c>
      <c r="CI9" s="101">
        <v>807315</v>
      </c>
      <c r="CJ9" s="101">
        <v>645841</v>
      </c>
      <c r="CK9" s="101">
        <v>0</v>
      </c>
      <c r="CL9" s="101">
        <v>161474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14"/>
        <v>130</v>
      </c>
      <c r="DA9" s="101">
        <f t="shared" si="8"/>
        <v>807315</v>
      </c>
      <c r="DB9" s="101">
        <f t="shared" si="8"/>
        <v>645841</v>
      </c>
      <c r="DC9" s="101">
        <f t="shared" si="8"/>
        <v>0</v>
      </c>
      <c r="DD9" s="101">
        <f t="shared" si="8"/>
        <v>161474</v>
      </c>
      <c r="DE9" s="101">
        <f t="shared" si="8"/>
        <v>0</v>
      </c>
      <c r="DF9" s="101">
        <f t="shared" si="9"/>
        <v>20834</v>
      </c>
      <c r="DG9" s="101">
        <f t="shared" si="9"/>
        <v>740892945</v>
      </c>
      <c r="DH9" s="101">
        <f t="shared" si="9"/>
        <v>583586703</v>
      </c>
      <c r="DI9" s="101">
        <f t="shared" si="9"/>
        <v>66718630</v>
      </c>
      <c r="DJ9" s="101">
        <f t="shared" si="9"/>
        <v>85555542</v>
      </c>
      <c r="DK9" s="101">
        <f t="shared" si="9"/>
        <v>5032070</v>
      </c>
      <c r="DL9" s="101">
        <v>459</v>
      </c>
      <c r="DM9" s="101">
        <v>1668</v>
      </c>
      <c r="DN9" s="101">
        <v>2127</v>
      </c>
      <c r="DO9" s="101">
        <v>87</v>
      </c>
      <c r="DP9" s="101">
        <v>155</v>
      </c>
      <c r="DR9" s="16">
        <f>INDEX(現金給付!H:H,MATCH($A9,現金給付!$C:$C,0),1)</f>
        <v>130</v>
      </c>
      <c r="DS9" s="16">
        <f>INDEX(現金給付!I:I,MATCH($A9,現金給付!$C:$C,0),1)</f>
        <v>645841</v>
      </c>
      <c r="DT9" s="16">
        <f>INDEX(現金給付!P:P,MATCH($A9,現金給付!$C:$C,0),1)</f>
        <v>6</v>
      </c>
      <c r="DU9" s="16">
        <f>INDEX(現金給付!Q:Q,MATCH($A9,現金給付!$C:$C,0),1)</f>
        <v>74704</v>
      </c>
      <c r="DV9" s="16">
        <f>INDEX(現金給付!X:X,MATCH($A9,現金給付!$C:$C,0),1)</f>
        <v>13</v>
      </c>
      <c r="DW9" s="16">
        <f>INDEX(現金給付!Y:Y,MATCH($A9,現金給付!$C:$C,0),1)</f>
        <v>216640</v>
      </c>
      <c r="DX9" s="16">
        <f>INDEX(現金給付!AN:AN,MATCH($A9,現金給付!$C:$C,0),1)</f>
        <v>20</v>
      </c>
      <c r="DY9" s="16">
        <f>INDEX(現金給付!AO:AO,MATCH($A9,現金給付!$C:$C,0),1)</f>
        <v>473349</v>
      </c>
      <c r="DZ9" s="16">
        <f>INDEX(現金給付!AV:AV,MATCH($A9,現金給付!$C:$C,0),1)</f>
        <v>1</v>
      </c>
      <c r="EA9" s="16">
        <f>INDEX(現金給付!AW:AW,MATCH($A9,現金給付!$C:$C,0),1)</f>
        <v>10032</v>
      </c>
      <c r="EB9" s="16">
        <f>INDEX(現金給付!BD:BD,MATCH($A9,現金給付!$C:$C,0),1)</f>
        <v>0</v>
      </c>
      <c r="EC9" s="16">
        <f>INDEX(現金給付!BE:BE,MATCH($A9,現金給付!$C:$C,0),1)</f>
        <v>0</v>
      </c>
      <c r="ED9" s="16">
        <f>INDEX(現金給付!BT:BT,MATCH($A9,現金給付!$C:$C,0),1)</f>
        <v>0</v>
      </c>
      <c r="EE9" s="16">
        <f>INDEX(現金給付!BU:BU,MATCH($A9,現金給付!$C:$C,0),1)</f>
        <v>0</v>
      </c>
      <c r="EF9" s="16">
        <v>0</v>
      </c>
      <c r="EG9" s="16">
        <v>0</v>
      </c>
      <c r="EH9" s="16">
        <f t="shared" si="10"/>
        <v>170</v>
      </c>
      <c r="EI9" s="16">
        <f t="shared" si="10"/>
        <v>1420566</v>
      </c>
      <c r="EK9" s="7">
        <f t="shared" si="15"/>
        <v>20874</v>
      </c>
      <c r="EL9" s="7">
        <f t="shared" si="15"/>
        <v>741506196</v>
      </c>
      <c r="EN9" s="69">
        <f>ROUND(EL9/INDEX(被保険者数!O:O,MATCH(A9,被保険者数!A:A,0),1),0)</f>
        <v>124602</v>
      </c>
      <c r="EO9" s="1">
        <f t="shared" si="16"/>
        <v>17</v>
      </c>
      <c r="EP9" s="69">
        <f t="shared" si="11"/>
        <v>405179070</v>
      </c>
      <c r="EQ9" s="69">
        <f t="shared" si="12"/>
        <v>201500160</v>
      </c>
      <c r="ER9" s="69">
        <f t="shared" si="13"/>
        <v>134826966</v>
      </c>
      <c r="ES9" s="69">
        <f>ROUND(EP9/INDEX(被保険者数!O:O,MATCH(A9,被保険者数!A:A,0),1),0)</f>
        <v>68086</v>
      </c>
      <c r="ET9" s="69">
        <f t="shared" si="17"/>
        <v>21</v>
      </c>
      <c r="EU9" s="69">
        <f>ROUND(EQ9/INDEX(被保険者数!O:O,MATCH(A9,被保険者数!A:A,0),1),0)</f>
        <v>33860</v>
      </c>
      <c r="EV9" s="1">
        <f t="shared" si="18"/>
        <v>22</v>
      </c>
    </row>
    <row r="10" spans="1:152" s="1" customFormat="1" ht="15.95" customHeight="1" x14ac:dyDescent="0.15">
      <c r="A10" s="2" t="s">
        <v>32</v>
      </c>
      <c r="B10" s="6">
        <v>1458</v>
      </c>
      <c r="C10" s="7">
        <v>969304650</v>
      </c>
      <c r="D10" s="7">
        <v>775443610</v>
      </c>
      <c r="E10" s="7">
        <v>121809964</v>
      </c>
      <c r="F10" s="7">
        <v>65476580</v>
      </c>
      <c r="G10" s="7">
        <v>6574496</v>
      </c>
      <c r="H10" s="7">
        <v>24046</v>
      </c>
      <c r="I10" s="7">
        <v>471431810</v>
      </c>
      <c r="J10" s="7">
        <v>377145407</v>
      </c>
      <c r="K10" s="7">
        <v>34477056</v>
      </c>
      <c r="L10" s="7">
        <v>56822468</v>
      </c>
      <c r="M10" s="7">
        <v>2986879</v>
      </c>
      <c r="N10" s="7">
        <f t="shared" si="0"/>
        <v>25504</v>
      </c>
      <c r="O10" s="7">
        <f t="shared" si="1"/>
        <v>1440736460</v>
      </c>
      <c r="P10" s="7">
        <f t="shared" si="1"/>
        <v>1152589017</v>
      </c>
      <c r="Q10" s="7">
        <f t="shared" si="1"/>
        <v>156287020</v>
      </c>
      <c r="R10" s="7">
        <f t="shared" si="1"/>
        <v>122299048</v>
      </c>
      <c r="S10" s="7">
        <f t="shared" si="1"/>
        <v>9561375</v>
      </c>
      <c r="T10" s="6">
        <v>3</v>
      </c>
      <c r="U10" s="7">
        <v>1522880</v>
      </c>
      <c r="V10" s="7">
        <v>1218310</v>
      </c>
      <c r="W10" s="7">
        <v>184940</v>
      </c>
      <c r="X10" s="7">
        <v>119630</v>
      </c>
      <c r="Y10" s="7">
        <v>0</v>
      </c>
      <c r="Z10" s="7">
        <v>4248</v>
      </c>
      <c r="AA10" s="7">
        <v>54427740</v>
      </c>
      <c r="AB10" s="7">
        <v>43542192</v>
      </c>
      <c r="AC10" s="7">
        <v>644684</v>
      </c>
      <c r="AD10" s="7">
        <v>10240864</v>
      </c>
      <c r="AE10" s="7">
        <v>0</v>
      </c>
      <c r="AF10" s="7">
        <f t="shared" si="2"/>
        <v>4251</v>
      </c>
      <c r="AG10" s="7">
        <f t="shared" si="2"/>
        <v>55950620</v>
      </c>
      <c r="AH10" s="7">
        <f t="shared" si="2"/>
        <v>44760502</v>
      </c>
      <c r="AI10" s="7">
        <f t="shared" si="2"/>
        <v>829624</v>
      </c>
      <c r="AJ10" s="7">
        <f t="shared" si="2"/>
        <v>10360494</v>
      </c>
      <c r="AK10" s="7">
        <f t="shared" si="2"/>
        <v>0</v>
      </c>
      <c r="AL10" s="6">
        <f t="shared" si="3"/>
        <v>29755</v>
      </c>
      <c r="AM10" s="7">
        <f t="shared" si="3"/>
        <v>1496687080</v>
      </c>
      <c r="AN10" s="7">
        <f t="shared" si="3"/>
        <v>1197349519</v>
      </c>
      <c r="AO10" s="7">
        <f t="shared" si="3"/>
        <v>157116644</v>
      </c>
      <c r="AP10" s="7">
        <f t="shared" si="3"/>
        <v>132659542</v>
      </c>
      <c r="AQ10" s="7">
        <f t="shared" si="3"/>
        <v>9561375</v>
      </c>
      <c r="AR10" s="7">
        <v>18329</v>
      </c>
      <c r="AS10" s="7">
        <v>232012660</v>
      </c>
      <c r="AT10" s="7">
        <v>185610131</v>
      </c>
      <c r="AU10" s="7">
        <v>6243946</v>
      </c>
      <c r="AV10" s="7">
        <v>36807364</v>
      </c>
      <c r="AW10" s="7">
        <v>3351219</v>
      </c>
      <c r="AX10" s="7">
        <f t="shared" si="4"/>
        <v>48084</v>
      </c>
      <c r="AY10" s="7">
        <f t="shared" si="4"/>
        <v>1728699740</v>
      </c>
      <c r="AZ10" s="7">
        <f t="shared" si="4"/>
        <v>1382959650</v>
      </c>
      <c r="BA10" s="7">
        <f t="shared" si="4"/>
        <v>163360590</v>
      </c>
      <c r="BB10" s="7">
        <f t="shared" si="4"/>
        <v>169466906</v>
      </c>
      <c r="BC10" s="7">
        <f t="shared" si="4"/>
        <v>12912594</v>
      </c>
      <c r="BD10" s="6">
        <v>1417</v>
      </c>
      <c r="BE10" s="7">
        <v>46796382</v>
      </c>
      <c r="BF10" s="7">
        <v>13046832</v>
      </c>
      <c r="BG10" s="7">
        <v>0</v>
      </c>
      <c r="BH10" s="7">
        <v>33559110</v>
      </c>
      <c r="BI10" s="7">
        <v>190440</v>
      </c>
      <c r="BJ10" s="7">
        <v>3</v>
      </c>
      <c r="BK10" s="7">
        <v>20596</v>
      </c>
      <c r="BL10" s="7">
        <v>7716</v>
      </c>
      <c r="BM10" s="7">
        <v>0</v>
      </c>
      <c r="BN10" s="7">
        <v>12880</v>
      </c>
      <c r="BO10" s="7">
        <v>0</v>
      </c>
      <c r="BP10" s="7">
        <f t="shared" si="5"/>
        <v>1420</v>
      </c>
      <c r="BQ10" s="7">
        <f t="shared" si="5"/>
        <v>46816978</v>
      </c>
      <c r="BR10" s="7">
        <f t="shared" si="5"/>
        <v>13054548</v>
      </c>
      <c r="BS10" s="7">
        <f t="shared" si="5"/>
        <v>0</v>
      </c>
      <c r="BT10" s="7">
        <f t="shared" si="5"/>
        <v>33571990</v>
      </c>
      <c r="BU10" s="7">
        <f t="shared" si="5"/>
        <v>190440</v>
      </c>
      <c r="BV10" s="6">
        <v>171</v>
      </c>
      <c r="BW10" s="7">
        <v>28036220</v>
      </c>
      <c r="BX10" s="7">
        <v>22428976</v>
      </c>
      <c r="BY10" s="7">
        <v>3158513</v>
      </c>
      <c r="BZ10" s="7">
        <v>1496466</v>
      </c>
      <c r="CA10" s="7">
        <v>952265</v>
      </c>
      <c r="CB10" s="7">
        <f t="shared" si="6"/>
        <v>48255</v>
      </c>
      <c r="CC10" s="7">
        <f t="shared" si="7"/>
        <v>1803552938</v>
      </c>
      <c r="CD10" s="7">
        <f t="shared" si="7"/>
        <v>1418443174</v>
      </c>
      <c r="CE10" s="7">
        <f t="shared" si="7"/>
        <v>166519103</v>
      </c>
      <c r="CF10" s="7">
        <f t="shared" si="7"/>
        <v>204535362</v>
      </c>
      <c r="CG10" s="7">
        <f t="shared" si="7"/>
        <v>14055299</v>
      </c>
      <c r="CH10" s="100">
        <v>420</v>
      </c>
      <c r="CI10" s="101">
        <v>2208985</v>
      </c>
      <c r="CJ10" s="101">
        <v>1767143</v>
      </c>
      <c r="CK10" s="101">
        <v>0</v>
      </c>
      <c r="CL10" s="101">
        <v>441842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14"/>
        <v>420</v>
      </c>
      <c r="DA10" s="101">
        <f t="shared" si="8"/>
        <v>2208985</v>
      </c>
      <c r="DB10" s="101">
        <f t="shared" si="8"/>
        <v>1767143</v>
      </c>
      <c r="DC10" s="101">
        <f t="shared" si="8"/>
        <v>0</v>
      </c>
      <c r="DD10" s="101">
        <f t="shared" si="8"/>
        <v>441842</v>
      </c>
      <c r="DE10" s="101">
        <f t="shared" si="8"/>
        <v>0</v>
      </c>
      <c r="DF10" s="101">
        <f t="shared" si="9"/>
        <v>48675</v>
      </c>
      <c r="DG10" s="101">
        <f t="shared" si="9"/>
        <v>1805761923</v>
      </c>
      <c r="DH10" s="101">
        <f t="shared" si="9"/>
        <v>1420210317</v>
      </c>
      <c r="DI10" s="101">
        <f t="shared" si="9"/>
        <v>166519103</v>
      </c>
      <c r="DJ10" s="101">
        <f t="shared" si="9"/>
        <v>204977204</v>
      </c>
      <c r="DK10" s="101">
        <f t="shared" si="9"/>
        <v>14055299</v>
      </c>
      <c r="DL10" s="101">
        <v>1179</v>
      </c>
      <c r="DM10" s="101">
        <v>3841</v>
      </c>
      <c r="DN10" s="101">
        <v>5020</v>
      </c>
      <c r="DO10" s="101">
        <v>301</v>
      </c>
      <c r="DP10" s="101">
        <v>311</v>
      </c>
      <c r="DR10" s="16">
        <f>INDEX(現金給付!H:H,MATCH($A10,現金給付!$C:$C,0),1)</f>
        <v>420</v>
      </c>
      <c r="DS10" s="16">
        <f>INDEX(現金給付!I:I,MATCH($A10,現金給付!$C:$C,0),1)</f>
        <v>1767143</v>
      </c>
      <c r="DT10" s="16">
        <f>INDEX(現金給付!P:P,MATCH($A10,現金給付!$C:$C,0),1)</f>
        <v>44</v>
      </c>
      <c r="DU10" s="16">
        <f>INDEX(現金給付!Q:Q,MATCH($A10,現金給付!$C:$C,0),1)</f>
        <v>375410</v>
      </c>
      <c r="DV10" s="16">
        <f>INDEX(現金給付!X:X,MATCH($A10,現金給付!$C:$C,0),1)</f>
        <v>102</v>
      </c>
      <c r="DW10" s="16">
        <f>INDEX(現金給付!Y:Y,MATCH($A10,現金給付!$C:$C,0),1)</f>
        <v>1973884</v>
      </c>
      <c r="DX10" s="16">
        <f>INDEX(現金給付!AN:AN,MATCH($A10,現金給付!$C:$C,0),1)</f>
        <v>46</v>
      </c>
      <c r="DY10" s="16">
        <f>INDEX(現金給付!AO:AO,MATCH($A10,現金給付!$C:$C,0),1)</f>
        <v>1176424</v>
      </c>
      <c r="DZ10" s="16">
        <f>INDEX(現金給付!AV:AV,MATCH($A10,現金給付!$C:$C,0),1)</f>
        <v>0</v>
      </c>
      <c r="EA10" s="16">
        <f>INDEX(現金給付!AW:AW,MATCH($A10,現金給付!$C:$C,0),1)</f>
        <v>0</v>
      </c>
      <c r="EB10" s="16">
        <f>INDEX(現金給付!BD:BD,MATCH($A10,現金給付!$C:$C,0),1)</f>
        <v>0</v>
      </c>
      <c r="EC10" s="16">
        <f>INDEX(現金給付!BE:BE,MATCH($A10,現金給付!$C:$C,0),1)</f>
        <v>0</v>
      </c>
      <c r="ED10" s="16">
        <f>INDEX(現金給付!BT:BT,MATCH($A10,現金給付!$C:$C,0),1)</f>
        <v>0</v>
      </c>
      <c r="EE10" s="16">
        <f>INDEX(現金給付!BU:BU,MATCH($A10,現金給付!$C:$C,0),1)</f>
        <v>0</v>
      </c>
      <c r="EF10" s="16">
        <v>0</v>
      </c>
      <c r="EG10" s="16">
        <v>0</v>
      </c>
      <c r="EH10" s="16">
        <f t="shared" si="10"/>
        <v>612</v>
      </c>
      <c r="EI10" s="16">
        <f t="shared" si="10"/>
        <v>5292861</v>
      </c>
      <c r="EK10" s="7">
        <f t="shared" si="15"/>
        <v>48867</v>
      </c>
      <c r="EL10" s="7">
        <f t="shared" si="15"/>
        <v>1808845799</v>
      </c>
      <c r="EN10" s="69">
        <f>ROUND(EL10/INDEX(被保険者数!O:O,MATCH(A10,被保険者数!A:A,0),1),0)</f>
        <v>135758</v>
      </c>
      <c r="EO10" s="1">
        <f t="shared" si="16"/>
        <v>15</v>
      </c>
      <c r="EP10" s="69">
        <f t="shared" si="11"/>
        <v>970827530</v>
      </c>
      <c r="EQ10" s="69">
        <f t="shared" si="12"/>
        <v>525859550</v>
      </c>
      <c r="ER10" s="69">
        <f t="shared" si="13"/>
        <v>312158719</v>
      </c>
      <c r="ES10" s="69">
        <f>ROUND(EP10/INDEX(被保険者数!O:O,MATCH(A10,被保険者数!A:A,0),1),0)</f>
        <v>72863</v>
      </c>
      <c r="ET10" s="69">
        <f t="shared" si="17"/>
        <v>17</v>
      </c>
      <c r="EU10" s="69">
        <f>ROUND(EQ10/INDEX(被保険者数!O:O,MATCH(A10,被保険者数!A:A,0),1),0)</f>
        <v>39467</v>
      </c>
      <c r="EV10" s="1">
        <f t="shared" si="18"/>
        <v>17</v>
      </c>
    </row>
    <row r="11" spans="1:152" s="1" customFormat="1" ht="15.95" customHeight="1" x14ac:dyDescent="0.15">
      <c r="A11" s="2" t="s">
        <v>33</v>
      </c>
      <c r="B11" s="6">
        <v>650</v>
      </c>
      <c r="C11" s="7">
        <v>451683750</v>
      </c>
      <c r="D11" s="7">
        <v>361346986</v>
      </c>
      <c r="E11" s="7">
        <v>57124218</v>
      </c>
      <c r="F11" s="7">
        <v>30905438</v>
      </c>
      <c r="G11" s="7">
        <v>2307108</v>
      </c>
      <c r="H11" s="7">
        <v>16254</v>
      </c>
      <c r="I11" s="7">
        <v>271059890</v>
      </c>
      <c r="J11" s="7">
        <v>216847911</v>
      </c>
      <c r="K11" s="7">
        <v>14808589</v>
      </c>
      <c r="L11" s="7">
        <v>37463612</v>
      </c>
      <c r="M11" s="7">
        <v>1939778</v>
      </c>
      <c r="N11" s="7">
        <f t="shared" si="0"/>
        <v>16904</v>
      </c>
      <c r="O11" s="7">
        <f t="shared" si="1"/>
        <v>722743640</v>
      </c>
      <c r="P11" s="7">
        <f t="shared" si="1"/>
        <v>578194897</v>
      </c>
      <c r="Q11" s="7">
        <f t="shared" si="1"/>
        <v>71932807</v>
      </c>
      <c r="R11" s="7">
        <f t="shared" si="1"/>
        <v>68369050</v>
      </c>
      <c r="S11" s="7">
        <f t="shared" si="1"/>
        <v>4246886</v>
      </c>
      <c r="T11" s="6">
        <v>1</v>
      </c>
      <c r="U11" s="7">
        <v>430890</v>
      </c>
      <c r="V11" s="7">
        <v>344712</v>
      </c>
      <c r="W11" s="7">
        <v>28578</v>
      </c>
      <c r="X11" s="7">
        <v>57600</v>
      </c>
      <c r="Y11" s="7">
        <v>0</v>
      </c>
      <c r="Z11" s="7">
        <v>2425</v>
      </c>
      <c r="AA11" s="7">
        <v>30388230</v>
      </c>
      <c r="AB11" s="7">
        <v>24310586</v>
      </c>
      <c r="AC11" s="7">
        <v>365370</v>
      </c>
      <c r="AD11" s="7">
        <v>5712274</v>
      </c>
      <c r="AE11" s="7">
        <v>0</v>
      </c>
      <c r="AF11" s="7">
        <f t="shared" si="2"/>
        <v>2426</v>
      </c>
      <c r="AG11" s="7">
        <f t="shared" si="2"/>
        <v>30819120</v>
      </c>
      <c r="AH11" s="7">
        <f t="shared" si="2"/>
        <v>24655298</v>
      </c>
      <c r="AI11" s="7">
        <f t="shared" si="2"/>
        <v>393948</v>
      </c>
      <c r="AJ11" s="7">
        <f t="shared" si="2"/>
        <v>5769874</v>
      </c>
      <c r="AK11" s="7">
        <f t="shared" si="2"/>
        <v>0</v>
      </c>
      <c r="AL11" s="6">
        <f t="shared" si="3"/>
        <v>19330</v>
      </c>
      <c r="AM11" s="7">
        <f t="shared" si="3"/>
        <v>753562760</v>
      </c>
      <c r="AN11" s="7">
        <f t="shared" si="3"/>
        <v>602850195</v>
      </c>
      <c r="AO11" s="7">
        <f t="shared" si="3"/>
        <v>72326755</v>
      </c>
      <c r="AP11" s="7">
        <f t="shared" si="3"/>
        <v>74138924</v>
      </c>
      <c r="AQ11" s="7">
        <f t="shared" si="3"/>
        <v>4246886</v>
      </c>
      <c r="AR11" s="7">
        <v>11707</v>
      </c>
      <c r="AS11" s="7">
        <v>132732890</v>
      </c>
      <c r="AT11" s="7">
        <v>106186310</v>
      </c>
      <c r="AU11" s="7">
        <v>2410967</v>
      </c>
      <c r="AV11" s="7">
        <v>22498232</v>
      </c>
      <c r="AW11" s="7">
        <v>1637381</v>
      </c>
      <c r="AX11" s="7">
        <f t="shared" si="4"/>
        <v>31037</v>
      </c>
      <c r="AY11" s="7">
        <f t="shared" si="4"/>
        <v>886295650</v>
      </c>
      <c r="AZ11" s="7">
        <f t="shared" si="4"/>
        <v>709036505</v>
      </c>
      <c r="BA11" s="7">
        <f t="shared" si="4"/>
        <v>74737722</v>
      </c>
      <c r="BB11" s="7">
        <f t="shared" si="4"/>
        <v>96637156</v>
      </c>
      <c r="BC11" s="7">
        <f t="shared" si="4"/>
        <v>5884267</v>
      </c>
      <c r="BD11" s="6">
        <v>623</v>
      </c>
      <c r="BE11" s="7">
        <v>18499337</v>
      </c>
      <c r="BF11" s="7">
        <v>5469497</v>
      </c>
      <c r="BG11" s="7">
        <v>0</v>
      </c>
      <c r="BH11" s="7">
        <v>12866080</v>
      </c>
      <c r="BI11" s="7">
        <v>163760</v>
      </c>
      <c r="BJ11" s="7">
        <v>1</v>
      </c>
      <c r="BK11" s="7">
        <v>14080</v>
      </c>
      <c r="BL11" s="7">
        <v>3960</v>
      </c>
      <c r="BM11" s="7">
        <v>0</v>
      </c>
      <c r="BN11" s="7">
        <v>10120</v>
      </c>
      <c r="BO11" s="7">
        <v>0</v>
      </c>
      <c r="BP11" s="7">
        <f t="shared" si="5"/>
        <v>624</v>
      </c>
      <c r="BQ11" s="7">
        <f t="shared" si="5"/>
        <v>18513417</v>
      </c>
      <c r="BR11" s="7">
        <f t="shared" si="5"/>
        <v>5473457</v>
      </c>
      <c r="BS11" s="7">
        <f t="shared" si="5"/>
        <v>0</v>
      </c>
      <c r="BT11" s="7">
        <f t="shared" si="5"/>
        <v>12876200</v>
      </c>
      <c r="BU11" s="7">
        <f t="shared" si="5"/>
        <v>163760</v>
      </c>
      <c r="BV11" s="6">
        <v>76</v>
      </c>
      <c r="BW11" s="7">
        <v>6687920</v>
      </c>
      <c r="BX11" s="7">
        <v>5350336</v>
      </c>
      <c r="BY11" s="7">
        <v>376384</v>
      </c>
      <c r="BZ11" s="7">
        <v>680227</v>
      </c>
      <c r="CA11" s="7">
        <v>280973</v>
      </c>
      <c r="CB11" s="7">
        <f t="shared" si="6"/>
        <v>31113</v>
      </c>
      <c r="CC11" s="7">
        <f t="shared" si="7"/>
        <v>911496987</v>
      </c>
      <c r="CD11" s="7">
        <f t="shared" si="7"/>
        <v>719860298</v>
      </c>
      <c r="CE11" s="7">
        <f t="shared" si="7"/>
        <v>75114106</v>
      </c>
      <c r="CF11" s="7">
        <f t="shared" si="7"/>
        <v>110193583</v>
      </c>
      <c r="CG11" s="7">
        <f t="shared" si="7"/>
        <v>6329000</v>
      </c>
      <c r="CH11" s="100">
        <v>307</v>
      </c>
      <c r="CI11" s="101">
        <v>1708796</v>
      </c>
      <c r="CJ11" s="101">
        <v>1367002</v>
      </c>
      <c r="CK11" s="101">
        <v>0</v>
      </c>
      <c r="CL11" s="101">
        <v>341794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14"/>
        <v>307</v>
      </c>
      <c r="DA11" s="101">
        <f t="shared" si="8"/>
        <v>1708796</v>
      </c>
      <c r="DB11" s="101">
        <f t="shared" si="8"/>
        <v>1367002</v>
      </c>
      <c r="DC11" s="101">
        <f t="shared" si="8"/>
        <v>0</v>
      </c>
      <c r="DD11" s="101">
        <f t="shared" si="8"/>
        <v>341794</v>
      </c>
      <c r="DE11" s="101">
        <f t="shared" si="8"/>
        <v>0</v>
      </c>
      <c r="DF11" s="101">
        <f t="shared" si="9"/>
        <v>31420</v>
      </c>
      <c r="DG11" s="101">
        <f t="shared" si="9"/>
        <v>913205783</v>
      </c>
      <c r="DH11" s="101">
        <f t="shared" si="9"/>
        <v>721227300</v>
      </c>
      <c r="DI11" s="101">
        <f t="shared" si="9"/>
        <v>75114106</v>
      </c>
      <c r="DJ11" s="101">
        <f t="shared" si="9"/>
        <v>110535377</v>
      </c>
      <c r="DK11" s="101">
        <f t="shared" si="9"/>
        <v>6329000</v>
      </c>
      <c r="DL11" s="101">
        <v>537</v>
      </c>
      <c r="DM11" s="101">
        <v>2170</v>
      </c>
      <c r="DN11" s="101">
        <v>2707</v>
      </c>
      <c r="DO11" s="101">
        <v>133</v>
      </c>
      <c r="DP11" s="101">
        <v>147</v>
      </c>
      <c r="DR11" s="16">
        <f>INDEX(現金給付!H:H,MATCH($A11,現金給付!$C:$C,0),1)</f>
        <v>307</v>
      </c>
      <c r="DS11" s="16">
        <f>INDEX(現金給付!I:I,MATCH($A11,現金給付!$C:$C,0),1)</f>
        <v>1367002</v>
      </c>
      <c r="DT11" s="16">
        <f>INDEX(現金給付!P:P,MATCH($A11,現金給付!$C:$C,0),1)</f>
        <v>40</v>
      </c>
      <c r="DU11" s="16">
        <f>INDEX(現金給付!Q:Q,MATCH($A11,現金給付!$C:$C,0),1)</f>
        <v>602847</v>
      </c>
      <c r="DV11" s="16">
        <f>INDEX(現金給付!X:X,MATCH($A11,現金給付!$C:$C,0),1)</f>
        <v>55</v>
      </c>
      <c r="DW11" s="16">
        <f>INDEX(現金給付!Y:Y,MATCH($A11,現金給付!$C:$C,0),1)</f>
        <v>1158272</v>
      </c>
      <c r="DX11" s="16">
        <f>INDEX(現金給付!AN:AN,MATCH($A11,現金給付!$C:$C,0),1)</f>
        <v>29</v>
      </c>
      <c r="DY11" s="16">
        <f>INDEX(現金給付!AO:AO,MATCH($A11,現金給付!$C:$C,0),1)</f>
        <v>875623</v>
      </c>
      <c r="DZ11" s="16">
        <f>INDEX(現金給付!AV:AV,MATCH($A11,現金給付!$C:$C,0),1)</f>
        <v>2</v>
      </c>
      <c r="EA11" s="16">
        <f>INDEX(現金給付!AW:AW,MATCH($A11,現金給付!$C:$C,0),1)</f>
        <v>21680</v>
      </c>
      <c r="EB11" s="16">
        <f>INDEX(現金給付!BD:BD,MATCH($A11,現金給付!$C:$C,0),1)</f>
        <v>0</v>
      </c>
      <c r="EC11" s="16">
        <f>INDEX(現金給付!BE:BE,MATCH($A11,現金給付!$C:$C,0),1)</f>
        <v>0</v>
      </c>
      <c r="ED11" s="16">
        <f>INDEX(現金給付!BT:BT,MATCH($A11,現金給付!$C:$C,0),1)</f>
        <v>0</v>
      </c>
      <c r="EE11" s="16">
        <f>INDEX(現金給付!BU:BU,MATCH($A11,現金給付!$C:$C,0),1)</f>
        <v>0</v>
      </c>
      <c r="EF11" s="16">
        <v>0</v>
      </c>
      <c r="EG11" s="16">
        <v>0</v>
      </c>
      <c r="EH11" s="16">
        <f t="shared" si="10"/>
        <v>433</v>
      </c>
      <c r="EI11" s="16">
        <f t="shared" si="10"/>
        <v>4025424</v>
      </c>
      <c r="EK11" s="7">
        <f t="shared" si="15"/>
        <v>31546</v>
      </c>
      <c r="EL11" s="7">
        <f t="shared" si="15"/>
        <v>915522411</v>
      </c>
      <c r="EN11" s="69">
        <f>ROUND(EL11/INDEX(被保険者数!O:O,MATCH(A11,被保険者数!A:A,0),1),0)</f>
        <v>155913</v>
      </c>
      <c r="EO11" s="1">
        <f t="shared" si="16"/>
        <v>8</v>
      </c>
      <c r="EP11" s="69">
        <f t="shared" si="11"/>
        <v>452114640</v>
      </c>
      <c r="EQ11" s="69">
        <f t="shared" si="12"/>
        <v>301448120</v>
      </c>
      <c r="ER11" s="69">
        <f t="shared" si="13"/>
        <v>161959651</v>
      </c>
      <c r="ES11" s="69">
        <f>ROUND(EP11/INDEX(被保険者数!O:O,MATCH(A11,被保険者数!A:A,0),1),0)</f>
        <v>76995</v>
      </c>
      <c r="ET11" s="69">
        <f t="shared" si="17"/>
        <v>14</v>
      </c>
      <c r="EU11" s="69">
        <f>ROUND(EQ11/INDEX(被保険者数!O:O,MATCH(A11,被保険者数!A:A,0),1),0)</f>
        <v>51337</v>
      </c>
      <c r="EV11" s="1">
        <f t="shared" si="18"/>
        <v>6</v>
      </c>
    </row>
    <row r="12" spans="1:152" s="1" customFormat="1" ht="15.95" customHeight="1" x14ac:dyDescent="0.15">
      <c r="A12" s="2" t="s">
        <v>34</v>
      </c>
      <c r="B12" s="6">
        <v>1369</v>
      </c>
      <c r="C12" s="7">
        <v>890454010</v>
      </c>
      <c r="D12" s="7">
        <v>712363002</v>
      </c>
      <c r="E12" s="7">
        <v>111666746</v>
      </c>
      <c r="F12" s="7">
        <v>61564818</v>
      </c>
      <c r="G12" s="7">
        <v>4859444</v>
      </c>
      <c r="H12" s="7">
        <v>22899</v>
      </c>
      <c r="I12" s="7">
        <v>418309690</v>
      </c>
      <c r="J12" s="7">
        <v>334647727</v>
      </c>
      <c r="K12" s="7">
        <v>26289012</v>
      </c>
      <c r="L12" s="7">
        <v>54267654</v>
      </c>
      <c r="M12" s="7">
        <v>3105297</v>
      </c>
      <c r="N12" s="7">
        <f t="shared" si="0"/>
        <v>24268</v>
      </c>
      <c r="O12" s="7">
        <f t="shared" si="1"/>
        <v>1308763700</v>
      </c>
      <c r="P12" s="7">
        <f t="shared" si="1"/>
        <v>1047010729</v>
      </c>
      <c r="Q12" s="7">
        <f t="shared" si="1"/>
        <v>137955758</v>
      </c>
      <c r="R12" s="7">
        <f t="shared" si="1"/>
        <v>115832472</v>
      </c>
      <c r="S12" s="7">
        <f t="shared" si="1"/>
        <v>7964741</v>
      </c>
      <c r="T12" s="6">
        <v>3</v>
      </c>
      <c r="U12" s="7">
        <v>869520</v>
      </c>
      <c r="V12" s="7">
        <v>695620</v>
      </c>
      <c r="W12" s="7">
        <v>8200</v>
      </c>
      <c r="X12" s="7">
        <v>165700</v>
      </c>
      <c r="Y12" s="7">
        <v>0</v>
      </c>
      <c r="Z12" s="7">
        <v>3731</v>
      </c>
      <c r="AA12" s="7">
        <v>49762450</v>
      </c>
      <c r="AB12" s="7">
        <v>39809963</v>
      </c>
      <c r="AC12" s="7">
        <v>605470</v>
      </c>
      <c r="AD12" s="7">
        <v>9347017</v>
      </c>
      <c r="AE12" s="7">
        <v>0</v>
      </c>
      <c r="AF12" s="7">
        <f t="shared" si="2"/>
        <v>3734</v>
      </c>
      <c r="AG12" s="7">
        <f t="shared" si="2"/>
        <v>50631970</v>
      </c>
      <c r="AH12" s="7">
        <f t="shared" si="2"/>
        <v>40505583</v>
      </c>
      <c r="AI12" s="7">
        <f t="shared" si="2"/>
        <v>613670</v>
      </c>
      <c r="AJ12" s="7">
        <f t="shared" si="2"/>
        <v>9512717</v>
      </c>
      <c r="AK12" s="7">
        <f t="shared" si="2"/>
        <v>0</v>
      </c>
      <c r="AL12" s="6">
        <f t="shared" si="3"/>
        <v>28002</v>
      </c>
      <c r="AM12" s="7">
        <f t="shared" si="3"/>
        <v>1359395670</v>
      </c>
      <c r="AN12" s="7">
        <f t="shared" si="3"/>
        <v>1087516312</v>
      </c>
      <c r="AO12" s="7">
        <f t="shared" si="3"/>
        <v>138569428</v>
      </c>
      <c r="AP12" s="7">
        <f t="shared" si="3"/>
        <v>125345189</v>
      </c>
      <c r="AQ12" s="7">
        <f t="shared" si="3"/>
        <v>7964741</v>
      </c>
      <c r="AR12" s="7">
        <v>16766</v>
      </c>
      <c r="AS12" s="7">
        <v>241184270</v>
      </c>
      <c r="AT12" s="7">
        <v>192947448</v>
      </c>
      <c r="AU12" s="7">
        <v>9727213</v>
      </c>
      <c r="AV12" s="7">
        <v>35573600</v>
      </c>
      <c r="AW12" s="7">
        <v>2936009</v>
      </c>
      <c r="AX12" s="7">
        <f t="shared" si="4"/>
        <v>44768</v>
      </c>
      <c r="AY12" s="7">
        <f t="shared" si="4"/>
        <v>1600579940</v>
      </c>
      <c r="AZ12" s="7">
        <f t="shared" si="4"/>
        <v>1280463760</v>
      </c>
      <c r="BA12" s="7">
        <f t="shared" si="4"/>
        <v>148296641</v>
      </c>
      <c r="BB12" s="7">
        <f t="shared" si="4"/>
        <v>160918789</v>
      </c>
      <c r="BC12" s="7">
        <f t="shared" si="4"/>
        <v>10900750</v>
      </c>
      <c r="BD12" s="6">
        <v>1321</v>
      </c>
      <c r="BE12" s="7">
        <v>40793587</v>
      </c>
      <c r="BF12" s="7">
        <v>10996327</v>
      </c>
      <c r="BG12" s="7">
        <v>0</v>
      </c>
      <c r="BH12" s="7">
        <v>29730560</v>
      </c>
      <c r="BI12" s="7">
        <v>66700</v>
      </c>
      <c r="BJ12" s="7">
        <v>3</v>
      </c>
      <c r="BK12" s="7">
        <v>18470</v>
      </c>
      <c r="BL12" s="7">
        <v>9590</v>
      </c>
      <c r="BM12" s="7">
        <v>0</v>
      </c>
      <c r="BN12" s="7">
        <v>8880</v>
      </c>
      <c r="BO12" s="7">
        <v>0</v>
      </c>
      <c r="BP12" s="7">
        <f t="shared" si="5"/>
        <v>1324</v>
      </c>
      <c r="BQ12" s="7">
        <f t="shared" si="5"/>
        <v>40812057</v>
      </c>
      <c r="BR12" s="7">
        <f t="shared" si="5"/>
        <v>11005917</v>
      </c>
      <c r="BS12" s="7">
        <f t="shared" si="5"/>
        <v>0</v>
      </c>
      <c r="BT12" s="7">
        <f t="shared" si="5"/>
        <v>29739440</v>
      </c>
      <c r="BU12" s="7">
        <f t="shared" si="5"/>
        <v>66700</v>
      </c>
      <c r="BV12" s="6">
        <v>184</v>
      </c>
      <c r="BW12" s="7">
        <v>21332270</v>
      </c>
      <c r="BX12" s="7">
        <v>17065816</v>
      </c>
      <c r="BY12" s="7">
        <v>1831830</v>
      </c>
      <c r="BZ12" s="7">
        <v>1667382</v>
      </c>
      <c r="CA12" s="7">
        <v>767242</v>
      </c>
      <c r="CB12" s="7">
        <f t="shared" si="6"/>
        <v>44952</v>
      </c>
      <c r="CC12" s="7">
        <f t="shared" si="7"/>
        <v>1662724267</v>
      </c>
      <c r="CD12" s="7">
        <f t="shared" si="7"/>
        <v>1308535493</v>
      </c>
      <c r="CE12" s="7">
        <f t="shared" si="7"/>
        <v>150128471</v>
      </c>
      <c r="CF12" s="7">
        <f t="shared" si="7"/>
        <v>192325611</v>
      </c>
      <c r="CG12" s="7">
        <f t="shared" si="7"/>
        <v>11734692</v>
      </c>
      <c r="CH12" s="100">
        <v>477</v>
      </c>
      <c r="CI12" s="101">
        <v>3217488</v>
      </c>
      <c r="CJ12" s="101">
        <v>2573931</v>
      </c>
      <c r="CK12" s="101">
        <v>0</v>
      </c>
      <c r="CL12" s="101">
        <v>643557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14"/>
        <v>477</v>
      </c>
      <c r="DA12" s="101">
        <f t="shared" si="8"/>
        <v>3217488</v>
      </c>
      <c r="DB12" s="101">
        <f t="shared" si="8"/>
        <v>2573931</v>
      </c>
      <c r="DC12" s="101">
        <f t="shared" si="8"/>
        <v>0</v>
      </c>
      <c r="DD12" s="101">
        <f t="shared" si="8"/>
        <v>643557</v>
      </c>
      <c r="DE12" s="101">
        <f t="shared" si="8"/>
        <v>0</v>
      </c>
      <c r="DF12" s="101">
        <f t="shared" si="9"/>
        <v>45429</v>
      </c>
      <c r="DG12" s="101">
        <f t="shared" si="9"/>
        <v>1665941755</v>
      </c>
      <c r="DH12" s="101">
        <f t="shared" si="9"/>
        <v>1311109424</v>
      </c>
      <c r="DI12" s="101">
        <f t="shared" si="9"/>
        <v>150128471</v>
      </c>
      <c r="DJ12" s="101">
        <f t="shared" si="9"/>
        <v>192969168</v>
      </c>
      <c r="DK12" s="101">
        <f t="shared" si="9"/>
        <v>11734692</v>
      </c>
      <c r="DL12" s="101">
        <v>1068</v>
      </c>
      <c r="DM12" s="101">
        <v>3846</v>
      </c>
      <c r="DN12" s="101">
        <v>4914</v>
      </c>
      <c r="DO12" s="101">
        <v>342</v>
      </c>
      <c r="DP12" s="101">
        <v>237</v>
      </c>
      <c r="DR12" s="16">
        <f>INDEX(現金給付!H:H,MATCH($A12,現金給付!$C:$C,0),1)</f>
        <v>477</v>
      </c>
      <c r="DS12" s="16">
        <f>INDEX(現金給付!I:I,MATCH($A12,現金給付!$C:$C,0),1)</f>
        <v>2573931</v>
      </c>
      <c r="DT12" s="16">
        <f>INDEX(現金給付!P:P,MATCH($A12,現金給付!$C:$C,0),1)</f>
        <v>35</v>
      </c>
      <c r="DU12" s="16">
        <f>INDEX(現金給付!Q:Q,MATCH($A12,現金給付!$C:$C,0),1)</f>
        <v>772346</v>
      </c>
      <c r="DV12" s="16">
        <f>INDEX(現金給付!X:X,MATCH($A12,現金給付!$C:$C,0),1)</f>
        <v>51</v>
      </c>
      <c r="DW12" s="16">
        <f>INDEX(現金給付!Y:Y,MATCH($A12,現金給付!$C:$C,0),1)</f>
        <v>1275296</v>
      </c>
      <c r="DX12" s="16">
        <f>INDEX(現金給付!AN:AN,MATCH($A12,現金給付!$C:$C,0),1)</f>
        <v>45</v>
      </c>
      <c r="DY12" s="16">
        <f>INDEX(現金給付!AO:AO,MATCH($A12,現金給付!$C:$C,0),1)</f>
        <v>4179080</v>
      </c>
      <c r="DZ12" s="16">
        <f>INDEX(現金給付!AV:AV,MATCH($A12,現金給付!$C:$C,0),1)</f>
        <v>1</v>
      </c>
      <c r="EA12" s="16">
        <f>INDEX(現金給付!AW:AW,MATCH($A12,現金給付!$C:$C,0),1)</f>
        <v>3816</v>
      </c>
      <c r="EB12" s="16">
        <f>INDEX(現金給付!BD:BD,MATCH($A12,現金給付!$C:$C,0),1)</f>
        <v>0</v>
      </c>
      <c r="EC12" s="16">
        <f>INDEX(現金給付!BE:BE,MATCH($A12,現金給付!$C:$C,0),1)</f>
        <v>0</v>
      </c>
      <c r="ED12" s="16">
        <f>INDEX(現金給付!BT:BT,MATCH($A12,現金給付!$C:$C,0),1)</f>
        <v>0</v>
      </c>
      <c r="EE12" s="16">
        <f>INDEX(現金給付!BU:BU,MATCH($A12,現金給付!$C:$C,0),1)</f>
        <v>0</v>
      </c>
      <c r="EF12" s="16">
        <v>0</v>
      </c>
      <c r="EG12" s="16">
        <v>0</v>
      </c>
      <c r="EH12" s="16">
        <f t="shared" si="10"/>
        <v>609</v>
      </c>
      <c r="EI12" s="16">
        <f t="shared" si="10"/>
        <v>8804469</v>
      </c>
      <c r="EK12" s="7">
        <f t="shared" si="15"/>
        <v>45561</v>
      </c>
      <c r="EL12" s="7">
        <f t="shared" si="15"/>
        <v>1671528736</v>
      </c>
      <c r="EN12" s="69">
        <f>ROUND(EL12/INDEX(被保険者数!O:O,MATCH(A12,被保険者数!A:A,0),1),0)</f>
        <v>128698</v>
      </c>
      <c r="EO12" s="1">
        <f t="shared" si="16"/>
        <v>16</v>
      </c>
      <c r="EP12" s="69">
        <f t="shared" si="11"/>
        <v>891323530</v>
      </c>
      <c r="EQ12" s="69">
        <f t="shared" si="12"/>
        <v>468072140</v>
      </c>
      <c r="ER12" s="69">
        <f t="shared" si="13"/>
        <v>312133066</v>
      </c>
      <c r="ES12" s="69">
        <f>ROUND(EP12/INDEX(被保険者数!O:O,MATCH(A12,被保険者数!A:A,0),1),0)</f>
        <v>68627</v>
      </c>
      <c r="ET12" s="69">
        <f t="shared" si="17"/>
        <v>19</v>
      </c>
      <c r="EU12" s="69">
        <f>ROUND(EQ12/INDEX(被保険者数!O:O,MATCH(A12,被保険者数!A:A,0),1),0)</f>
        <v>36039</v>
      </c>
      <c r="EV12" s="1">
        <f t="shared" si="18"/>
        <v>20</v>
      </c>
    </row>
    <row r="13" spans="1:152" s="1" customFormat="1" ht="15.95" customHeight="1" x14ac:dyDescent="0.15">
      <c r="A13" s="2" t="s">
        <v>35</v>
      </c>
      <c r="B13" s="6">
        <v>461</v>
      </c>
      <c r="C13" s="7">
        <v>314779650</v>
      </c>
      <c r="D13" s="7">
        <v>251823752</v>
      </c>
      <c r="E13" s="7">
        <v>40147868</v>
      </c>
      <c r="F13" s="7">
        <v>21640514</v>
      </c>
      <c r="G13" s="7">
        <v>1167516</v>
      </c>
      <c r="H13" s="7">
        <v>12858</v>
      </c>
      <c r="I13" s="7">
        <v>215524260</v>
      </c>
      <c r="J13" s="7">
        <v>172419398</v>
      </c>
      <c r="K13" s="7">
        <v>9190016</v>
      </c>
      <c r="L13" s="7">
        <v>33056432</v>
      </c>
      <c r="M13" s="7">
        <v>858414</v>
      </c>
      <c r="N13" s="7">
        <f t="shared" si="0"/>
        <v>13319</v>
      </c>
      <c r="O13" s="7">
        <f t="shared" si="1"/>
        <v>530303910</v>
      </c>
      <c r="P13" s="7">
        <f t="shared" si="1"/>
        <v>424243150</v>
      </c>
      <c r="Q13" s="7">
        <f t="shared" si="1"/>
        <v>49337884</v>
      </c>
      <c r="R13" s="7">
        <f t="shared" si="1"/>
        <v>54696946</v>
      </c>
      <c r="S13" s="7">
        <f t="shared" si="1"/>
        <v>2025930</v>
      </c>
      <c r="T13" s="6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1828</v>
      </c>
      <c r="AA13" s="7">
        <v>23998250</v>
      </c>
      <c r="AB13" s="7">
        <v>19198600</v>
      </c>
      <c r="AC13" s="7">
        <v>349885</v>
      </c>
      <c r="AD13" s="7">
        <v>4443183</v>
      </c>
      <c r="AE13" s="7">
        <v>6582</v>
      </c>
      <c r="AF13" s="7">
        <f t="shared" si="2"/>
        <v>1828</v>
      </c>
      <c r="AG13" s="7">
        <f t="shared" si="2"/>
        <v>23998250</v>
      </c>
      <c r="AH13" s="7">
        <f t="shared" si="2"/>
        <v>19198600</v>
      </c>
      <c r="AI13" s="7">
        <f t="shared" si="2"/>
        <v>349885</v>
      </c>
      <c r="AJ13" s="7">
        <f t="shared" si="2"/>
        <v>4443183</v>
      </c>
      <c r="AK13" s="7">
        <f t="shared" si="2"/>
        <v>6582</v>
      </c>
      <c r="AL13" s="6">
        <f t="shared" si="3"/>
        <v>15147</v>
      </c>
      <c r="AM13" s="7">
        <f t="shared" si="3"/>
        <v>554302160</v>
      </c>
      <c r="AN13" s="7">
        <f t="shared" si="3"/>
        <v>443441750</v>
      </c>
      <c r="AO13" s="7">
        <f t="shared" si="3"/>
        <v>49687769</v>
      </c>
      <c r="AP13" s="7">
        <f t="shared" si="3"/>
        <v>59140129</v>
      </c>
      <c r="AQ13" s="7">
        <f t="shared" si="3"/>
        <v>2032512</v>
      </c>
      <c r="AR13" s="7">
        <v>6543</v>
      </c>
      <c r="AS13" s="7">
        <v>90934010</v>
      </c>
      <c r="AT13" s="7">
        <v>72747225</v>
      </c>
      <c r="AU13" s="7">
        <v>4870197</v>
      </c>
      <c r="AV13" s="7">
        <v>12521484</v>
      </c>
      <c r="AW13" s="7">
        <v>795104</v>
      </c>
      <c r="AX13" s="7">
        <f t="shared" si="4"/>
        <v>21690</v>
      </c>
      <c r="AY13" s="7">
        <f t="shared" si="4"/>
        <v>645236170</v>
      </c>
      <c r="AZ13" s="7">
        <f t="shared" si="4"/>
        <v>516188975</v>
      </c>
      <c r="BA13" s="7">
        <f t="shared" si="4"/>
        <v>54557966</v>
      </c>
      <c r="BB13" s="7">
        <f t="shared" si="4"/>
        <v>71661613</v>
      </c>
      <c r="BC13" s="7">
        <f t="shared" si="4"/>
        <v>2827616</v>
      </c>
      <c r="BD13" s="6">
        <v>444</v>
      </c>
      <c r="BE13" s="7">
        <v>12056810</v>
      </c>
      <c r="BF13" s="7">
        <v>3648470</v>
      </c>
      <c r="BG13" s="7">
        <v>0</v>
      </c>
      <c r="BH13" s="7">
        <v>8371080</v>
      </c>
      <c r="BI13" s="7">
        <v>37260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f t="shared" si="5"/>
        <v>444</v>
      </c>
      <c r="BQ13" s="7">
        <f t="shared" si="5"/>
        <v>12056810</v>
      </c>
      <c r="BR13" s="7">
        <f t="shared" si="5"/>
        <v>3648470</v>
      </c>
      <c r="BS13" s="7">
        <f t="shared" si="5"/>
        <v>0</v>
      </c>
      <c r="BT13" s="7">
        <f t="shared" si="5"/>
        <v>8371080</v>
      </c>
      <c r="BU13" s="7">
        <f t="shared" si="5"/>
        <v>37260</v>
      </c>
      <c r="BV13" s="6">
        <v>74</v>
      </c>
      <c r="BW13" s="7">
        <v>7912460</v>
      </c>
      <c r="BX13" s="7">
        <v>6329968</v>
      </c>
      <c r="BY13" s="7">
        <v>673548</v>
      </c>
      <c r="BZ13" s="7">
        <v>660408</v>
      </c>
      <c r="CA13" s="7">
        <v>248536</v>
      </c>
      <c r="CB13" s="7">
        <f t="shared" si="6"/>
        <v>21764</v>
      </c>
      <c r="CC13" s="7">
        <f t="shared" si="7"/>
        <v>665205440</v>
      </c>
      <c r="CD13" s="7">
        <f t="shared" si="7"/>
        <v>526167413</v>
      </c>
      <c r="CE13" s="7">
        <f t="shared" si="7"/>
        <v>55231514</v>
      </c>
      <c r="CF13" s="7">
        <f t="shared" si="7"/>
        <v>80693101</v>
      </c>
      <c r="CG13" s="7">
        <f t="shared" si="7"/>
        <v>3113412</v>
      </c>
      <c r="CH13" s="100">
        <v>171</v>
      </c>
      <c r="CI13" s="101">
        <v>817549</v>
      </c>
      <c r="CJ13" s="101">
        <v>654017</v>
      </c>
      <c r="CK13" s="101">
        <v>0</v>
      </c>
      <c r="CL13" s="101">
        <v>163532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14"/>
        <v>171</v>
      </c>
      <c r="DA13" s="101">
        <f t="shared" si="8"/>
        <v>817549</v>
      </c>
      <c r="DB13" s="101">
        <f t="shared" si="8"/>
        <v>654017</v>
      </c>
      <c r="DC13" s="101">
        <f t="shared" si="8"/>
        <v>0</v>
      </c>
      <c r="DD13" s="101">
        <f t="shared" si="8"/>
        <v>163532</v>
      </c>
      <c r="DE13" s="101">
        <f t="shared" si="8"/>
        <v>0</v>
      </c>
      <c r="DF13" s="101">
        <f t="shared" si="9"/>
        <v>21935</v>
      </c>
      <c r="DG13" s="101">
        <f t="shared" si="9"/>
        <v>666022989</v>
      </c>
      <c r="DH13" s="101">
        <f t="shared" si="9"/>
        <v>526821430</v>
      </c>
      <c r="DI13" s="101">
        <f t="shared" si="9"/>
        <v>55231514</v>
      </c>
      <c r="DJ13" s="101">
        <f t="shared" si="9"/>
        <v>80856633</v>
      </c>
      <c r="DK13" s="101">
        <f t="shared" si="9"/>
        <v>3113412</v>
      </c>
      <c r="DL13" s="101">
        <v>343</v>
      </c>
      <c r="DM13" s="101">
        <v>1843</v>
      </c>
      <c r="DN13" s="101">
        <v>2186</v>
      </c>
      <c r="DO13" s="101">
        <v>55</v>
      </c>
      <c r="DP13" s="101">
        <v>71</v>
      </c>
      <c r="DR13" s="16">
        <f>INDEX(現金給付!H:H,MATCH($A13,現金給付!$C:$C,0),1)</f>
        <v>171</v>
      </c>
      <c r="DS13" s="16">
        <f>INDEX(現金給付!I:I,MATCH($A13,現金給付!$C:$C,0),1)</f>
        <v>654017</v>
      </c>
      <c r="DT13" s="16">
        <f>INDEX(現金給付!P:P,MATCH($A13,現金給付!$C:$C,0),1)</f>
        <v>0</v>
      </c>
      <c r="DU13" s="16">
        <f>INDEX(現金給付!Q:Q,MATCH($A13,現金給付!$C:$C,0),1)</f>
        <v>0</v>
      </c>
      <c r="DV13" s="16">
        <f>INDEX(現金給付!X:X,MATCH($A13,現金給付!$C:$C,0),1)</f>
        <v>2</v>
      </c>
      <c r="DW13" s="16">
        <f>INDEX(現金給付!Y:Y,MATCH($A13,現金給付!$C:$C,0),1)</f>
        <v>37440</v>
      </c>
      <c r="DX13" s="16">
        <f>INDEX(現金給付!AN:AN,MATCH($A13,現金給付!$C:$C,0),1)</f>
        <v>42</v>
      </c>
      <c r="DY13" s="16">
        <f>INDEX(現金給付!AO:AO,MATCH($A13,現金給付!$C:$C,0),1)</f>
        <v>1079376</v>
      </c>
      <c r="DZ13" s="16">
        <f>INDEX(現金給付!AV:AV,MATCH($A13,現金給付!$C:$C,0),1)</f>
        <v>3</v>
      </c>
      <c r="EA13" s="16">
        <f>INDEX(現金給付!AW:AW,MATCH($A13,現金給付!$C:$C,0),1)</f>
        <v>29160</v>
      </c>
      <c r="EB13" s="16">
        <f>INDEX(現金給付!BD:BD,MATCH($A13,現金給付!$C:$C,0),1)</f>
        <v>0</v>
      </c>
      <c r="EC13" s="16">
        <f>INDEX(現金給付!BE:BE,MATCH($A13,現金給付!$C:$C,0),1)</f>
        <v>0</v>
      </c>
      <c r="ED13" s="16">
        <f>INDEX(現金給付!BT:BT,MATCH($A13,現金給付!$C:$C,0),1)</f>
        <v>0</v>
      </c>
      <c r="EE13" s="16">
        <f>INDEX(現金給付!BU:BU,MATCH($A13,現金給付!$C:$C,0),1)</f>
        <v>0</v>
      </c>
      <c r="EF13" s="16">
        <v>0</v>
      </c>
      <c r="EG13" s="16">
        <v>0</v>
      </c>
      <c r="EH13" s="16">
        <f t="shared" si="10"/>
        <v>218</v>
      </c>
      <c r="EI13" s="16">
        <f t="shared" si="10"/>
        <v>1799993</v>
      </c>
      <c r="EK13" s="7">
        <f t="shared" si="15"/>
        <v>21982</v>
      </c>
      <c r="EL13" s="7">
        <f t="shared" si="15"/>
        <v>667005433</v>
      </c>
      <c r="EN13" s="69">
        <f>ROUND(EL13/INDEX(被保険者数!O:O,MATCH(A13,被保険者数!A:A,0),1),0)</f>
        <v>101616</v>
      </c>
      <c r="EO13" s="1">
        <f t="shared" si="16"/>
        <v>26</v>
      </c>
      <c r="EP13" s="69">
        <f t="shared" si="11"/>
        <v>314779650</v>
      </c>
      <c r="EQ13" s="69">
        <f t="shared" si="12"/>
        <v>239522510</v>
      </c>
      <c r="ER13" s="69">
        <f t="shared" si="13"/>
        <v>112703273</v>
      </c>
      <c r="ES13" s="69">
        <f>ROUND(EP13/INDEX(被保険者数!O:O,MATCH(A13,被保険者数!A:A,0),1),0)</f>
        <v>47955</v>
      </c>
      <c r="ET13" s="69">
        <f t="shared" si="17"/>
        <v>26</v>
      </c>
      <c r="EU13" s="69">
        <f>ROUND(EQ13/INDEX(被保険者数!O:O,MATCH(A13,被保険者数!A:A,0),1),0)</f>
        <v>36490</v>
      </c>
      <c r="EV13" s="1">
        <f t="shared" si="18"/>
        <v>19</v>
      </c>
    </row>
    <row r="14" spans="1:152" s="1" customFormat="1" ht="15.95" customHeight="1" x14ac:dyDescent="0.15">
      <c r="A14" s="2" t="s">
        <v>36</v>
      </c>
      <c r="B14" s="6">
        <v>638</v>
      </c>
      <c r="C14" s="7">
        <v>446328300</v>
      </c>
      <c r="D14" s="7">
        <v>357062640</v>
      </c>
      <c r="E14" s="7">
        <v>57599374</v>
      </c>
      <c r="F14" s="7">
        <v>29508648</v>
      </c>
      <c r="G14" s="7">
        <v>2157638</v>
      </c>
      <c r="H14" s="7">
        <v>11404</v>
      </c>
      <c r="I14" s="7">
        <v>220073300</v>
      </c>
      <c r="J14" s="7">
        <v>176058624</v>
      </c>
      <c r="K14" s="7">
        <v>14806992</v>
      </c>
      <c r="L14" s="7">
        <v>28261724</v>
      </c>
      <c r="M14" s="7">
        <v>945960</v>
      </c>
      <c r="N14" s="7">
        <f t="shared" si="0"/>
        <v>12042</v>
      </c>
      <c r="O14" s="7">
        <f t="shared" si="1"/>
        <v>666401600</v>
      </c>
      <c r="P14" s="7">
        <f t="shared" si="1"/>
        <v>533121264</v>
      </c>
      <c r="Q14" s="7">
        <f t="shared" si="1"/>
        <v>72406366</v>
      </c>
      <c r="R14" s="7">
        <f t="shared" si="1"/>
        <v>57770372</v>
      </c>
      <c r="S14" s="7">
        <f t="shared" si="1"/>
        <v>3103598</v>
      </c>
      <c r="T14" s="6">
        <v>2</v>
      </c>
      <c r="U14" s="7">
        <v>203540</v>
      </c>
      <c r="V14" s="7">
        <v>162840</v>
      </c>
      <c r="W14" s="7">
        <v>0</v>
      </c>
      <c r="X14" s="7">
        <v>40700</v>
      </c>
      <c r="Y14" s="7">
        <v>0</v>
      </c>
      <c r="Z14" s="7">
        <v>1551</v>
      </c>
      <c r="AA14" s="7">
        <v>20861450</v>
      </c>
      <c r="AB14" s="7">
        <v>16689160</v>
      </c>
      <c r="AC14" s="7">
        <v>239383</v>
      </c>
      <c r="AD14" s="7">
        <v>3932907</v>
      </c>
      <c r="AE14" s="7">
        <v>0</v>
      </c>
      <c r="AF14" s="7">
        <f t="shared" si="2"/>
        <v>1553</v>
      </c>
      <c r="AG14" s="7">
        <f t="shared" si="2"/>
        <v>21064990</v>
      </c>
      <c r="AH14" s="7">
        <f t="shared" si="2"/>
        <v>16852000</v>
      </c>
      <c r="AI14" s="7">
        <f t="shared" si="2"/>
        <v>239383</v>
      </c>
      <c r="AJ14" s="7">
        <f t="shared" si="2"/>
        <v>3973607</v>
      </c>
      <c r="AK14" s="7">
        <f t="shared" si="2"/>
        <v>0</v>
      </c>
      <c r="AL14" s="6">
        <f t="shared" si="3"/>
        <v>13595</v>
      </c>
      <c r="AM14" s="7">
        <f t="shared" si="3"/>
        <v>687466590</v>
      </c>
      <c r="AN14" s="7">
        <f t="shared" si="3"/>
        <v>549973264</v>
      </c>
      <c r="AO14" s="7">
        <f t="shared" si="3"/>
        <v>72645749</v>
      </c>
      <c r="AP14" s="7">
        <f t="shared" si="3"/>
        <v>61743979</v>
      </c>
      <c r="AQ14" s="7">
        <f t="shared" si="3"/>
        <v>3103598</v>
      </c>
      <c r="AR14" s="7">
        <v>8280</v>
      </c>
      <c r="AS14" s="7">
        <v>112884820</v>
      </c>
      <c r="AT14" s="7">
        <v>90307852</v>
      </c>
      <c r="AU14" s="7">
        <v>3763072</v>
      </c>
      <c r="AV14" s="7">
        <v>17747078</v>
      </c>
      <c r="AW14" s="7">
        <v>1066818</v>
      </c>
      <c r="AX14" s="7">
        <f t="shared" si="4"/>
        <v>21875</v>
      </c>
      <c r="AY14" s="7">
        <f t="shared" si="4"/>
        <v>800351410</v>
      </c>
      <c r="AZ14" s="7">
        <f t="shared" si="4"/>
        <v>640281116</v>
      </c>
      <c r="BA14" s="7">
        <f t="shared" si="4"/>
        <v>76408821</v>
      </c>
      <c r="BB14" s="7">
        <f t="shared" si="4"/>
        <v>79491057</v>
      </c>
      <c r="BC14" s="7">
        <f t="shared" si="4"/>
        <v>4170416</v>
      </c>
      <c r="BD14" s="6">
        <v>609</v>
      </c>
      <c r="BE14" s="7">
        <v>19284985</v>
      </c>
      <c r="BF14" s="7">
        <v>5432945</v>
      </c>
      <c r="BG14" s="7">
        <v>0</v>
      </c>
      <c r="BH14" s="7">
        <v>13744400</v>
      </c>
      <c r="BI14" s="7">
        <v>107640</v>
      </c>
      <c r="BJ14" s="7">
        <v>2</v>
      </c>
      <c r="BK14" s="7">
        <v>4168</v>
      </c>
      <c r="BL14" s="7">
        <v>1408</v>
      </c>
      <c r="BM14" s="7">
        <v>0</v>
      </c>
      <c r="BN14" s="7">
        <v>2760</v>
      </c>
      <c r="BO14" s="7">
        <v>0</v>
      </c>
      <c r="BP14" s="7">
        <f t="shared" si="5"/>
        <v>611</v>
      </c>
      <c r="BQ14" s="7">
        <f t="shared" si="5"/>
        <v>19289153</v>
      </c>
      <c r="BR14" s="7">
        <f t="shared" si="5"/>
        <v>5434353</v>
      </c>
      <c r="BS14" s="7">
        <f t="shared" si="5"/>
        <v>0</v>
      </c>
      <c r="BT14" s="7">
        <f t="shared" si="5"/>
        <v>13747160</v>
      </c>
      <c r="BU14" s="7">
        <f t="shared" si="5"/>
        <v>107640</v>
      </c>
      <c r="BV14" s="6">
        <v>72</v>
      </c>
      <c r="BW14" s="7">
        <v>6229140</v>
      </c>
      <c r="BX14" s="7">
        <v>4983312</v>
      </c>
      <c r="BY14" s="7">
        <v>425006</v>
      </c>
      <c r="BZ14" s="7">
        <v>681913</v>
      </c>
      <c r="CA14" s="7">
        <v>138909</v>
      </c>
      <c r="CB14" s="7">
        <f t="shared" si="6"/>
        <v>21947</v>
      </c>
      <c r="CC14" s="7">
        <f t="shared" si="7"/>
        <v>825869703</v>
      </c>
      <c r="CD14" s="7">
        <f t="shared" si="7"/>
        <v>650698781</v>
      </c>
      <c r="CE14" s="7">
        <f t="shared" si="7"/>
        <v>76833827</v>
      </c>
      <c r="CF14" s="7">
        <f t="shared" si="7"/>
        <v>93920130</v>
      </c>
      <c r="CG14" s="7">
        <f t="shared" si="7"/>
        <v>4416965</v>
      </c>
      <c r="CH14" s="100">
        <v>191</v>
      </c>
      <c r="CI14" s="101">
        <v>1224437</v>
      </c>
      <c r="CJ14" s="101">
        <v>979539</v>
      </c>
      <c r="CK14" s="101">
        <v>0</v>
      </c>
      <c r="CL14" s="101">
        <v>244898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14"/>
        <v>191</v>
      </c>
      <c r="DA14" s="101">
        <f t="shared" si="8"/>
        <v>1224437</v>
      </c>
      <c r="DB14" s="101">
        <f t="shared" si="8"/>
        <v>979539</v>
      </c>
      <c r="DC14" s="101">
        <f t="shared" si="8"/>
        <v>0</v>
      </c>
      <c r="DD14" s="101">
        <f t="shared" si="8"/>
        <v>244898</v>
      </c>
      <c r="DE14" s="101">
        <f t="shared" si="8"/>
        <v>0</v>
      </c>
      <c r="DF14" s="101">
        <f t="shared" si="9"/>
        <v>22138</v>
      </c>
      <c r="DG14" s="101">
        <f t="shared" si="9"/>
        <v>827094140</v>
      </c>
      <c r="DH14" s="101">
        <f t="shared" si="9"/>
        <v>651678320</v>
      </c>
      <c r="DI14" s="101">
        <f t="shared" si="9"/>
        <v>76833827</v>
      </c>
      <c r="DJ14" s="101">
        <f t="shared" si="9"/>
        <v>94165028</v>
      </c>
      <c r="DK14" s="101">
        <f t="shared" si="9"/>
        <v>4416965</v>
      </c>
      <c r="DL14" s="101">
        <v>519</v>
      </c>
      <c r="DM14" s="101">
        <v>1859</v>
      </c>
      <c r="DN14" s="101">
        <v>2378</v>
      </c>
      <c r="DO14" s="101">
        <v>104</v>
      </c>
      <c r="DP14" s="101">
        <v>166</v>
      </c>
      <c r="DR14" s="16">
        <f>INDEX(現金給付!H:H,MATCH($A14,現金給付!$C:$C,0),1)</f>
        <v>196</v>
      </c>
      <c r="DS14" s="16">
        <f>INDEX(現金給付!I:I,MATCH($A14,現金給付!$C:$C,0),1)</f>
        <v>998251</v>
      </c>
      <c r="DT14" s="16">
        <f>INDEX(現金給付!P:P,MATCH($A14,現金給付!$C:$C,0),1)</f>
        <v>30</v>
      </c>
      <c r="DU14" s="16">
        <f>INDEX(現金給付!Q:Q,MATCH($A14,現金給付!$C:$C,0),1)</f>
        <v>425593</v>
      </c>
      <c r="DV14" s="16">
        <f>INDEX(現金給付!X:X,MATCH($A14,現金給付!$C:$C,0),1)</f>
        <v>41</v>
      </c>
      <c r="DW14" s="16">
        <f>INDEX(現金給付!Y:Y,MATCH($A14,現金給付!$C:$C,0),1)</f>
        <v>677032</v>
      </c>
      <c r="DX14" s="16">
        <f>INDEX(現金給付!AN:AN,MATCH($A14,現金給付!$C:$C,0),1)</f>
        <v>17</v>
      </c>
      <c r="DY14" s="16">
        <f>INDEX(現金給付!AO:AO,MATCH($A14,現金給付!$C:$C,0),1)</f>
        <v>394435</v>
      </c>
      <c r="DZ14" s="16">
        <f>INDEX(現金給付!AV:AV,MATCH($A14,現金給付!$C:$C,0),1)</f>
        <v>0</v>
      </c>
      <c r="EA14" s="16">
        <f>INDEX(現金給付!AW:AW,MATCH($A14,現金給付!$C:$C,0),1)</f>
        <v>0</v>
      </c>
      <c r="EB14" s="16">
        <f>INDEX(現金給付!BD:BD,MATCH($A14,現金給付!$C:$C,0),1)</f>
        <v>0</v>
      </c>
      <c r="EC14" s="16">
        <f>INDEX(現金給付!BE:BE,MATCH($A14,現金給付!$C:$C,0),1)</f>
        <v>0</v>
      </c>
      <c r="ED14" s="16">
        <f>INDEX(現金給付!BT:BT,MATCH($A14,現金給付!$C:$C,0),1)</f>
        <v>0</v>
      </c>
      <c r="EE14" s="16">
        <f>INDEX(現金給付!BU:BU,MATCH($A14,現金給付!$C:$C,0),1)</f>
        <v>0</v>
      </c>
      <c r="EF14" s="16">
        <v>0</v>
      </c>
      <c r="EG14" s="16">
        <v>0</v>
      </c>
      <c r="EH14" s="16">
        <f t="shared" si="10"/>
        <v>284</v>
      </c>
      <c r="EI14" s="16">
        <f t="shared" si="10"/>
        <v>2495311</v>
      </c>
      <c r="EK14" s="7">
        <f t="shared" si="15"/>
        <v>22231</v>
      </c>
      <c r="EL14" s="7">
        <f t="shared" si="15"/>
        <v>828365014</v>
      </c>
      <c r="EN14" s="69">
        <f>ROUND(EL14/INDEX(被保険者数!O:O,MATCH(A14,被保険者数!A:A,0),1),0)</f>
        <v>147817</v>
      </c>
      <c r="EO14" s="1">
        <f t="shared" si="16"/>
        <v>12</v>
      </c>
      <c r="EP14" s="69">
        <f t="shared" si="11"/>
        <v>446531840</v>
      </c>
      <c r="EQ14" s="69">
        <f t="shared" si="12"/>
        <v>240934750</v>
      </c>
      <c r="ER14" s="69">
        <f t="shared" si="13"/>
        <v>140898424</v>
      </c>
      <c r="ES14" s="69">
        <f>ROUND(EP14/INDEX(被保険者数!O:O,MATCH(A14,被保険者数!A:A,0),1),0)</f>
        <v>79681</v>
      </c>
      <c r="ET14" s="69">
        <f t="shared" si="17"/>
        <v>11</v>
      </c>
      <c r="EU14" s="69">
        <f>ROUND(EQ14/INDEX(被保険者数!O:O,MATCH(A14,被保険者数!A:A,0),1),0)</f>
        <v>42993</v>
      </c>
      <c r="EV14" s="1">
        <f t="shared" si="18"/>
        <v>10</v>
      </c>
    </row>
    <row r="15" spans="1:152" s="1" customFormat="1" ht="15.95" customHeight="1" x14ac:dyDescent="0.15">
      <c r="A15" s="2" t="s">
        <v>60</v>
      </c>
      <c r="B15" s="6">
        <v>59</v>
      </c>
      <c r="C15" s="7">
        <v>48855180</v>
      </c>
      <c r="D15" s="7">
        <v>39084154</v>
      </c>
      <c r="E15" s="7">
        <v>6522376</v>
      </c>
      <c r="F15" s="7">
        <v>2991190</v>
      </c>
      <c r="G15" s="7">
        <v>257460</v>
      </c>
      <c r="H15" s="7">
        <v>1208</v>
      </c>
      <c r="I15" s="7">
        <v>14039230</v>
      </c>
      <c r="J15" s="7">
        <v>11231384</v>
      </c>
      <c r="K15" s="7">
        <v>371883</v>
      </c>
      <c r="L15" s="7">
        <v>2419985</v>
      </c>
      <c r="M15" s="7">
        <v>15978</v>
      </c>
      <c r="N15" s="7">
        <f t="shared" si="0"/>
        <v>1267</v>
      </c>
      <c r="O15" s="7">
        <f t="shared" si="1"/>
        <v>62894410</v>
      </c>
      <c r="P15" s="7">
        <f t="shared" si="1"/>
        <v>50315538</v>
      </c>
      <c r="Q15" s="7">
        <f t="shared" si="1"/>
        <v>6894259</v>
      </c>
      <c r="R15" s="7">
        <f t="shared" si="1"/>
        <v>5411175</v>
      </c>
      <c r="S15" s="7">
        <f t="shared" si="1"/>
        <v>273438</v>
      </c>
      <c r="T15" s="6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145</v>
      </c>
      <c r="AA15" s="7">
        <v>2709200</v>
      </c>
      <c r="AB15" s="7">
        <v>2167360</v>
      </c>
      <c r="AC15" s="7">
        <v>52923</v>
      </c>
      <c r="AD15" s="7">
        <v>488917</v>
      </c>
      <c r="AE15" s="7">
        <v>0</v>
      </c>
      <c r="AF15" s="7">
        <f t="shared" si="2"/>
        <v>145</v>
      </c>
      <c r="AG15" s="7">
        <f t="shared" si="2"/>
        <v>2709200</v>
      </c>
      <c r="AH15" s="7">
        <f t="shared" si="2"/>
        <v>2167360</v>
      </c>
      <c r="AI15" s="7">
        <f t="shared" si="2"/>
        <v>52923</v>
      </c>
      <c r="AJ15" s="7">
        <f t="shared" si="2"/>
        <v>488917</v>
      </c>
      <c r="AK15" s="7">
        <f t="shared" si="2"/>
        <v>0</v>
      </c>
      <c r="AL15" s="6">
        <f t="shared" si="3"/>
        <v>1412</v>
      </c>
      <c r="AM15" s="7">
        <f t="shared" si="3"/>
        <v>65603610</v>
      </c>
      <c r="AN15" s="7">
        <f t="shared" si="3"/>
        <v>52482898</v>
      </c>
      <c r="AO15" s="7">
        <f t="shared" si="3"/>
        <v>6947182</v>
      </c>
      <c r="AP15" s="7">
        <f t="shared" si="3"/>
        <v>5900092</v>
      </c>
      <c r="AQ15" s="7">
        <f t="shared" si="3"/>
        <v>273438</v>
      </c>
      <c r="AR15" s="7">
        <v>919</v>
      </c>
      <c r="AS15" s="7">
        <v>13129240</v>
      </c>
      <c r="AT15" s="7">
        <v>10503394</v>
      </c>
      <c r="AU15" s="7">
        <v>618987</v>
      </c>
      <c r="AV15" s="7">
        <v>1900499</v>
      </c>
      <c r="AW15" s="7">
        <v>106360</v>
      </c>
      <c r="AX15" s="7">
        <f t="shared" si="4"/>
        <v>2331</v>
      </c>
      <c r="AY15" s="7">
        <f t="shared" si="4"/>
        <v>78732850</v>
      </c>
      <c r="AZ15" s="7">
        <f t="shared" si="4"/>
        <v>62986292</v>
      </c>
      <c r="BA15" s="7">
        <f t="shared" si="4"/>
        <v>7566169</v>
      </c>
      <c r="BB15" s="7">
        <f t="shared" si="4"/>
        <v>7800591</v>
      </c>
      <c r="BC15" s="7">
        <f t="shared" si="4"/>
        <v>379798</v>
      </c>
      <c r="BD15" s="6">
        <v>56</v>
      </c>
      <c r="BE15" s="7">
        <v>1843383</v>
      </c>
      <c r="BF15" s="7">
        <v>456773</v>
      </c>
      <c r="BG15" s="7">
        <v>0</v>
      </c>
      <c r="BH15" s="7">
        <v>1386610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f t="shared" si="5"/>
        <v>56</v>
      </c>
      <c r="BQ15" s="7">
        <f t="shared" si="5"/>
        <v>1843383</v>
      </c>
      <c r="BR15" s="7">
        <f t="shared" si="5"/>
        <v>456773</v>
      </c>
      <c r="BS15" s="7">
        <f t="shared" si="5"/>
        <v>0</v>
      </c>
      <c r="BT15" s="7">
        <f t="shared" si="5"/>
        <v>1386610</v>
      </c>
      <c r="BU15" s="7">
        <f t="shared" si="5"/>
        <v>0</v>
      </c>
      <c r="BV15" s="6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f t="shared" si="6"/>
        <v>2331</v>
      </c>
      <c r="CC15" s="7">
        <f t="shared" si="7"/>
        <v>80576233</v>
      </c>
      <c r="CD15" s="7">
        <f t="shared" si="7"/>
        <v>63443065</v>
      </c>
      <c r="CE15" s="7">
        <f t="shared" si="7"/>
        <v>7566169</v>
      </c>
      <c r="CF15" s="7">
        <f t="shared" si="7"/>
        <v>9187201</v>
      </c>
      <c r="CG15" s="7">
        <f t="shared" si="7"/>
        <v>379798</v>
      </c>
      <c r="CH15" s="100">
        <v>11</v>
      </c>
      <c r="CI15" s="101">
        <v>74024</v>
      </c>
      <c r="CJ15" s="101">
        <v>59218</v>
      </c>
      <c r="CK15" s="101">
        <v>0</v>
      </c>
      <c r="CL15" s="101">
        <v>14806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14"/>
        <v>11</v>
      </c>
      <c r="DA15" s="101">
        <f t="shared" si="8"/>
        <v>74024</v>
      </c>
      <c r="DB15" s="101">
        <f t="shared" si="8"/>
        <v>59218</v>
      </c>
      <c r="DC15" s="101">
        <f t="shared" si="8"/>
        <v>0</v>
      </c>
      <c r="DD15" s="101">
        <f t="shared" si="8"/>
        <v>14806</v>
      </c>
      <c r="DE15" s="101">
        <f t="shared" si="8"/>
        <v>0</v>
      </c>
      <c r="DF15" s="101">
        <f t="shared" si="9"/>
        <v>2342</v>
      </c>
      <c r="DG15" s="101">
        <f t="shared" si="9"/>
        <v>80650257</v>
      </c>
      <c r="DH15" s="101">
        <f t="shared" si="9"/>
        <v>63502283</v>
      </c>
      <c r="DI15" s="101">
        <f t="shared" si="9"/>
        <v>7566169</v>
      </c>
      <c r="DJ15" s="101">
        <f t="shared" si="9"/>
        <v>9202007</v>
      </c>
      <c r="DK15" s="101">
        <f t="shared" si="9"/>
        <v>379798</v>
      </c>
      <c r="DL15" s="101">
        <v>49</v>
      </c>
      <c r="DM15" s="101">
        <v>148</v>
      </c>
      <c r="DN15" s="101">
        <v>197</v>
      </c>
      <c r="DO15" s="101">
        <v>0</v>
      </c>
      <c r="DP15" s="101">
        <v>13</v>
      </c>
      <c r="DR15" s="16">
        <f>INDEX(現金給付!H:H,MATCH($A15,現金給付!$C:$C,0),1)</f>
        <v>11</v>
      </c>
      <c r="DS15" s="16">
        <f>INDEX(現金給付!I:I,MATCH($A15,現金給付!$C:$C,0),1)</f>
        <v>59218</v>
      </c>
      <c r="DT15" s="16">
        <f>INDEX(現金給付!P:P,MATCH($A15,現金給付!$C:$C,0),1)</f>
        <v>5</v>
      </c>
      <c r="DU15" s="16">
        <f>INDEX(現金給付!Q:Q,MATCH($A15,現金給付!$C:$C,0),1)</f>
        <v>43572</v>
      </c>
      <c r="DV15" s="16">
        <f>INDEX(現金給付!X:X,MATCH($A15,現金給付!$C:$C,0),1)</f>
        <v>5</v>
      </c>
      <c r="DW15" s="16">
        <f>INDEX(現金給付!Y:Y,MATCH($A15,現金給付!$C:$C,0),1)</f>
        <v>48000</v>
      </c>
      <c r="DX15" s="16">
        <f>INDEX(現金給付!AN:AN,MATCH($A15,現金給付!$C:$C,0),1)</f>
        <v>1</v>
      </c>
      <c r="DY15" s="16">
        <f>INDEX(現金給付!AO:AO,MATCH($A15,現金給付!$C:$C,0),1)</f>
        <v>25228</v>
      </c>
      <c r="DZ15" s="16">
        <f>INDEX(現金給付!AV:AV,MATCH($A15,現金給付!$C:$C,0),1)</f>
        <v>0</v>
      </c>
      <c r="EA15" s="16">
        <f>INDEX(現金給付!AW:AW,MATCH($A15,現金給付!$C:$C,0),1)</f>
        <v>0</v>
      </c>
      <c r="EB15" s="16">
        <f>INDEX(現金給付!BD:BD,MATCH($A15,現金給付!$C:$C,0),1)</f>
        <v>0</v>
      </c>
      <c r="EC15" s="16">
        <f>INDEX(現金給付!BE:BE,MATCH($A15,現金給付!$C:$C,0),1)</f>
        <v>0</v>
      </c>
      <c r="ED15" s="16">
        <f>INDEX(現金給付!BT:BT,MATCH($A15,現金給付!$C:$C,0),1)</f>
        <v>0</v>
      </c>
      <c r="EE15" s="16">
        <f>INDEX(現金給付!BU:BU,MATCH($A15,現金給付!$C:$C,0),1)</f>
        <v>0</v>
      </c>
      <c r="EF15" s="16">
        <v>0</v>
      </c>
      <c r="EG15" s="16">
        <v>0</v>
      </c>
      <c r="EH15" s="16">
        <f t="shared" si="10"/>
        <v>22</v>
      </c>
      <c r="EI15" s="16">
        <f t="shared" si="10"/>
        <v>176018</v>
      </c>
      <c r="EK15" s="7">
        <f t="shared" si="15"/>
        <v>2353</v>
      </c>
      <c r="EL15" s="7">
        <f t="shared" si="15"/>
        <v>80752251</v>
      </c>
      <c r="EN15" s="69">
        <f>ROUND(EL15/INDEX(被保険者数!O:O,MATCH(A15,被保険者数!A:A,0),1),0)</f>
        <v>101703</v>
      </c>
      <c r="EO15" s="1">
        <f t="shared" si="16"/>
        <v>25</v>
      </c>
      <c r="EP15" s="69">
        <f t="shared" si="11"/>
        <v>48855180</v>
      </c>
      <c r="EQ15" s="69">
        <f t="shared" si="12"/>
        <v>16748430</v>
      </c>
      <c r="ER15" s="69">
        <f t="shared" si="13"/>
        <v>15148641</v>
      </c>
      <c r="ES15" s="69">
        <f>ROUND(EP15/INDEX(被保険者数!O:O,MATCH(A15,被保険者数!A:A,0),1),0)</f>
        <v>61530</v>
      </c>
      <c r="ET15" s="69">
        <f t="shared" si="17"/>
        <v>22</v>
      </c>
      <c r="EU15" s="69">
        <f>ROUND(EQ15/INDEX(被保険者数!O:O,MATCH(A15,被保険者数!A:A,0),1),0)</f>
        <v>21094</v>
      </c>
      <c r="EV15" s="1">
        <f t="shared" si="18"/>
        <v>32</v>
      </c>
    </row>
    <row r="16" spans="1:152" s="1" customFormat="1" ht="15.95" customHeight="1" x14ac:dyDescent="0.15">
      <c r="A16" s="2" t="s">
        <v>37</v>
      </c>
      <c r="B16" s="6">
        <v>57</v>
      </c>
      <c r="C16" s="7">
        <v>42014020</v>
      </c>
      <c r="D16" s="7">
        <v>33611220</v>
      </c>
      <c r="E16" s="7">
        <v>5182880</v>
      </c>
      <c r="F16" s="7">
        <v>2895140</v>
      </c>
      <c r="G16" s="7">
        <v>324780</v>
      </c>
      <c r="H16" s="7">
        <v>786</v>
      </c>
      <c r="I16" s="7">
        <v>15272450</v>
      </c>
      <c r="J16" s="7">
        <v>12217960</v>
      </c>
      <c r="K16" s="7">
        <v>1056718</v>
      </c>
      <c r="L16" s="7">
        <v>1756860</v>
      </c>
      <c r="M16" s="7">
        <v>240912</v>
      </c>
      <c r="N16" s="7">
        <f t="shared" si="0"/>
        <v>843</v>
      </c>
      <c r="O16" s="7">
        <f t="shared" si="1"/>
        <v>57286470</v>
      </c>
      <c r="P16" s="7">
        <f t="shared" si="1"/>
        <v>45829180</v>
      </c>
      <c r="Q16" s="7">
        <f t="shared" si="1"/>
        <v>6239598</v>
      </c>
      <c r="R16" s="7">
        <f t="shared" si="1"/>
        <v>4652000</v>
      </c>
      <c r="S16" s="7">
        <f t="shared" si="1"/>
        <v>565692</v>
      </c>
      <c r="T16" s="6">
        <v>2</v>
      </c>
      <c r="U16" s="7">
        <v>236910</v>
      </c>
      <c r="V16" s="7">
        <v>189524</v>
      </c>
      <c r="W16" s="7">
        <v>0</v>
      </c>
      <c r="X16" s="7">
        <v>47386</v>
      </c>
      <c r="Y16" s="7">
        <v>0</v>
      </c>
      <c r="Z16" s="7">
        <v>140</v>
      </c>
      <c r="AA16" s="7">
        <v>1753050</v>
      </c>
      <c r="AB16" s="7">
        <v>1402440</v>
      </c>
      <c r="AC16" s="7">
        <v>15480</v>
      </c>
      <c r="AD16" s="7">
        <v>335130</v>
      </c>
      <c r="AE16" s="7">
        <v>0</v>
      </c>
      <c r="AF16" s="7">
        <f t="shared" si="2"/>
        <v>142</v>
      </c>
      <c r="AG16" s="7">
        <f t="shared" si="2"/>
        <v>1989960</v>
      </c>
      <c r="AH16" s="7">
        <f t="shared" si="2"/>
        <v>1591964</v>
      </c>
      <c r="AI16" s="7">
        <f t="shared" si="2"/>
        <v>15480</v>
      </c>
      <c r="AJ16" s="7">
        <f t="shared" si="2"/>
        <v>382516</v>
      </c>
      <c r="AK16" s="7">
        <f t="shared" si="2"/>
        <v>0</v>
      </c>
      <c r="AL16" s="6">
        <f t="shared" si="3"/>
        <v>985</v>
      </c>
      <c r="AM16" s="7">
        <f t="shared" si="3"/>
        <v>59276430</v>
      </c>
      <c r="AN16" s="7">
        <f t="shared" si="3"/>
        <v>47421144</v>
      </c>
      <c r="AO16" s="7">
        <f t="shared" si="3"/>
        <v>6255078</v>
      </c>
      <c r="AP16" s="7">
        <f t="shared" si="3"/>
        <v>5034516</v>
      </c>
      <c r="AQ16" s="7">
        <f t="shared" si="3"/>
        <v>565692</v>
      </c>
      <c r="AR16" s="7">
        <v>589</v>
      </c>
      <c r="AS16" s="7">
        <v>7286160</v>
      </c>
      <c r="AT16" s="7">
        <v>5828925</v>
      </c>
      <c r="AU16" s="7">
        <v>96389</v>
      </c>
      <c r="AV16" s="7">
        <v>1246130</v>
      </c>
      <c r="AW16" s="7">
        <v>114716</v>
      </c>
      <c r="AX16" s="7">
        <f t="shared" si="4"/>
        <v>1574</v>
      </c>
      <c r="AY16" s="7">
        <f t="shared" si="4"/>
        <v>66562590</v>
      </c>
      <c r="AZ16" s="7">
        <f t="shared" si="4"/>
        <v>53250069</v>
      </c>
      <c r="BA16" s="7">
        <f t="shared" si="4"/>
        <v>6351467</v>
      </c>
      <c r="BB16" s="7">
        <f t="shared" si="4"/>
        <v>6280646</v>
      </c>
      <c r="BC16" s="7">
        <f t="shared" si="4"/>
        <v>680408</v>
      </c>
      <c r="BD16" s="6">
        <v>55</v>
      </c>
      <c r="BE16" s="7">
        <v>1765409</v>
      </c>
      <c r="BF16" s="7">
        <v>526159</v>
      </c>
      <c r="BG16" s="7">
        <v>0</v>
      </c>
      <c r="BH16" s="7">
        <v>1221770</v>
      </c>
      <c r="BI16" s="7">
        <v>17480</v>
      </c>
      <c r="BJ16" s="7">
        <v>2</v>
      </c>
      <c r="BK16" s="7">
        <v>2760</v>
      </c>
      <c r="BL16" s="7">
        <v>920</v>
      </c>
      <c r="BM16" s="7">
        <v>0</v>
      </c>
      <c r="BN16" s="7">
        <v>1840</v>
      </c>
      <c r="BO16" s="7">
        <v>0</v>
      </c>
      <c r="BP16" s="7">
        <f t="shared" si="5"/>
        <v>57</v>
      </c>
      <c r="BQ16" s="7">
        <f t="shared" si="5"/>
        <v>1768169</v>
      </c>
      <c r="BR16" s="7">
        <f t="shared" si="5"/>
        <v>527079</v>
      </c>
      <c r="BS16" s="7">
        <f t="shared" si="5"/>
        <v>0</v>
      </c>
      <c r="BT16" s="7">
        <f t="shared" si="5"/>
        <v>1223610</v>
      </c>
      <c r="BU16" s="7">
        <f t="shared" si="5"/>
        <v>17480</v>
      </c>
      <c r="BV16" s="6">
        <v>1</v>
      </c>
      <c r="BW16" s="7">
        <v>78030</v>
      </c>
      <c r="BX16" s="7">
        <v>62424</v>
      </c>
      <c r="BY16" s="7">
        <v>4803</v>
      </c>
      <c r="BZ16" s="7">
        <v>10803</v>
      </c>
      <c r="CA16" s="7">
        <v>0</v>
      </c>
      <c r="CB16" s="7">
        <f t="shared" si="6"/>
        <v>1575</v>
      </c>
      <c r="CC16" s="7">
        <f t="shared" si="7"/>
        <v>68408789</v>
      </c>
      <c r="CD16" s="7">
        <f t="shared" si="7"/>
        <v>53839572</v>
      </c>
      <c r="CE16" s="7">
        <f t="shared" si="7"/>
        <v>6356270</v>
      </c>
      <c r="CF16" s="7">
        <f t="shared" si="7"/>
        <v>7515059</v>
      </c>
      <c r="CG16" s="7">
        <f t="shared" si="7"/>
        <v>697888</v>
      </c>
      <c r="CH16" s="100">
        <v>7</v>
      </c>
      <c r="CI16" s="101">
        <v>54407</v>
      </c>
      <c r="CJ16" s="101">
        <v>43524</v>
      </c>
      <c r="CK16" s="101">
        <v>0</v>
      </c>
      <c r="CL16" s="101">
        <v>10883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14"/>
        <v>7</v>
      </c>
      <c r="DA16" s="101">
        <f t="shared" si="8"/>
        <v>54407</v>
      </c>
      <c r="DB16" s="101">
        <f t="shared" si="8"/>
        <v>43524</v>
      </c>
      <c r="DC16" s="101">
        <f t="shared" si="8"/>
        <v>0</v>
      </c>
      <c r="DD16" s="101">
        <f t="shared" si="8"/>
        <v>10883</v>
      </c>
      <c r="DE16" s="101">
        <f t="shared" si="8"/>
        <v>0</v>
      </c>
      <c r="DF16" s="101">
        <f t="shared" si="9"/>
        <v>1582</v>
      </c>
      <c r="DG16" s="101">
        <f t="shared" si="9"/>
        <v>68463196</v>
      </c>
      <c r="DH16" s="101">
        <f t="shared" si="9"/>
        <v>53883096</v>
      </c>
      <c r="DI16" s="101">
        <f t="shared" si="9"/>
        <v>6356270</v>
      </c>
      <c r="DJ16" s="101">
        <f t="shared" si="9"/>
        <v>7525942</v>
      </c>
      <c r="DK16" s="101">
        <f t="shared" si="9"/>
        <v>697888</v>
      </c>
      <c r="DL16" s="101">
        <v>47</v>
      </c>
      <c r="DM16" s="101">
        <v>127</v>
      </c>
      <c r="DN16" s="101">
        <v>174</v>
      </c>
      <c r="DO16" s="101">
        <v>23</v>
      </c>
      <c r="DP16" s="101">
        <v>8</v>
      </c>
      <c r="DR16" s="16">
        <f>INDEX(現金給付!H:H,MATCH($A16,現金給付!$C:$C,0),1)</f>
        <v>7</v>
      </c>
      <c r="DS16" s="16">
        <f>INDEX(現金給付!I:I,MATCH($A16,現金給付!$C:$C,0),1)</f>
        <v>43524</v>
      </c>
      <c r="DT16" s="16">
        <f>INDEX(現金給付!P:P,MATCH($A16,現金給付!$C:$C,0),1)</f>
        <v>0</v>
      </c>
      <c r="DU16" s="16">
        <f>INDEX(現金給付!Q:Q,MATCH($A16,現金給付!$C:$C,0),1)</f>
        <v>0</v>
      </c>
      <c r="DV16" s="16">
        <f>INDEX(現金給付!X:X,MATCH($A16,現金給付!$C:$C,0),1)</f>
        <v>0</v>
      </c>
      <c r="DW16" s="16">
        <f>INDEX(現金給付!Y:Y,MATCH($A16,現金給付!$C:$C,0),1)</f>
        <v>0</v>
      </c>
      <c r="DX16" s="16">
        <f>INDEX(現金給付!AN:AN,MATCH($A16,現金給付!$C:$C,0),1)</f>
        <v>2</v>
      </c>
      <c r="DY16" s="16">
        <f>INDEX(現金給付!AO:AO,MATCH($A16,現金給付!$C:$C,0),1)</f>
        <v>60632</v>
      </c>
      <c r="DZ16" s="16">
        <f>INDEX(現金給付!AV:AV,MATCH($A16,現金給付!$C:$C,0),1)</f>
        <v>0</v>
      </c>
      <c r="EA16" s="16">
        <f>INDEX(現金給付!AW:AW,MATCH($A16,現金給付!$C:$C,0),1)</f>
        <v>0</v>
      </c>
      <c r="EB16" s="16">
        <f>INDEX(現金給付!BD:BD,MATCH($A16,現金給付!$C:$C,0),1)</f>
        <v>0</v>
      </c>
      <c r="EC16" s="16">
        <f>INDEX(現金給付!BE:BE,MATCH($A16,現金給付!$C:$C,0),1)</f>
        <v>0</v>
      </c>
      <c r="ED16" s="16">
        <f>INDEX(現金給付!BT:BT,MATCH($A16,現金給付!$C:$C,0),1)</f>
        <v>0</v>
      </c>
      <c r="EE16" s="16">
        <f>INDEX(現金給付!BU:BU,MATCH($A16,現金給付!$C:$C,0),1)</f>
        <v>0</v>
      </c>
      <c r="EF16" s="16">
        <v>0</v>
      </c>
      <c r="EG16" s="16">
        <v>0</v>
      </c>
      <c r="EH16" s="16">
        <f t="shared" si="10"/>
        <v>9</v>
      </c>
      <c r="EI16" s="16">
        <f t="shared" si="10"/>
        <v>104156</v>
      </c>
      <c r="EK16" s="7">
        <f t="shared" si="15"/>
        <v>1584</v>
      </c>
      <c r="EL16" s="7">
        <f t="shared" si="15"/>
        <v>68512945</v>
      </c>
      <c r="EN16" s="69">
        <f>ROUND(EL16/INDEX(被保険者数!O:O,MATCH(A16,被保険者数!A:A,0),1),0)</f>
        <v>122783</v>
      </c>
      <c r="EO16" s="1">
        <f t="shared" si="16"/>
        <v>18</v>
      </c>
      <c r="EP16" s="69">
        <f t="shared" si="11"/>
        <v>42250930</v>
      </c>
      <c r="EQ16" s="69">
        <f t="shared" si="12"/>
        <v>17025500</v>
      </c>
      <c r="ER16" s="69">
        <f t="shared" si="13"/>
        <v>9236515</v>
      </c>
      <c r="ES16" s="69">
        <f>ROUND(EP16/INDEX(被保険者数!O:O,MATCH(A16,被保険者数!A:A,0),1),0)</f>
        <v>75719</v>
      </c>
      <c r="ET16" s="69">
        <f t="shared" si="17"/>
        <v>15</v>
      </c>
      <c r="EU16" s="69">
        <f>ROUND(EQ16/INDEX(被保険者数!O:O,MATCH(A16,被保険者数!A:A,0),1),0)</f>
        <v>30512</v>
      </c>
      <c r="EV16" s="1">
        <f t="shared" si="18"/>
        <v>25</v>
      </c>
    </row>
    <row r="17" spans="1:152" s="1" customFormat="1" ht="15.95" customHeight="1" x14ac:dyDescent="0.15">
      <c r="A17" s="2" t="s">
        <v>38</v>
      </c>
      <c r="B17" s="6">
        <v>14</v>
      </c>
      <c r="C17" s="7">
        <v>6810320</v>
      </c>
      <c r="D17" s="7">
        <v>5448254</v>
      </c>
      <c r="E17" s="7">
        <v>720306</v>
      </c>
      <c r="F17" s="7">
        <v>634670</v>
      </c>
      <c r="G17" s="7">
        <v>7090</v>
      </c>
      <c r="H17" s="7">
        <v>264</v>
      </c>
      <c r="I17" s="7">
        <v>7004740</v>
      </c>
      <c r="J17" s="7">
        <v>5603794</v>
      </c>
      <c r="K17" s="7">
        <v>687126</v>
      </c>
      <c r="L17" s="7">
        <v>662820</v>
      </c>
      <c r="M17" s="7">
        <v>51000</v>
      </c>
      <c r="N17" s="7">
        <f t="shared" si="0"/>
        <v>278</v>
      </c>
      <c r="O17" s="7">
        <f t="shared" si="1"/>
        <v>13815060</v>
      </c>
      <c r="P17" s="7">
        <f t="shared" si="1"/>
        <v>11052048</v>
      </c>
      <c r="Q17" s="7">
        <f t="shared" si="1"/>
        <v>1407432</v>
      </c>
      <c r="R17" s="7">
        <f t="shared" si="1"/>
        <v>1297490</v>
      </c>
      <c r="S17" s="7">
        <f t="shared" si="1"/>
        <v>58090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26</v>
      </c>
      <c r="AA17" s="7">
        <v>706730</v>
      </c>
      <c r="AB17" s="7">
        <v>565384</v>
      </c>
      <c r="AC17" s="7">
        <v>26778</v>
      </c>
      <c r="AD17" s="7">
        <v>114568</v>
      </c>
      <c r="AE17" s="7">
        <v>0</v>
      </c>
      <c r="AF17" s="7">
        <f t="shared" si="2"/>
        <v>26</v>
      </c>
      <c r="AG17" s="7">
        <f t="shared" si="2"/>
        <v>706730</v>
      </c>
      <c r="AH17" s="7">
        <f t="shared" si="2"/>
        <v>565384</v>
      </c>
      <c r="AI17" s="7">
        <f t="shared" si="2"/>
        <v>26778</v>
      </c>
      <c r="AJ17" s="7">
        <f t="shared" si="2"/>
        <v>114568</v>
      </c>
      <c r="AK17" s="7">
        <f t="shared" si="2"/>
        <v>0</v>
      </c>
      <c r="AL17" s="6">
        <f t="shared" si="3"/>
        <v>304</v>
      </c>
      <c r="AM17" s="7">
        <f t="shared" si="3"/>
        <v>14521790</v>
      </c>
      <c r="AN17" s="7">
        <f t="shared" si="3"/>
        <v>11617432</v>
      </c>
      <c r="AO17" s="7">
        <f t="shared" si="3"/>
        <v>1434210</v>
      </c>
      <c r="AP17" s="7">
        <f t="shared" si="3"/>
        <v>1412058</v>
      </c>
      <c r="AQ17" s="7">
        <f t="shared" si="3"/>
        <v>58090</v>
      </c>
      <c r="AR17" s="7">
        <v>155</v>
      </c>
      <c r="AS17" s="7">
        <v>1476230</v>
      </c>
      <c r="AT17" s="7">
        <v>1180984</v>
      </c>
      <c r="AU17" s="7">
        <v>7547</v>
      </c>
      <c r="AV17" s="7">
        <v>280555</v>
      </c>
      <c r="AW17" s="7">
        <v>7144</v>
      </c>
      <c r="AX17" s="7">
        <f t="shared" si="4"/>
        <v>459</v>
      </c>
      <c r="AY17" s="7">
        <f t="shared" si="4"/>
        <v>15998020</v>
      </c>
      <c r="AZ17" s="7">
        <f t="shared" si="4"/>
        <v>12798416</v>
      </c>
      <c r="BA17" s="7">
        <f t="shared" si="4"/>
        <v>1441757</v>
      </c>
      <c r="BB17" s="7">
        <f t="shared" si="4"/>
        <v>1692613</v>
      </c>
      <c r="BC17" s="7">
        <f t="shared" si="4"/>
        <v>65234</v>
      </c>
      <c r="BD17" s="6">
        <v>14</v>
      </c>
      <c r="BE17" s="7">
        <v>219282</v>
      </c>
      <c r="BF17" s="7">
        <v>78612</v>
      </c>
      <c r="BG17" s="7">
        <v>0</v>
      </c>
      <c r="BH17" s="7">
        <v>140670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5"/>
        <v>14</v>
      </c>
      <c r="BQ17" s="7">
        <f t="shared" si="5"/>
        <v>219282</v>
      </c>
      <c r="BR17" s="7">
        <f t="shared" si="5"/>
        <v>78612</v>
      </c>
      <c r="BS17" s="7">
        <f t="shared" si="5"/>
        <v>0</v>
      </c>
      <c r="BT17" s="7">
        <f t="shared" si="5"/>
        <v>140670</v>
      </c>
      <c r="BU17" s="7">
        <f t="shared" si="5"/>
        <v>0</v>
      </c>
      <c r="BV17" s="6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f t="shared" si="6"/>
        <v>459</v>
      </c>
      <c r="CC17" s="7">
        <f t="shared" si="7"/>
        <v>16217302</v>
      </c>
      <c r="CD17" s="7">
        <f t="shared" si="7"/>
        <v>12877028</v>
      </c>
      <c r="CE17" s="7">
        <f t="shared" si="7"/>
        <v>1441757</v>
      </c>
      <c r="CF17" s="7">
        <f t="shared" si="7"/>
        <v>1833283</v>
      </c>
      <c r="CG17" s="7">
        <f t="shared" si="7"/>
        <v>65234</v>
      </c>
      <c r="CH17" s="100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14"/>
        <v>0</v>
      </c>
      <c r="DA17" s="101">
        <f t="shared" si="8"/>
        <v>0</v>
      </c>
      <c r="DB17" s="101">
        <f t="shared" si="8"/>
        <v>0</v>
      </c>
      <c r="DC17" s="101">
        <f t="shared" si="8"/>
        <v>0</v>
      </c>
      <c r="DD17" s="101">
        <f t="shared" si="8"/>
        <v>0</v>
      </c>
      <c r="DE17" s="101">
        <f t="shared" si="8"/>
        <v>0</v>
      </c>
      <c r="DF17" s="101">
        <f t="shared" si="9"/>
        <v>459</v>
      </c>
      <c r="DG17" s="101">
        <f t="shared" si="9"/>
        <v>16217302</v>
      </c>
      <c r="DH17" s="101">
        <f t="shared" si="9"/>
        <v>12877028</v>
      </c>
      <c r="DI17" s="101">
        <f t="shared" si="9"/>
        <v>1441757</v>
      </c>
      <c r="DJ17" s="101">
        <f t="shared" si="9"/>
        <v>1833283</v>
      </c>
      <c r="DK17" s="101">
        <f t="shared" si="9"/>
        <v>65234</v>
      </c>
      <c r="DL17" s="101">
        <v>8</v>
      </c>
      <c r="DM17" s="101">
        <v>43</v>
      </c>
      <c r="DN17" s="101">
        <v>51</v>
      </c>
      <c r="DO17" s="101">
        <v>12</v>
      </c>
      <c r="DP17" s="101">
        <v>1</v>
      </c>
      <c r="DR17" s="16">
        <f>INDEX(現金給付!H:H,MATCH($A17,現金給付!$C:$C,0),1)</f>
        <v>0</v>
      </c>
      <c r="DS17" s="16">
        <f>INDEX(現金給付!I:I,MATCH($A17,現金給付!$C:$C,0),1)</f>
        <v>0</v>
      </c>
      <c r="DT17" s="16">
        <f>INDEX(現金給付!P:P,MATCH($A17,現金給付!$C:$C,0),1)</f>
        <v>0</v>
      </c>
      <c r="DU17" s="16">
        <f>INDEX(現金給付!Q:Q,MATCH($A17,現金給付!$C:$C,0),1)</f>
        <v>0</v>
      </c>
      <c r="DV17" s="16">
        <f>INDEX(現金給付!X:X,MATCH($A17,現金給付!$C:$C,0),1)</f>
        <v>0</v>
      </c>
      <c r="DW17" s="16">
        <f>INDEX(現金給付!Y:Y,MATCH($A17,現金給付!$C:$C,0),1)</f>
        <v>0</v>
      </c>
      <c r="DX17" s="16">
        <f>INDEX(現金給付!AN:AN,MATCH($A17,現金給付!$C:$C,0),1)</f>
        <v>0</v>
      </c>
      <c r="DY17" s="16">
        <f>INDEX(現金給付!AO:AO,MATCH($A17,現金給付!$C:$C,0),1)</f>
        <v>0</v>
      </c>
      <c r="DZ17" s="16">
        <f>INDEX(現金給付!AV:AV,MATCH($A17,現金給付!$C:$C,0),1)</f>
        <v>0</v>
      </c>
      <c r="EA17" s="16">
        <f>INDEX(現金給付!AW:AW,MATCH($A17,現金給付!$C:$C,0),1)</f>
        <v>0</v>
      </c>
      <c r="EB17" s="16">
        <f>INDEX(現金給付!BD:BD,MATCH($A17,現金給付!$C:$C,0),1)</f>
        <v>0</v>
      </c>
      <c r="EC17" s="16">
        <f>INDEX(現金給付!BE:BE,MATCH($A17,現金給付!$C:$C,0),1)</f>
        <v>0</v>
      </c>
      <c r="ED17" s="16">
        <f>INDEX(現金給付!BT:BT,MATCH($A17,現金給付!$C:$C,0),1)</f>
        <v>0</v>
      </c>
      <c r="EE17" s="16">
        <f>INDEX(現金給付!BU:BU,MATCH($A17,現金給付!$C:$C,0),1)</f>
        <v>0</v>
      </c>
      <c r="EF17" s="16">
        <v>0</v>
      </c>
      <c r="EG17" s="16">
        <v>0</v>
      </c>
      <c r="EH17" s="16">
        <f t="shared" si="10"/>
        <v>0</v>
      </c>
      <c r="EI17" s="16">
        <f t="shared" si="10"/>
        <v>0</v>
      </c>
      <c r="EK17" s="7">
        <f t="shared" si="15"/>
        <v>459</v>
      </c>
      <c r="EL17" s="7">
        <f t="shared" si="15"/>
        <v>16217302</v>
      </c>
      <c r="EN17" s="69">
        <f>ROUND(EL17/INDEX(被保険者数!O:O,MATCH(A17,被保険者数!A:A,0),1),0)</f>
        <v>63848</v>
      </c>
      <c r="EO17" s="1">
        <f t="shared" si="16"/>
        <v>33</v>
      </c>
      <c r="EP17" s="69">
        <f t="shared" si="11"/>
        <v>6810320</v>
      </c>
      <c r="EQ17" s="69">
        <f t="shared" si="12"/>
        <v>7711470</v>
      </c>
      <c r="ER17" s="69">
        <f t="shared" si="13"/>
        <v>1695512</v>
      </c>
      <c r="ES17" s="69">
        <f>ROUND(EP17/INDEX(被保険者数!O:O,MATCH(A17,被保険者数!A:A,0),1),0)</f>
        <v>26812</v>
      </c>
      <c r="ET17" s="69">
        <f t="shared" si="17"/>
        <v>36</v>
      </c>
      <c r="EU17" s="69">
        <f>ROUND(EQ17/INDEX(被保険者数!O:O,MATCH(A17,被保険者数!A:A,0),1),0)</f>
        <v>30360</v>
      </c>
      <c r="EV17" s="1">
        <f t="shared" si="18"/>
        <v>26</v>
      </c>
    </row>
    <row r="18" spans="1:152" s="1" customFormat="1" ht="15.95" customHeight="1" x14ac:dyDescent="0.15">
      <c r="A18" s="2" t="s">
        <v>39</v>
      </c>
      <c r="B18" s="6">
        <v>78</v>
      </c>
      <c r="C18" s="7">
        <v>58973490</v>
      </c>
      <c r="D18" s="7">
        <v>47216344</v>
      </c>
      <c r="E18" s="7">
        <v>7925438</v>
      </c>
      <c r="F18" s="7">
        <v>3231018</v>
      </c>
      <c r="G18" s="7">
        <v>600690</v>
      </c>
      <c r="H18" s="7">
        <v>2167</v>
      </c>
      <c r="I18" s="7">
        <v>43955880</v>
      </c>
      <c r="J18" s="7">
        <v>35164704</v>
      </c>
      <c r="K18" s="7">
        <v>3187608</v>
      </c>
      <c r="L18" s="7">
        <v>5400382</v>
      </c>
      <c r="M18" s="7">
        <v>203186</v>
      </c>
      <c r="N18" s="7">
        <f t="shared" si="0"/>
        <v>2245</v>
      </c>
      <c r="O18" s="7">
        <f t="shared" si="1"/>
        <v>102929370</v>
      </c>
      <c r="P18" s="7">
        <f t="shared" si="1"/>
        <v>82381048</v>
      </c>
      <c r="Q18" s="7">
        <f t="shared" si="1"/>
        <v>11113046</v>
      </c>
      <c r="R18" s="7">
        <f t="shared" si="1"/>
        <v>8631400</v>
      </c>
      <c r="S18" s="7">
        <f t="shared" si="1"/>
        <v>803876</v>
      </c>
      <c r="T18" s="6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360</v>
      </c>
      <c r="AA18" s="7">
        <v>4481390</v>
      </c>
      <c r="AB18" s="7">
        <v>3585112</v>
      </c>
      <c r="AC18" s="7">
        <v>66980</v>
      </c>
      <c r="AD18" s="7">
        <v>829298</v>
      </c>
      <c r="AE18" s="7">
        <v>0</v>
      </c>
      <c r="AF18" s="7">
        <f t="shared" si="2"/>
        <v>360</v>
      </c>
      <c r="AG18" s="7">
        <f t="shared" si="2"/>
        <v>4481390</v>
      </c>
      <c r="AH18" s="7">
        <f t="shared" si="2"/>
        <v>3585112</v>
      </c>
      <c r="AI18" s="7">
        <f t="shared" si="2"/>
        <v>66980</v>
      </c>
      <c r="AJ18" s="7">
        <f t="shared" si="2"/>
        <v>829298</v>
      </c>
      <c r="AK18" s="7">
        <f t="shared" si="2"/>
        <v>0</v>
      </c>
      <c r="AL18" s="6">
        <f t="shared" si="3"/>
        <v>2605</v>
      </c>
      <c r="AM18" s="7">
        <f t="shared" si="3"/>
        <v>107410760</v>
      </c>
      <c r="AN18" s="7">
        <f t="shared" si="3"/>
        <v>85966160</v>
      </c>
      <c r="AO18" s="7">
        <f t="shared" si="3"/>
        <v>11180026</v>
      </c>
      <c r="AP18" s="7">
        <f t="shared" si="3"/>
        <v>9460698</v>
      </c>
      <c r="AQ18" s="7">
        <f t="shared" si="3"/>
        <v>803876</v>
      </c>
      <c r="AR18" s="7">
        <v>1410</v>
      </c>
      <c r="AS18" s="7">
        <v>16563750</v>
      </c>
      <c r="AT18" s="7">
        <v>13250994</v>
      </c>
      <c r="AU18" s="7">
        <v>510915</v>
      </c>
      <c r="AV18" s="7">
        <v>2717727</v>
      </c>
      <c r="AW18" s="7">
        <v>84114</v>
      </c>
      <c r="AX18" s="7">
        <f t="shared" si="4"/>
        <v>4015</v>
      </c>
      <c r="AY18" s="7">
        <f t="shared" si="4"/>
        <v>123974510</v>
      </c>
      <c r="AZ18" s="7">
        <f t="shared" si="4"/>
        <v>99217154</v>
      </c>
      <c r="BA18" s="7">
        <f t="shared" si="4"/>
        <v>11690941</v>
      </c>
      <c r="BB18" s="7">
        <f t="shared" si="4"/>
        <v>12178425</v>
      </c>
      <c r="BC18" s="7">
        <f t="shared" si="4"/>
        <v>887990</v>
      </c>
      <c r="BD18" s="6">
        <v>78</v>
      </c>
      <c r="BE18" s="7">
        <v>2369126</v>
      </c>
      <c r="BF18" s="7">
        <v>579676</v>
      </c>
      <c r="BG18" s="7">
        <v>0</v>
      </c>
      <c r="BH18" s="7">
        <v>1789450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f t="shared" si="5"/>
        <v>78</v>
      </c>
      <c r="BQ18" s="7">
        <f t="shared" si="5"/>
        <v>2369126</v>
      </c>
      <c r="BR18" s="7">
        <f t="shared" si="5"/>
        <v>579676</v>
      </c>
      <c r="BS18" s="7">
        <f t="shared" si="5"/>
        <v>0</v>
      </c>
      <c r="BT18" s="7">
        <f t="shared" si="5"/>
        <v>1789450</v>
      </c>
      <c r="BU18" s="7">
        <f t="shared" si="5"/>
        <v>0</v>
      </c>
      <c r="BV18" s="6">
        <v>6</v>
      </c>
      <c r="BW18" s="7">
        <v>259440</v>
      </c>
      <c r="BX18" s="7">
        <v>207552</v>
      </c>
      <c r="BY18" s="7">
        <v>6547</v>
      </c>
      <c r="BZ18" s="7">
        <v>33163</v>
      </c>
      <c r="CA18" s="7">
        <v>12178</v>
      </c>
      <c r="CB18" s="7">
        <f t="shared" si="6"/>
        <v>4021</v>
      </c>
      <c r="CC18" s="7">
        <f t="shared" si="7"/>
        <v>126603076</v>
      </c>
      <c r="CD18" s="7">
        <f t="shared" si="7"/>
        <v>100004382</v>
      </c>
      <c r="CE18" s="7">
        <f t="shared" si="7"/>
        <v>11697488</v>
      </c>
      <c r="CF18" s="7">
        <f t="shared" si="7"/>
        <v>14001038</v>
      </c>
      <c r="CG18" s="7">
        <f t="shared" si="7"/>
        <v>900168</v>
      </c>
      <c r="CH18" s="100">
        <v>23</v>
      </c>
      <c r="CI18" s="101">
        <v>143960</v>
      </c>
      <c r="CJ18" s="101">
        <v>115166</v>
      </c>
      <c r="CK18" s="101">
        <v>0</v>
      </c>
      <c r="CL18" s="101">
        <v>28794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14"/>
        <v>23</v>
      </c>
      <c r="DA18" s="101">
        <f t="shared" si="8"/>
        <v>143960</v>
      </c>
      <c r="DB18" s="101">
        <f t="shared" si="8"/>
        <v>115166</v>
      </c>
      <c r="DC18" s="101">
        <f t="shared" si="8"/>
        <v>0</v>
      </c>
      <c r="DD18" s="101">
        <f t="shared" si="8"/>
        <v>28794</v>
      </c>
      <c r="DE18" s="101">
        <f t="shared" si="8"/>
        <v>0</v>
      </c>
      <c r="DF18" s="101">
        <f t="shared" si="9"/>
        <v>4044</v>
      </c>
      <c r="DG18" s="101">
        <f t="shared" si="9"/>
        <v>126747036</v>
      </c>
      <c r="DH18" s="101">
        <f t="shared" si="9"/>
        <v>100119548</v>
      </c>
      <c r="DI18" s="101">
        <f t="shared" si="9"/>
        <v>11697488</v>
      </c>
      <c r="DJ18" s="101">
        <f t="shared" si="9"/>
        <v>14029832</v>
      </c>
      <c r="DK18" s="101">
        <f t="shared" si="9"/>
        <v>900168</v>
      </c>
      <c r="DL18" s="101">
        <v>53</v>
      </c>
      <c r="DM18" s="101">
        <v>320</v>
      </c>
      <c r="DN18" s="101">
        <v>373</v>
      </c>
      <c r="DO18" s="101">
        <v>12</v>
      </c>
      <c r="DP18" s="101">
        <v>16</v>
      </c>
      <c r="DR18" s="16">
        <f>INDEX(現金給付!H:H,MATCH($A18,現金給付!$C:$C,0),1)</f>
        <v>23</v>
      </c>
      <c r="DS18" s="16">
        <f>INDEX(現金給付!I:I,MATCH($A18,現金給付!$C:$C,0),1)</f>
        <v>115166</v>
      </c>
      <c r="DT18" s="16">
        <f>INDEX(現金給付!P:P,MATCH($A18,現金給付!$C:$C,0),1)</f>
        <v>0</v>
      </c>
      <c r="DU18" s="16">
        <f>INDEX(現金給付!Q:Q,MATCH($A18,現金給付!$C:$C,0),1)</f>
        <v>0</v>
      </c>
      <c r="DV18" s="16">
        <f>INDEX(現金給付!X:X,MATCH($A18,現金給付!$C:$C,0),1)</f>
        <v>0</v>
      </c>
      <c r="DW18" s="16">
        <f>INDEX(現金給付!Y:Y,MATCH($A18,現金給付!$C:$C,0),1)</f>
        <v>0</v>
      </c>
      <c r="DX18" s="16">
        <f>INDEX(現金給付!AN:AN,MATCH($A18,現金給付!$C:$C,0),1)</f>
        <v>1</v>
      </c>
      <c r="DY18" s="16">
        <f>INDEX(現金給付!AO:AO,MATCH($A18,現金給付!$C:$C,0),1)</f>
        <v>30316</v>
      </c>
      <c r="DZ18" s="16">
        <f>INDEX(現金給付!AV:AV,MATCH($A18,現金給付!$C:$C,0),1)</f>
        <v>0</v>
      </c>
      <c r="EA18" s="16">
        <f>INDEX(現金給付!AW:AW,MATCH($A18,現金給付!$C:$C,0),1)</f>
        <v>0</v>
      </c>
      <c r="EB18" s="16">
        <f>INDEX(現金給付!BD:BD,MATCH($A18,現金給付!$C:$C,0),1)</f>
        <v>0</v>
      </c>
      <c r="EC18" s="16">
        <f>INDEX(現金給付!BE:BE,MATCH($A18,現金給付!$C:$C,0),1)</f>
        <v>0</v>
      </c>
      <c r="ED18" s="16">
        <f>INDEX(現金給付!BT:BT,MATCH($A18,現金給付!$C:$C,0),1)</f>
        <v>0</v>
      </c>
      <c r="EE18" s="16">
        <f>INDEX(現金給付!BU:BU,MATCH($A18,現金給付!$C:$C,0),1)</f>
        <v>0</v>
      </c>
      <c r="EF18" s="16">
        <v>0</v>
      </c>
      <c r="EG18" s="16">
        <v>0</v>
      </c>
      <c r="EH18" s="16">
        <f t="shared" si="10"/>
        <v>24</v>
      </c>
      <c r="EI18" s="16">
        <f t="shared" si="10"/>
        <v>145482</v>
      </c>
      <c r="EK18" s="7">
        <f t="shared" si="15"/>
        <v>4045</v>
      </c>
      <c r="EL18" s="7">
        <f t="shared" si="15"/>
        <v>126748558</v>
      </c>
      <c r="EN18" s="69">
        <f>ROUND(EL18/INDEX(被保険者数!O:O,MATCH(A18,被保険者数!A:A,0),1),0)</f>
        <v>88327</v>
      </c>
      <c r="EO18" s="1">
        <f t="shared" si="16"/>
        <v>29</v>
      </c>
      <c r="EP18" s="69">
        <f t="shared" si="11"/>
        <v>58973490</v>
      </c>
      <c r="EQ18" s="69">
        <f t="shared" si="12"/>
        <v>48437270</v>
      </c>
      <c r="ER18" s="69">
        <f t="shared" si="13"/>
        <v>19337798</v>
      </c>
      <c r="ES18" s="69">
        <f>ROUND(EP18/INDEX(被保険者数!O:O,MATCH(A18,被保険者数!A:A,0),1),0)</f>
        <v>41097</v>
      </c>
      <c r="ET18" s="69">
        <f t="shared" si="17"/>
        <v>27</v>
      </c>
      <c r="EU18" s="69">
        <f>ROUND(EQ18/INDEX(被保険者数!O:O,MATCH(A18,被保険者数!A:A,0),1),0)</f>
        <v>33754</v>
      </c>
      <c r="EV18" s="1">
        <f t="shared" si="18"/>
        <v>23</v>
      </c>
    </row>
    <row r="19" spans="1:152" s="1" customFormat="1" ht="15.95" customHeight="1" x14ac:dyDescent="0.15">
      <c r="A19" s="2" t="s">
        <v>40</v>
      </c>
      <c r="B19" s="6">
        <v>114</v>
      </c>
      <c r="C19" s="7">
        <v>70046760</v>
      </c>
      <c r="D19" s="7">
        <v>56037422</v>
      </c>
      <c r="E19" s="7">
        <v>8051720</v>
      </c>
      <c r="F19" s="7">
        <v>5422908</v>
      </c>
      <c r="G19" s="7">
        <v>534710</v>
      </c>
      <c r="H19" s="7">
        <v>2487</v>
      </c>
      <c r="I19" s="7">
        <v>34282740</v>
      </c>
      <c r="J19" s="7">
        <v>27426180</v>
      </c>
      <c r="K19" s="7">
        <v>1156386</v>
      </c>
      <c r="L19" s="7">
        <v>5030400</v>
      </c>
      <c r="M19" s="7">
        <v>669774</v>
      </c>
      <c r="N19" s="7">
        <f t="shared" si="0"/>
        <v>2601</v>
      </c>
      <c r="O19" s="7">
        <f t="shared" si="1"/>
        <v>104329500</v>
      </c>
      <c r="P19" s="7">
        <f t="shared" si="1"/>
        <v>83463602</v>
      </c>
      <c r="Q19" s="7">
        <f t="shared" si="1"/>
        <v>9208106</v>
      </c>
      <c r="R19" s="7">
        <f t="shared" si="1"/>
        <v>10453308</v>
      </c>
      <c r="S19" s="7">
        <f t="shared" si="1"/>
        <v>1204484</v>
      </c>
      <c r="T19" s="6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319</v>
      </c>
      <c r="AA19" s="7">
        <v>4336980</v>
      </c>
      <c r="AB19" s="7">
        <v>3469584</v>
      </c>
      <c r="AC19" s="7">
        <v>73473</v>
      </c>
      <c r="AD19" s="7">
        <v>793923</v>
      </c>
      <c r="AE19" s="7">
        <v>0</v>
      </c>
      <c r="AF19" s="7">
        <f t="shared" si="2"/>
        <v>319</v>
      </c>
      <c r="AG19" s="7">
        <f t="shared" si="2"/>
        <v>4336980</v>
      </c>
      <c r="AH19" s="7">
        <f t="shared" si="2"/>
        <v>3469584</v>
      </c>
      <c r="AI19" s="7">
        <f t="shared" si="2"/>
        <v>73473</v>
      </c>
      <c r="AJ19" s="7">
        <f t="shared" si="2"/>
        <v>793923</v>
      </c>
      <c r="AK19" s="7">
        <f t="shared" si="2"/>
        <v>0</v>
      </c>
      <c r="AL19" s="6">
        <f t="shared" si="3"/>
        <v>2920</v>
      </c>
      <c r="AM19" s="7">
        <f t="shared" si="3"/>
        <v>108666480</v>
      </c>
      <c r="AN19" s="7">
        <f t="shared" si="3"/>
        <v>86933186</v>
      </c>
      <c r="AO19" s="7">
        <f t="shared" si="3"/>
        <v>9281579</v>
      </c>
      <c r="AP19" s="7">
        <f t="shared" si="3"/>
        <v>11247231</v>
      </c>
      <c r="AQ19" s="7">
        <f t="shared" si="3"/>
        <v>1204484</v>
      </c>
      <c r="AR19" s="7">
        <v>1915</v>
      </c>
      <c r="AS19" s="7">
        <v>25282920</v>
      </c>
      <c r="AT19" s="7">
        <v>20226334</v>
      </c>
      <c r="AU19" s="7">
        <v>861154</v>
      </c>
      <c r="AV19" s="7">
        <v>4129592</v>
      </c>
      <c r="AW19" s="7">
        <v>65840</v>
      </c>
      <c r="AX19" s="7">
        <f t="shared" si="4"/>
        <v>4835</v>
      </c>
      <c r="AY19" s="7">
        <f t="shared" si="4"/>
        <v>133949400</v>
      </c>
      <c r="AZ19" s="7">
        <f t="shared" si="4"/>
        <v>107159520</v>
      </c>
      <c r="BA19" s="7">
        <f t="shared" si="4"/>
        <v>10142733</v>
      </c>
      <c r="BB19" s="7">
        <f t="shared" si="4"/>
        <v>15376823</v>
      </c>
      <c r="BC19" s="7">
        <f t="shared" si="4"/>
        <v>1270324</v>
      </c>
      <c r="BD19" s="6">
        <v>112</v>
      </c>
      <c r="BE19" s="7">
        <v>2963015</v>
      </c>
      <c r="BF19" s="7">
        <v>842995</v>
      </c>
      <c r="BG19" s="7">
        <v>0</v>
      </c>
      <c r="BH19" s="7">
        <v>2118640</v>
      </c>
      <c r="BI19" s="7">
        <v>1380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f t="shared" si="5"/>
        <v>112</v>
      </c>
      <c r="BQ19" s="7">
        <f t="shared" si="5"/>
        <v>2963015</v>
      </c>
      <c r="BR19" s="7">
        <f t="shared" si="5"/>
        <v>842995</v>
      </c>
      <c r="BS19" s="7">
        <f t="shared" si="5"/>
        <v>0</v>
      </c>
      <c r="BT19" s="7">
        <f t="shared" si="5"/>
        <v>2118640</v>
      </c>
      <c r="BU19" s="7">
        <f t="shared" si="5"/>
        <v>1380</v>
      </c>
      <c r="BV19" s="6">
        <v>17</v>
      </c>
      <c r="BW19" s="7">
        <v>918830</v>
      </c>
      <c r="BX19" s="7">
        <v>735064</v>
      </c>
      <c r="BY19" s="7">
        <v>40094</v>
      </c>
      <c r="BZ19" s="7">
        <v>104084</v>
      </c>
      <c r="CA19" s="7">
        <v>39588</v>
      </c>
      <c r="CB19" s="7">
        <f t="shared" si="6"/>
        <v>4852</v>
      </c>
      <c r="CC19" s="7">
        <f t="shared" si="7"/>
        <v>137831245</v>
      </c>
      <c r="CD19" s="7">
        <f t="shared" si="7"/>
        <v>108737579</v>
      </c>
      <c r="CE19" s="7">
        <f t="shared" si="7"/>
        <v>10182827</v>
      </c>
      <c r="CF19" s="7">
        <f t="shared" si="7"/>
        <v>17599547</v>
      </c>
      <c r="CG19" s="7">
        <f t="shared" si="7"/>
        <v>1311292</v>
      </c>
      <c r="CH19" s="100">
        <v>22</v>
      </c>
      <c r="CI19" s="101">
        <v>121584</v>
      </c>
      <c r="CJ19" s="101">
        <v>97264</v>
      </c>
      <c r="CK19" s="101">
        <v>0</v>
      </c>
      <c r="CL19" s="101">
        <v>24320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14"/>
        <v>22</v>
      </c>
      <c r="DA19" s="101">
        <f t="shared" si="8"/>
        <v>121584</v>
      </c>
      <c r="DB19" s="101">
        <f t="shared" si="8"/>
        <v>97264</v>
      </c>
      <c r="DC19" s="101">
        <f t="shared" si="8"/>
        <v>0</v>
      </c>
      <c r="DD19" s="101">
        <f t="shared" si="8"/>
        <v>24320</v>
      </c>
      <c r="DE19" s="101">
        <f t="shared" si="8"/>
        <v>0</v>
      </c>
      <c r="DF19" s="101">
        <f t="shared" si="9"/>
        <v>4874</v>
      </c>
      <c r="DG19" s="101">
        <f t="shared" si="9"/>
        <v>137952829</v>
      </c>
      <c r="DH19" s="101">
        <f t="shared" si="9"/>
        <v>108834843</v>
      </c>
      <c r="DI19" s="101">
        <f t="shared" si="9"/>
        <v>10182827</v>
      </c>
      <c r="DJ19" s="101">
        <f t="shared" si="9"/>
        <v>17623867</v>
      </c>
      <c r="DK19" s="101">
        <f t="shared" si="9"/>
        <v>1311292</v>
      </c>
      <c r="DL19" s="101">
        <v>81</v>
      </c>
      <c r="DM19" s="101">
        <v>352</v>
      </c>
      <c r="DN19" s="101">
        <v>433</v>
      </c>
      <c r="DO19" s="101">
        <v>0</v>
      </c>
      <c r="DP19" s="101">
        <v>8</v>
      </c>
      <c r="DR19" s="16">
        <f>INDEX(現金給付!H:H,MATCH($A19,現金給付!$C:$C,0),1)</f>
        <v>22</v>
      </c>
      <c r="DS19" s="16">
        <f>INDEX(現金給付!I:I,MATCH($A19,現金給付!$C:$C,0),1)</f>
        <v>97264</v>
      </c>
      <c r="DT19" s="16">
        <f>INDEX(現金給付!P:P,MATCH($A19,現金給付!$C:$C,0),1)</f>
        <v>13</v>
      </c>
      <c r="DU19" s="16">
        <f>INDEX(現金給付!Q:Q,MATCH($A19,現金給付!$C:$C,0),1)</f>
        <v>67926</v>
      </c>
      <c r="DV19" s="16">
        <f>INDEX(現金給付!X:X,MATCH($A19,現金給付!$C:$C,0),1)</f>
        <v>12</v>
      </c>
      <c r="DW19" s="16">
        <f>INDEX(現金給付!Y:Y,MATCH($A19,現金給付!$C:$C,0),1)</f>
        <v>77120</v>
      </c>
      <c r="DX19" s="16">
        <f>INDEX(現金給付!AN:AN,MATCH($A19,現金給付!$C:$C,0),1)</f>
        <v>4</v>
      </c>
      <c r="DY19" s="16">
        <f>INDEX(現金給付!AO:AO,MATCH($A19,現金給付!$C:$C,0),1)</f>
        <v>79507</v>
      </c>
      <c r="DZ19" s="16">
        <f>INDEX(現金給付!AV:AV,MATCH($A19,現金給付!$C:$C,0),1)</f>
        <v>0</v>
      </c>
      <c r="EA19" s="16">
        <f>INDEX(現金給付!AW:AW,MATCH($A19,現金給付!$C:$C,0),1)</f>
        <v>0</v>
      </c>
      <c r="EB19" s="16">
        <f>INDEX(現金給付!BD:BD,MATCH($A19,現金給付!$C:$C,0),1)</f>
        <v>0</v>
      </c>
      <c r="EC19" s="16">
        <f>INDEX(現金給付!BE:BE,MATCH($A19,現金給付!$C:$C,0),1)</f>
        <v>0</v>
      </c>
      <c r="ED19" s="16">
        <f>INDEX(現金給付!BT:BT,MATCH($A19,現金給付!$C:$C,0),1)</f>
        <v>0</v>
      </c>
      <c r="EE19" s="16">
        <f>INDEX(現金給付!BU:BU,MATCH($A19,現金給付!$C:$C,0),1)</f>
        <v>0</v>
      </c>
      <c r="EF19" s="16">
        <v>0</v>
      </c>
      <c r="EG19" s="16">
        <v>0</v>
      </c>
      <c r="EH19" s="16">
        <f t="shared" si="10"/>
        <v>51</v>
      </c>
      <c r="EI19" s="16">
        <f t="shared" si="10"/>
        <v>321817</v>
      </c>
      <c r="EK19" s="7">
        <f t="shared" si="15"/>
        <v>4903</v>
      </c>
      <c r="EL19" s="7">
        <f t="shared" si="15"/>
        <v>138153062</v>
      </c>
      <c r="EN19" s="69">
        <f>ROUND(EL19/INDEX(被保険者数!O:O,MATCH(A19,被保険者数!A:A,0),1),0)</f>
        <v>73800</v>
      </c>
      <c r="EO19" s="1">
        <f t="shared" si="16"/>
        <v>32</v>
      </c>
      <c r="EP19" s="69">
        <f t="shared" si="11"/>
        <v>70046760</v>
      </c>
      <c r="EQ19" s="69">
        <f t="shared" si="12"/>
        <v>38619720</v>
      </c>
      <c r="ER19" s="69">
        <f t="shared" si="13"/>
        <v>29486582</v>
      </c>
      <c r="ES19" s="69">
        <f>ROUND(EP19/INDEX(被保険者数!O:O,MATCH(A19,被保険者数!A:A,0),1),0)</f>
        <v>37418</v>
      </c>
      <c r="ET19" s="69">
        <f t="shared" si="17"/>
        <v>30</v>
      </c>
      <c r="EU19" s="69">
        <f>ROUND(EQ19/INDEX(被保険者数!O:O,MATCH(A19,被保険者数!A:A,0),1),0)</f>
        <v>20630</v>
      </c>
      <c r="EV19" s="1">
        <f t="shared" si="18"/>
        <v>34</v>
      </c>
    </row>
    <row r="20" spans="1:152" s="1" customFormat="1" ht="15.95" customHeight="1" x14ac:dyDescent="0.15">
      <c r="A20" s="2" t="s">
        <v>41</v>
      </c>
      <c r="B20" s="6">
        <v>63</v>
      </c>
      <c r="C20" s="7">
        <v>45870200</v>
      </c>
      <c r="D20" s="7">
        <v>36696176</v>
      </c>
      <c r="E20" s="7">
        <v>6147534</v>
      </c>
      <c r="F20" s="7">
        <v>2710070</v>
      </c>
      <c r="G20" s="7">
        <v>316420</v>
      </c>
      <c r="H20" s="7">
        <v>1754</v>
      </c>
      <c r="I20" s="7">
        <v>32198630</v>
      </c>
      <c r="J20" s="7">
        <v>25758906</v>
      </c>
      <c r="K20" s="7">
        <v>2437874</v>
      </c>
      <c r="L20" s="7">
        <v>3848746</v>
      </c>
      <c r="M20" s="7">
        <v>153104</v>
      </c>
      <c r="N20" s="7">
        <f t="shared" si="0"/>
        <v>1817</v>
      </c>
      <c r="O20" s="7">
        <f t="shared" si="1"/>
        <v>78068830</v>
      </c>
      <c r="P20" s="7">
        <f t="shared" si="1"/>
        <v>62455082</v>
      </c>
      <c r="Q20" s="7">
        <f t="shared" si="1"/>
        <v>8585408</v>
      </c>
      <c r="R20" s="7">
        <f t="shared" si="1"/>
        <v>6558816</v>
      </c>
      <c r="S20" s="7">
        <f t="shared" si="1"/>
        <v>469524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223</v>
      </c>
      <c r="AA20" s="7">
        <v>3015830</v>
      </c>
      <c r="AB20" s="7">
        <v>2412664</v>
      </c>
      <c r="AC20" s="7">
        <v>26782</v>
      </c>
      <c r="AD20" s="7">
        <v>576384</v>
      </c>
      <c r="AE20" s="7">
        <v>0</v>
      </c>
      <c r="AF20" s="7">
        <f t="shared" si="2"/>
        <v>223</v>
      </c>
      <c r="AG20" s="7">
        <f t="shared" si="2"/>
        <v>3015830</v>
      </c>
      <c r="AH20" s="7">
        <f t="shared" si="2"/>
        <v>2412664</v>
      </c>
      <c r="AI20" s="7">
        <f t="shared" si="2"/>
        <v>26782</v>
      </c>
      <c r="AJ20" s="7">
        <f t="shared" si="2"/>
        <v>576384</v>
      </c>
      <c r="AK20" s="7">
        <f t="shared" si="2"/>
        <v>0</v>
      </c>
      <c r="AL20" s="6">
        <f t="shared" si="3"/>
        <v>2040</v>
      </c>
      <c r="AM20" s="7">
        <f t="shared" si="3"/>
        <v>81084660</v>
      </c>
      <c r="AN20" s="7">
        <f t="shared" si="3"/>
        <v>64867746</v>
      </c>
      <c r="AO20" s="7">
        <f t="shared" si="3"/>
        <v>8612190</v>
      </c>
      <c r="AP20" s="7">
        <f t="shared" si="3"/>
        <v>7135200</v>
      </c>
      <c r="AQ20" s="7">
        <f t="shared" si="3"/>
        <v>469524</v>
      </c>
      <c r="AR20" s="7">
        <v>1298</v>
      </c>
      <c r="AS20" s="7">
        <v>21482190</v>
      </c>
      <c r="AT20" s="7">
        <v>17185752</v>
      </c>
      <c r="AU20" s="7">
        <v>1189694</v>
      </c>
      <c r="AV20" s="7">
        <v>2844906</v>
      </c>
      <c r="AW20" s="7">
        <v>261838</v>
      </c>
      <c r="AX20" s="7">
        <f t="shared" si="4"/>
        <v>3338</v>
      </c>
      <c r="AY20" s="7">
        <f t="shared" si="4"/>
        <v>102566850</v>
      </c>
      <c r="AZ20" s="7">
        <f t="shared" si="4"/>
        <v>82053498</v>
      </c>
      <c r="BA20" s="7">
        <f t="shared" si="4"/>
        <v>9801884</v>
      </c>
      <c r="BB20" s="7">
        <f t="shared" si="4"/>
        <v>9980106</v>
      </c>
      <c r="BC20" s="7">
        <f t="shared" si="4"/>
        <v>731362</v>
      </c>
      <c r="BD20" s="6">
        <v>58</v>
      </c>
      <c r="BE20" s="7">
        <v>1565208</v>
      </c>
      <c r="BF20" s="7">
        <v>457758</v>
      </c>
      <c r="BG20" s="7">
        <v>0</v>
      </c>
      <c r="BH20" s="7">
        <v>1096870</v>
      </c>
      <c r="BI20" s="7">
        <v>10580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f t="shared" si="5"/>
        <v>58</v>
      </c>
      <c r="BQ20" s="7">
        <f t="shared" si="5"/>
        <v>1565208</v>
      </c>
      <c r="BR20" s="7">
        <f t="shared" si="5"/>
        <v>457758</v>
      </c>
      <c r="BS20" s="7">
        <f t="shared" si="5"/>
        <v>0</v>
      </c>
      <c r="BT20" s="7">
        <f t="shared" si="5"/>
        <v>1096870</v>
      </c>
      <c r="BU20" s="7">
        <f t="shared" si="5"/>
        <v>10580</v>
      </c>
      <c r="BV20" s="6">
        <v>25</v>
      </c>
      <c r="BW20" s="7">
        <v>4831970</v>
      </c>
      <c r="BX20" s="7">
        <v>3865576</v>
      </c>
      <c r="BY20" s="7">
        <v>609122</v>
      </c>
      <c r="BZ20" s="7">
        <v>347642</v>
      </c>
      <c r="CA20" s="7">
        <v>9630</v>
      </c>
      <c r="CB20" s="7">
        <f t="shared" si="6"/>
        <v>3363</v>
      </c>
      <c r="CC20" s="7">
        <f t="shared" si="7"/>
        <v>108964028</v>
      </c>
      <c r="CD20" s="7">
        <f t="shared" si="7"/>
        <v>86376832</v>
      </c>
      <c r="CE20" s="7">
        <f t="shared" si="7"/>
        <v>10411006</v>
      </c>
      <c r="CF20" s="7">
        <f t="shared" si="7"/>
        <v>11424618</v>
      </c>
      <c r="CG20" s="7">
        <f t="shared" si="7"/>
        <v>751572</v>
      </c>
      <c r="CH20" s="100">
        <v>10</v>
      </c>
      <c r="CI20" s="101">
        <v>39653</v>
      </c>
      <c r="CJ20" s="101">
        <v>31722</v>
      </c>
      <c r="CK20" s="101">
        <v>0</v>
      </c>
      <c r="CL20" s="101">
        <v>7931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14"/>
        <v>10</v>
      </c>
      <c r="DA20" s="101">
        <f t="shared" si="8"/>
        <v>39653</v>
      </c>
      <c r="DB20" s="101">
        <f t="shared" si="8"/>
        <v>31722</v>
      </c>
      <c r="DC20" s="101">
        <f t="shared" si="8"/>
        <v>0</v>
      </c>
      <c r="DD20" s="101">
        <f t="shared" si="8"/>
        <v>7931</v>
      </c>
      <c r="DE20" s="101">
        <f t="shared" si="8"/>
        <v>0</v>
      </c>
      <c r="DF20" s="101">
        <f t="shared" si="9"/>
        <v>3373</v>
      </c>
      <c r="DG20" s="101">
        <f t="shared" si="9"/>
        <v>109003681</v>
      </c>
      <c r="DH20" s="101">
        <f t="shared" si="9"/>
        <v>86408554</v>
      </c>
      <c r="DI20" s="101">
        <f t="shared" si="9"/>
        <v>10411006</v>
      </c>
      <c r="DJ20" s="101">
        <f t="shared" si="9"/>
        <v>11432549</v>
      </c>
      <c r="DK20" s="101">
        <f t="shared" si="9"/>
        <v>751572</v>
      </c>
      <c r="DL20" s="101">
        <v>46</v>
      </c>
      <c r="DM20" s="101">
        <v>270</v>
      </c>
      <c r="DN20" s="101">
        <v>316</v>
      </c>
      <c r="DO20" s="101">
        <v>41</v>
      </c>
      <c r="DP20" s="101">
        <v>4</v>
      </c>
      <c r="DR20" s="16">
        <f>INDEX(現金給付!H:H,MATCH($A20,現金給付!$C:$C,0),1)</f>
        <v>10</v>
      </c>
      <c r="DS20" s="16">
        <f>INDEX(現金給付!I:I,MATCH($A20,現金給付!$C:$C,0),1)</f>
        <v>31722</v>
      </c>
      <c r="DT20" s="16">
        <f>INDEX(現金給付!P:P,MATCH($A20,現金給付!$C:$C,0),1)</f>
        <v>0</v>
      </c>
      <c r="DU20" s="16">
        <f>INDEX(現金給付!Q:Q,MATCH($A20,現金給付!$C:$C,0),1)</f>
        <v>0</v>
      </c>
      <c r="DV20" s="16">
        <f>INDEX(現金給付!X:X,MATCH($A20,現金給付!$C:$C,0),1)</f>
        <v>0</v>
      </c>
      <c r="DW20" s="16">
        <f>INDEX(現金給付!Y:Y,MATCH($A20,現金給付!$C:$C,0),1)</f>
        <v>0</v>
      </c>
      <c r="DX20" s="16">
        <f>INDEX(現金給付!AN:AN,MATCH($A20,現金給付!$C:$C,0),1)</f>
        <v>3</v>
      </c>
      <c r="DY20" s="16">
        <f>INDEX(現金給付!AO:AO,MATCH($A20,現金給付!$C:$C,0),1)</f>
        <v>77379</v>
      </c>
      <c r="DZ20" s="16">
        <f>INDEX(現金給付!AV:AV,MATCH($A20,現金給付!$C:$C,0),1)</f>
        <v>2</v>
      </c>
      <c r="EA20" s="16">
        <f>INDEX(現金給付!AW:AW,MATCH($A20,現金給付!$C:$C,0),1)</f>
        <v>20488</v>
      </c>
      <c r="EB20" s="16">
        <f>INDEX(現金給付!BD:BD,MATCH($A20,現金給付!$C:$C,0),1)</f>
        <v>0</v>
      </c>
      <c r="EC20" s="16">
        <f>INDEX(現金給付!BE:BE,MATCH($A20,現金給付!$C:$C,0),1)</f>
        <v>0</v>
      </c>
      <c r="ED20" s="16">
        <f>INDEX(現金給付!BT:BT,MATCH($A20,現金給付!$C:$C,0),1)</f>
        <v>0</v>
      </c>
      <c r="EE20" s="16">
        <f>INDEX(現金給付!BU:BU,MATCH($A20,現金給付!$C:$C,0),1)</f>
        <v>0</v>
      </c>
      <c r="EF20" s="16">
        <v>0</v>
      </c>
      <c r="EG20" s="16">
        <v>0</v>
      </c>
      <c r="EH20" s="16">
        <f t="shared" si="10"/>
        <v>15</v>
      </c>
      <c r="EI20" s="16">
        <f t="shared" si="10"/>
        <v>129589</v>
      </c>
      <c r="EK20" s="7">
        <f t="shared" si="15"/>
        <v>3378</v>
      </c>
      <c r="EL20" s="7">
        <f t="shared" si="15"/>
        <v>109093617</v>
      </c>
      <c r="EN20" s="69">
        <f>ROUND(EL20/INDEX(被保険者数!O:O,MATCH(A20,被保険者数!A:A,0),1),0)</f>
        <v>83725</v>
      </c>
      <c r="EO20" s="1">
        <f t="shared" si="16"/>
        <v>30</v>
      </c>
      <c r="EP20" s="69">
        <f t="shared" si="11"/>
        <v>45870200</v>
      </c>
      <c r="EQ20" s="69">
        <f t="shared" si="12"/>
        <v>35214460</v>
      </c>
      <c r="ER20" s="69">
        <f t="shared" si="13"/>
        <v>28008957</v>
      </c>
      <c r="ES20" s="69">
        <f>ROUND(EP20/INDEX(被保険者数!O:O,MATCH(A20,被保険者数!A:A,0),1),0)</f>
        <v>35204</v>
      </c>
      <c r="ET20" s="69">
        <f t="shared" si="17"/>
        <v>32</v>
      </c>
      <c r="EU20" s="69">
        <f>ROUND(EQ20/INDEX(被保険者数!O:O,MATCH(A20,被保険者数!A:A,0),1),0)</f>
        <v>27026</v>
      </c>
      <c r="EV20" s="1">
        <f t="shared" si="18"/>
        <v>29</v>
      </c>
    </row>
    <row r="21" spans="1:152" s="1" customFormat="1" ht="15.95" customHeight="1" x14ac:dyDescent="0.15">
      <c r="A21" s="2" t="s">
        <v>42</v>
      </c>
      <c r="B21" s="6">
        <v>51</v>
      </c>
      <c r="C21" s="7">
        <v>35999120</v>
      </c>
      <c r="D21" s="7">
        <v>28799288</v>
      </c>
      <c r="E21" s="7">
        <v>4494564</v>
      </c>
      <c r="F21" s="7">
        <v>2506902</v>
      </c>
      <c r="G21" s="7">
        <v>198366</v>
      </c>
      <c r="H21" s="7">
        <v>1731</v>
      </c>
      <c r="I21" s="7">
        <v>24015280</v>
      </c>
      <c r="J21" s="7">
        <v>19212224</v>
      </c>
      <c r="K21" s="7">
        <v>876815</v>
      </c>
      <c r="L21" s="7">
        <v>3904053</v>
      </c>
      <c r="M21" s="7">
        <v>22188</v>
      </c>
      <c r="N21" s="7">
        <f t="shared" si="0"/>
        <v>1782</v>
      </c>
      <c r="O21" s="7">
        <f t="shared" si="1"/>
        <v>60014400</v>
      </c>
      <c r="P21" s="7">
        <f t="shared" si="1"/>
        <v>48011512</v>
      </c>
      <c r="Q21" s="7">
        <f t="shared" si="1"/>
        <v>5371379</v>
      </c>
      <c r="R21" s="7">
        <f t="shared" si="1"/>
        <v>6410955</v>
      </c>
      <c r="S21" s="7">
        <f t="shared" si="1"/>
        <v>220554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197</v>
      </c>
      <c r="AA21" s="7">
        <v>2647710</v>
      </c>
      <c r="AB21" s="7">
        <v>2118168</v>
      </c>
      <c r="AC21" s="7">
        <v>29459</v>
      </c>
      <c r="AD21" s="7">
        <v>500083</v>
      </c>
      <c r="AE21" s="7">
        <v>0</v>
      </c>
      <c r="AF21" s="7">
        <f t="shared" si="2"/>
        <v>197</v>
      </c>
      <c r="AG21" s="7">
        <f t="shared" si="2"/>
        <v>2647710</v>
      </c>
      <c r="AH21" s="7">
        <f t="shared" si="2"/>
        <v>2118168</v>
      </c>
      <c r="AI21" s="7">
        <f t="shared" si="2"/>
        <v>29459</v>
      </c>
      <c r="AJ21" s="7">
        <f t="shared" si="2"/>
        <v>500083</v>
      </c>
      <c r="AK21" s="7">
        <f t="shared" si="2"/>
        <v>0</v>
      </c>
      <c r="AL21" s="6">
        <f t="shared" si="3"/>
        <v>1979</v>
      </c>
      <c r="AM21" s="7">
        <f t="shared" si="3"/>
        <v>62662110</v>
      </c>
      <c r="AN21" s="7">
        <f t="shared" si="3"/>
        <v>50129680</v>
      </c>
      <c r="AO21" s="7">
        <f t="shared" si="3"/>
        <v>5400838</v>
      </c>
      <c r="AP21" s="7">
        <f t="shared" si="3"/>
        <v>6911038</v>
      </c>
      <c r="AQ21" s="7">
        <f t="shared" si="3"/>
        <v>220554</v>
      </c>
      <c r="AR21" s="7">
        <v>1387</v>
      </c>
      <c r="AS21" s="7">
        <v>16296530</v>
      </c>
      <c r="AT21" s="7">
        <v>13037224</v>
      </c>
      <c r="AU21" s="7">
        <v>290871</v>
      </c>
      <c r="AV21" s="7">
        <v>2842561</v>
      </c>
      <c r="AW21" s="7">
        <v>125874</v>
      </c>
      <c r="AX21" s="7">
        <f t="shared" si="4"/>
        <v>3366</v>
      </c>
      <c r="AY21" s="7">
        <f t="shared" si="4"/>
        <v>78958640</v>
      </c>
      <c r="AZ21" s="7">
        <f t="shared" si="4"/>
        <v>63166904</v>
      </c>
      <c r="BA21" s="7">
        <f t="shared" si="4"/>
        <v>5691709</v>
      </c>
      <c r="BB21" s="7">
        <f t="shared" si="4"/>
        <v>9753599</v>
      </c>
      <c r="BC21" s="7">
        <f t="shared" si="4"/>
        <v>346428</v>
      </c>
      <c r="BD21" s="6">
        <v>50</v>
      </c>
      <c r="BE21" s="7">
        <v>1119754</v>
      </c>
      <c r="BF21" s="7">
        <v>314744</v>
      </c>
      <c r="BG21" s="7">
        <v>0</v>
      </c>
      <c r="BH21" s="7">
        <v>783390</v>
      </c>
      <c r="BI21" s="7">
        <v>21620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f t="shared" si="5"/>
        <v>50</v>
      </c>
      <c r="BQ21" s="7">
        <f t="shared" si="5"/>
        <v>1119754</v>
      </c>
      <c r="BR21" s="7">
        <f t="shared" si="5"/>
        <v>314744</v>
      </c>
      <c r="BS21" s="7">
        <f t="shared" si="5"/>
        <v>0</v>
      </c>
      <c r="BT21" s="7">
        <f t="shared" si="5"/>
        <v>783390</v>
      </c>
      <c r="BU21" s="7">
        <f t="shared" si="5"/>
        <v>21620</v>
      </c>
      <c r="BV21" s="6">
        <v>6</v>
      </c>
      <c r="BW21" s="7">
        <v>1980830</v>
      </c>
      <c r="BX21" s="7">
        <v>1584664</v>
      </c>
      <c r="BY21" s="7">
        <v>297857</v>
      </c>
      <c r="BZ21" s="7">
        <v>45659</v>
      </c>
      <c r="CA21" s="7">
        <v>52650</v>
      </c>
      <c r="CB21" s="7">
        <f t="shared" si="6"/>
        <v>3372</v>
      </c>
      <c r="CC21" s="7">
        <f t="shared" si="7"/>
        <v>82059224</v>
      </c>
      <c r="CD21" s="7">
        <f t="shared" si="7"/>
        <v>65066312</v>
      </c>
      <c r="CE21" s="7">
        <f t="shared" si="7"/>
        <v>5989566</v>
      </c>
      <c r="CF21" s="7">
        <f t="shared" si="7"/>
        <v>10582648</v>
      </c>
      <c r="CG21" s="7">
        <f t="shared" si="7"/>
        <v>420698</v>
      </c>
      <c r="CH21" s="100">
        <v>24</v>
      </c>
      <c r="CI21" s="101">
        <v>124212</v>
      </c>
      <c r="CJ21" s="101">
        <v>99368</v>
      </c>
      <c r="CK21" s="101">
        <v>0</v>
      </c>
      <c r="CL21" s="101">
        <v>24844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14"/>
        <v>24</v>
      </c>
      <c r="DA21" s="101">
        <f t="shared" si="8"/>
        <v>124212</v>
      </c>
      <c r="DB21" s="101">
        <f t="shared" si="8"/>
        <v>99368</v>
      </c>
      <c r="DC21" s="101">
        <f t="shared" si="8"/>
        <v>0</v>
      </c>
      <c r="DD21" s="101">
        <f t="shared" si="8"/>
        <v>24844</v>
      </c>
      <c r="DE21" s="101">
        <f t="shared" si="8"/>
        <v>0</v>
      </c>
      <c r="DF21" s="101">
        <f t="shared" si="9"/>
        <v>3396</v>
      </c>
      <c r="DG21" s="101">
        <f t="shared" si="9"/>
        <v>82183436</v>
      </c>
      <c r="DH21" s="101">
        <f t="shared" si="9"/>
        <v>65165680</v>
      </c>
      <c r="DI21" s="101">
        <f t="shared" si="9"/>
        <v>5989566</v>
      </c>
      <c r="DJ21" s="101">
        <f t="shared" si="9"/>
        <v>10607492</v>
      </c>
      <c r="DK21" s="101">
        <f t="shared" si="9"/>
        <v>420698</v>
      </c>
      <c r="DL21" s="101">
        <v>40</v>
      </c>
      <c r="DM21" s="101">
        <v>231</v>
      </c>
      <c r="DN21" s="101">
        <v>271</v>
      </c>
      <c r="DO21" s="101">
        <v>2</v>
      </c>
      <c r="DP21" s="101">
        <v>0</v>
      </c>
      <c r="DR21" s="16">
        <f>INDEX(現金給付!H:H,MATCH($A21,現金給付!$C:$C,0),1)</f>
        <v>24</v>
      </c>
      <c r="DS21" s="16">
        <f>INDEX(現金給付!I:I,MATCH($A21,現金給付!$C:$C,0),1)</f>
        <v>99368</v>
      </c>
      <c r="DT21" s="16">
        <f>INDEX(現金給付!P:P,MATCH($A21,現金給付!$C:$C,0),1)</f>
        <v>0</v>
      </c>
      <c r="DU21" s="16">
        <f>INDEX(現金給付!Q:Q,MATCH($A21,現金給付!$C:$C,0),1)</f>
        <v>0</v>
      </c>
      <c r="DV21" s="16">
        <f>INDEX(現金給付!X:X,MATCH($A21,現金給付!$C:$C,0),1)</f>
        <v>0</v>
      </c>
      <c r="DW21" s="16">
        <f>INDEX(現金給付!Y:Y,MATCH($A21,現金給付!$C:$C,0),1)</f>
        <v>0</v>
      </c>
      <c r="DX21" s="16">
        <f>INDEX(現金給付!AN:AN,MATCH($A21,現金給付!$C:$C,0),1)</f>
        <v>3</v>
      </c>
      <c r="DY21" s="16">
        <f>INDEX(現金給付!AO:AO,MATCH($A21,現金給付!$C:$C,0),1)</f>
        <v>100572</v>
      </c>
      <c r="DZ21" s="16">
        <f>INDEX(現金給付!AV:AV,MATCH($A21,現金給付!$C:$C,0),1)</f>
        <v>0</v>
      </c>
      <c r="EA21" s="16">
        <f>INDEX(現金給付!AW:AW,MATCH($A21,現金給付!$C:$C,0),1)</f>
        <v>0</v>
      </c>
      <c r="EB21" s="16">
        <f>INDEX(現金給付!BD:BD,MATCH($A21,現金給付!$C:$C,0),1)</f>
        <v>0</v>
      </c>
      <c r="EC21" s="16">
        <f>INDEX(現金給付!BE:BE,MATCH($A21,現金給付!$C:$C,0),1)</f>
        <v>0</v>
      </c>
      <c r="ED21" s="16">
        <f>INDEX(現金給付!BT:BT,MATCH($A21,現金給付!$C:$C,0),1)</f>
        <v>0</v>
      </c>
      <c r="EE21" s="16">
        <f>INDEX(現金給付!BU:BU,MATCH($A21,現金給付!$C:$C,0),1)</f>
        <v>0</v>
      </c>
      <c r="EF21" s="16">
        <v>0</v>
      </c>
      <c r="EG21" s="16">
        <v>0</v>
      </c>
      <c r="EH21" s="16">
        <f t="shared" si="10"/>
        <v>27</v>
      </c>
      <c r="EI21" s="16">
        <f t="shared" si="10"/>
        <v>199940</v>
      </c>
      <c r="EK21" s="7">
        <f t="shared" si="15"/>
        <v>3399</v>
      </c>
      <c r="EL21" s="7">
        <f t="shared" si="15"/>
        <v>82259164</v>
      </c>
      <c r="EN21" s="69">
        <f>ROUND(EL21/INDEX(被保険者数!O:O,MATCH(A21,被保険者数!A:A,0),1),0)</f>
        <v>113775</v>
      </c>
      <c r="EO21" s="1">
        <f t="shared" si="16"/>
        <v>23</v>
      </c>
      <c r="EP21" s="69">
        <f t="shared" si="11"/>
        <v>35999120</v>
      </c>
      <c r="EQ21" s="69">
        <f t="shared" si="12"/>
        <v>26662990</v>
      </c>
      <c r="ER21" s="69">
        <f t="shared" si="13"/>
        <v>19597054</v>
      </c>
      <c r="ES21" s="69">
        <f>ROUND(EP21/INDEX(被保険者数!O:O,MATCH(A21,被保険者数!A:A,0),1),0)</f>
        <v>49791</v>
      </c>
      <c r="ET21" s="69">
        <f t="shared" si="17"/>
        <v>25</v>
      </c>
      <c r="EU21" s="69">
        <f>ROUND(EQ21/INDEX(被保険者数!O:O,MATCH(A21,被保険者数!A:A,0),1),0)</f>
        <v>36878</v>
      </c>
      <c r="EV21" s="1">
        <f t="shared" si="18"/>
        <v>18</v>
      </c>
    </row>
    <row r="22" spans="1:152" s="1" customFormat="1" ht="15.95" customHeight="1" x14ac:dyDescent="0.15">
      <c r="A22" s="2" t="s">
        <v>43</v>
      </c>
      <c r="B22" s="6">
        <v>166</v>
      </c>
      <c r="C22" s="7">
        <v>121529340</v>
      </c>
      <c r="D22" s="7">
        <v>97223466</v>
      </c>
      <c r="E22" s="7">
        <v>15614268</v>
      </c>
      <c r="F22" s="7">
        <v>8263904</v>
      </c>
      <c r="G22" s="7">
        <v>427702</v>
      </c>
      <c r="H22" s="7">
        <v>4052</v>
      </c>
      <c r="I22" s="7">
        <v>73606610</v>
      </c>
      <c r="J22" s="7">
        <v>58885281</v>
      </c>
      <c r="K22" s="7">
        <v>4768831</v>
      </c>
      <c r="L22" s="7">
        <v>9689319</v>
      </c>
      <c r="M22" s="7">
        <v>263179</v>
      </c>
      <c r="N22" s="7">
        <f t="shared" si="0"/>
        <v>4218</v>
      </c>
      <c r="O22" s="7">
        <f t="shared" si="1"/>
        <v>195135950</v>
      </c>
      <c r="P22" s="7">
        <f t="shared" si="1"/>
        <v>156108747</v>
      </c>
      <c r="Q22" s="7">
        <f t="shared" si="1"/>
        <v>20383099</v>
      </c>
      <c r="R22" s="7">
        <f t="shared" si="1"/>
        <v>17953223</v>
      </c>
      <c r="S22" s="7">
        <f t="shared" si="1"/>
        <v>690881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484</v>
      </c>
      <c r="AA22" s="7">
        <v>6037320</v>
      </c>
      <c r="AB22" s="7">
        <v>4829856</v>
      </c>
      <c r="AC22" s="7">
        <v>39381</v>
      </c>
      <c r="AD22" s="7">
        <v>1168083</v>
      </c>
      <c r="AE22" s="7">
        <v>0</v>
      </c>
      <c r="AF22" s="7">
        <f t="shared" si="2"/>
        <v>484</v>
      </c>
      <c r="AG22" s="7">
        <f t="shared" si="2"/>
        <v>6037320</v>
      </c>
      <c r="AH22" s="7">
        <f t="shared" si="2"/>
        <v>4829856</v>
      </c>
      <c r="AI22" s="7">
        <f t="shared" si="2"/>
        <v>39381</v>
      </c>
      <c r="AJ22" s="7">
        <f t="shared" si="2"/>
        <v>1168083</v>
      </c>
      <c r="AK22" s="7">
        <f t="shared" si="2"/>
        <v>0</v>
      </c>
      <c r="AL22" s="6">
        <f t="shared" si="3"/>
        <v>4702</v>
      </c>
      <c r="AM22" s="7">
        <f t="shared" si="3"/>
        <v>201173270</v>
      </c>
      <c r="AN22" s="7">
        <f t="shared" si="3"/>
        <v>160938603</v>
      </c>
      <c r="AO22" s="7">
        <f t="shared" si="3"/>
        <v>20422480</v>
      </c>
      <c r="AP22" s="7">
        <f t="shared" si="3"/>
        <v>19121306</v>
      </c>
      <c r="AQ22" s="7">
        <f t="shared" si="3"/>
        <v>690881</v>
      </c>
      <c r="AR22" s="7">
        <v>3116</v>
      </c>
      <c r="AS22" s="7">
        <v>44895370</v>
      </c>
      <c r="AT22" s="7">
        <v>35916295</v>
      </c>
      <c r="AU22" s="7">
        <v>939270</v>
      </c>
      <c r="AV22" s="7">
        <v>7432694</v>
      </c>
      <c r="AW22" s="7">
        <v>607111</v>
      </c>
      <c r="AX22" s="7">
        <f t="shared" si="4"/>
        <v>7818</v>
      </c>
      <c r="AY22" s="7">
        <f t="shared" si="4"/>
        <v>246068640</v>
      </c>
      <c r="AZ22" s="7">
        <f t="shared" si="4"/>
        <v>196854898</v>
      </c>
      <c r="BA22" s="7">
        <f t="shared" si="4"/>
        <v>21361750</v>
      </c>
      <c r="BB22" s="7">
        <f t="shared" si="4"/>
        <v>26554000</v>
      </c>
      <c r="BC22" s="7">
        <f t="shared" si="4"/>
        <v>1297992</v>
      </c>
      <c r="BD22" s="6">
        <v>158</v>
      </c>
      <c r="BE22" s="7">
        <v>4800384</v>
      </c>
      <c r="BF22" s="7">
        <v>1316604</v>
      </c>
      <c r="BG22" s="7">
        <v>0</v>
      </c>
      <c r="BH22" s="7">
        <v>3473200</v>
      </c>
      <c r="BI22" s="7">
        <v>10580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f t="shared" si="5"/>
        <v>158</v>
      </c>
      <c r="BQ22" s="7">
        <f t="shared" si="5"/>
        <v>4800384</v>
      </c>
      <c r="BR22" s="7">
        <f t="shared" si="5"/>
        <v>1316604</v>
      </c>
      <c r="BS22" s="7">
        <f t="shared" si="5"/>
        <v>0</v>
      </c>
      <c r="BT22" s="7">
        <f t="shared" si="5"/>
        <v>3473200</v>
      </c>
      <c r="BU22" s="7">
        <f t="shared" si="5"/>
        <v>10580</v>
      </c>
      <c r="BV22" s="6">
        <v>43</v>
      </c>
      <c r="BW22" s="7">
        <v>4825120</v>
      </c>
      <c r="BX22" s="7">
        <v>3860096</v>
      </c>
      <c r="BY22" s="7">
        <v>377941</v>
      </c>
      <c r="BZ22" s="7">
        <v>447613</v>
      </c>
      <c r="CA22" s="7">
        <v>139470</v>
      </c>
      <c r="CB22" s="7">
        <f t="shared" si="6"/>
        <v>7861</v>
      </c>
      <c r="CC22" s="7">
        <f t="shared" si="7"/>
        <v>255694144</v>
      </c>
      <c r="CD22" s="7">
        <f t="shared" si="7"/>
        <v>202031598</v>
      </c>
      <c r="CE22" s="7">
        <f t="shared" si="7"/>
        <v>21739691</v>
      </c>
      <c r="CF22" s="7">
        <f t="shared" si="7"/>
        <v>30474813</v>
      </c>
      <c r="CG22" s="7">
        <f t="shared" si="7"/>
        <v>1448042</v>
      </c>
      <c r="CH22" s="100">
        <v>37</v>
      </c>
      <c r="CI22" s="101">
        <v>161065</v>
      </c>
      <c r="CJ22" s="101">
        <v>128848</v>
      </c>
      <c r="CK22" s="101">
        <v>0</v>
      </c>
      <c r="CL22" s="101">
        <v>32217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14"/>
        <v>37</v>
      </c>
      <c r="DA22" s="101">
        <f t="shared" si="8"/>
        <v>161065</v>
      </c>
      <c r="DB22" s="101">
        <f t="shared" si="8"/>
        <v>128848</v>
      </c>
      <c r="DC22" s="101">
        <f t="shared" si="8"/>
        <v>0</v>
      </c>
      <c r="DD22" s="101">
        <f t="shared" si="8"/>
        <v>32217</v>
      </c>
      <c r="DE22" s="101">
        <f t="shared" si="8"/>
        <v>0</v>
      </c>
      <c r="DF22" s="101">
        <f t="shared" si="9"/>
        <v>7898</v>
      </c>
      <c r="DG22" s="101">
        <f t="shared" si="9"/>
        <v>255855209</v>
      </c>
      <c r="DH22" s="101">
        <f t="shared" si="9"/>
        <v>202160446</v>
      </c>
      <c r="DI22" s="101">
        <f t="shared" si="9"/>
        <v>21739691</v>
      </c>
      <c r="DJ22" s="101">
        <f t="shared" si="9"/>
        <v>30507030</v>
      </c>
      <c r="DK22" s="101">
        <f t="shared" si="9"/>
        <v>1448042</v>
      </c>
      <c r="DL22" s="101">
        <v>130</v>
      </c>
      <c r="DM22" s="101">
        <v>660</v>
      </c>
      <c r="DN22" s="101">
        <v>790</v>
      </c>
      <c r="DO22" s="101">
        <v>21</v>
      </c>
      <c r="DP22" s="101">
        <v>21</v>
      </c>
      <c r="DR22" s="16">
        <f>INDEX(現金給付!H:H,MATCH($A22,現金給付!$C:$C,0),1)</f>
        <v>37</v>
      </c>
      <c r="DS22" s="16">
        <f>INDEX(現金給付!I:I,MATCH($A22,現金給付!$C:$C,0),1)</f>
        <v>128848</v>
      </c>
      <c r="DT22" s="16">
        <f>INDEX(現金給付!P:P,MATCH($A22,現金給付!$C:$C,0),1)</f>
        <v>0</v>
      </c>
      <c r="DU22" s="16">
        <f>INDEX(現金給付!Q:Q,MATCH($A22,現金給付!$C:$C,0),1)</f>
        <v>0</v>
      </c>
      <c r="DV22" s="16">
        <f>INDEX(現金給付!X:X,MATCH($A22,現金給付!$C:$C,0),1)</f>
        <v>0</v>
      </c>
      <c r="DW22" s="16">
        <f>INDEX(現金給付!Y:Y,MATCH($A22,現金給付!$C:$C,0),1)</f>
        <v>0</v>
      </c>
      <c r="DX22" s="16">
        <f>INDEX(現金給付!AN:AN,MATCH($A22,現金給付!$C:$C,0),1)</f>
        <v>4</v>
      </c>
      <c r="DY22" s="16">
        <f>INDEX(現金給付!AO:AO,MATCH($A22,現金給付!$C:$C,0),1)</f>
        <v>122526</v>
      </c>
      <c r="DZ22" s="16">
        <f>INDEX(現金給付!AV:AV,MATCH($A22,現金給付!$C:$C,0),1)</f>
        <v>0</v>
      </c>
      <c r="EA22" s="16">
        <f>INDEX(現金給付!AW:AW,MATCH($A22,現金給付!$C:$C,0),1)</f>
        <v>0</v>
      </c>
      <c r="EB22" s="16">
        <f>INDEX(現金給付!BD:BD,MATCH($A22,現金給付!$C:$C,0),1)</f>
        <v>0</v>
      </c>
      <c r="EC22" s="16">
        <f>INDEX(現金給付!BE:BE,MATCH($A22,現金給付!$C:$C,0),1)</f>
        <v>0</v>
      </c>
      <c r="ED22" s="16">
        <f>INDEX(現金給付!BT:BT,MATCH($A22,現金給付!$C:$C,0),1)</f>
        <v>0</v>
      </c>
      <c r="EE22" s="16">
        <f>INDEX(現金給付!BU:BU,MATCH($A22,現金給付!$C:$C,0),1)</f>
        <v>0</v>
      </c>
      <c r="EF22" s="16">
        <v>0</v>
      </c>
      <c r="EG22" s="16">
        <v>0</v>
      </c>
      <c r="EH22" s="16">
        <f t="shared" si="10"/>
        <v>41</v>
      </c>
      <c r="EI22" s="16">
        <f t="shared" si="10"/>
        <v>251374</v>
      </c>
      <c r="EK22" s="7">
        <f t="shared" si="15"/>
        <v>7902</v>
      </c>
      <c r="EL22" s="7">
        <f t="shared" si="15"/>
        <v>255945518</v>
      </c>
      <c r="EN22" s="69">
        <f>ROUND(EL22/INDEX(被保険者数!O:O,MATCH(A22,被保険者数!A:A,0),1),0)</f>
        <v>170972</v>
      </c>
      <c r="EO22" s="1">
        <f t="shared" si="16"/>
        <v>6</v>
      </c>
      <c r="EP22" s="69">
        <f t="shared" si="11"/>
        <v>121529340</v>
      </c>
      <c r="EQ22" s="69">
        <f t="shared" si="12"/>
        <v>79643930</v>
      </c>
      <c r="ER22" s="69">
        <f t="shared" si="13"/>
        <v>54772248</v>
      </c>
      <c r="ES22" s="69">
        <f>ROUND(EP22/INDEX(被保険者数!O:O,MATCH(A22,被保険者数!A:A,0),1),0)</f>
        <v>81182</v>
      </c>
      <c r="ET22" s="69">
        <f t="shared" si="17"/>
        <v>8</v>
      </c>
      <c r="EU22" s="69">
        <f>ROUND(EQ22/INDEX(被保険者数!O:O,MATCH(A22,被保険者数!A:A,0),1),0)</f>
        <v>53202</v>
      </c>
      <c r="EV22" s="1">
        <f t="shared" si="18"/>
        <v>5</v>
      </c>
    </row>
    <row r="23" spans="1:152" s="1" customFormat="1" ht="15.95" customHeight="1" x14ac:dyDescent="0.15">
      <c r="A23" s="2" t="s">
        <v>44</v>
      </c>
      <c r="B23" s="6">
        <v>44</v>
      </c>
      <c r="C23" s="7">
        <v>25480030</v>
      </c>
      <c r="D23" s="7">
        <v>20384018</v>
      </c>
      <c r="E23" s="7">
        <v>3045676</v>
      </c>
      <c r="F23" s="7">
        <v>1997016</v>
      </c>
      <c r="G23" s="7">
        <v>53320</v>
      </c>
      <c r="H23" s="7">
        <v>897</v>
      </c>
      <c r="I23" s="7">
        <v>18599840</v>
      </c>
      <c r="J23" s="7">
        <v>14879880</v>
      </c>
      <c r="K23" s="7">
        <v>1337769</v>
      </c>
      <c r="L23" s="7">
        <v>2260871</v>
      </c>
      <c r="M23" s="7">
        <v>121320</v>
      </c>
      <c r="N23" s="7">
        <f t="shared" si="0"/>
        <v>941</v>
      </c>
      <c r="O23" s="7">
        <f t="shared" si="1"/>
        <v>44079870</v>
      </c>
      <c r="P23" s="7">
        <f t="shared" si="1"/>
        <v>35263898</v>
      </c>
      <c r="Q23" s="7">
        <f t="shared" si="1"/>
        <v>4383445</v>
      </c>
      <c r="R23" s="7">
        <f t="shared" si="1"/>
        <v>4257887</v>
      </c>
      <c r="S23" s="7">
        <f t="shared" si="1"/>
        <v>174640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92</v>
      </c>
      <c r="AA23" s="7">
        <v>1719860</v>
      </c>
      <c r="AB23" s="7">
        <v>1375888</v>
      </c>
      <c r="AC23" s="7">
        <v>29786</v>
      </c>
      <c r="AD23" s="7">
        <v>314186</v>
      </c>
      <c r="AE23" s="7">
        <v>0</v>
      </c>
      <c r="AF23" s="7">
        <f t="shared" si="2"/>
        <v>92</v>
      </c>
      <c r="AG23" s="7">
        <f t="shared" si="2"/>
        <v>1719860</v>
      </c>
      <c r="AH23" s="7">
        <f t="shared" si="2"/>
        <v>1375888</v>
      </c>
      <c r="AI23" s="7">
        <f t="shared" si="2"/>
        <v>29786</v>
      </c>
      <c r="AJ23" s="7">
        <f t="shared" si="2"/>
        <v>314186</v>
      </c>
      <c r="AK23" s="7">
        <f t="shared" si="2"/>
        <v>0</v>
      </c>
      <c r="AL23" s="6">
        <f t="shared" si="3"/>
        <v>1033</v>
      </c>
      <c r="AM23" s="7">
        <f t="shared" si="3"/>
        <v>45799730</v>
      </c>
      <c r="AN23" s="7">
        <f t="shared" si="3"/>
        <v>36639786</v>
      </c>
      <c r="AO23" s="7">
        <f t="shared" si="3"/>
        <v>4413231</v>
      </c>
      <c r="AP23" s="7">
        <f t="shared" si="3"/>
        <v>4572073</v>
      </c>
      <c r="AQ23" s="7">
        <f t="shared" si="3"/>
        <v>174640</v>
      </c>
      <c r="AR23" s="7">
        <v>719</v>
      </c>
      <c r="AS23" s="7">
        <v>13343250</v>
      </c>
      <c r="AT23" s="7">
        <v>10674594</v>
      </c>
      <c r="AU23" s="7">
        <v>643594</v>
      </c>
      <c r="AV23" s="7">
        <v>1938229</v>
      </c>
      <c r="AW23" s="7">
        <v>86833</v>
      </c>
      <c r="AX23" s="7">
        <f t="shared" si="4"/>
        <v>1752</v>
      </c>
      <c r="AY23" s="7">
        <f t="shared" si="4"/>
        <v>59142980</v>
      </c>
      <c r="AZ23" s="7">
        <f t="shared" si="4"/>
        <v>47314380</v>
      </c>
      <c r="BA23" s="7">
        <f t="shared" si="4"/>
        <v>5056825</v>
      </c>
      <c r="BB23" s="7">
        <f t="shared" si="4"/>
        <v>6510302</v>
      </c>
      <c r="BC23" s="7">
        <f t="shared" si="4"/>
        <v>261473</v>
      </c>
      <c r="BD23" s="6">
        <v>43</v>
      </c>
      <c r="BE23" s="7">
        <v>1261997</v>
      </c>
      <c r="BF23" s="7">
        <v>318697</v>
      </c>
      <c r="BG23" s="7">
        <v>0</v>
      </c>
      <c r="BH23" s="7">
        <v>943300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5"/>
        <v>43</v>
      </c>
      <c r="BQ23" s="7">
        <f t="shared" si="5"/>
        <v>1261997</v>
      </c>
      <c r="BR23" s="7">
        <f t="shared" si="5"/>
        <v>318697</v>
      </c>
      <c r="BS23" s="7">
        <f t="shared" si="5"/>
        <v>0</v>
      </c>
      <c r="BT23" s="7">
        <f t="shared" si="5"/>
        <v>943300</v>
      </c>
      <c r="BU23" s="7">
        <f t="shared" si="5"/>
        <v>0</v>
      </c>
      <c r="BV23" s="6">
        <v>15</v>
      </c>
      <c r="BW23" s="7">
        <v>5109920</v>
      </c>
      <c r="BX23" s="7">
        <v>4087936</v>
      </c>
      <c r="BY23" s="7">
        <v>772720</v>
      </c>
      <c r="BZ23" s="7">
        <v>249264</v>
      </c>
      <c r="CA23" s="7">
        <v>0</v>
      </c>
      <c r="CB23" s="7">
        <f t="shared" si="6"/>
        <v>1767</v>
      </c>
      <c r="CC23" s="7">
        <f t="shared" si="7"/>
        <v>65514897</v>
      </c>
      <c r="CD23" s="7">
        <f t="shared" si="7"/>
        <v>51721013</v>
      </c>
      <c r="CE23" s="7">
        <f t="shared" si="7"/>
        <v>5829545</v>
      </c>
      <c r="CF23" s="7">
        <f t="shared" si="7"/>
        <v>7702866</v>
      </c>
      <c r="CG23" s="7">
        <f t="shared" si="7"/>
        <v>261473</v>
      </c>
      <c r="CH23" s="100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14"/>
        <v>0</v>
      </c>
      <c r="DA23" s="101">
        <f t="shared" si="8"/>
        <v>0</v>
      </c>
      <c r="DB23" s="101">
        <f t="shared" si="8"/>
        <v>0</v>
      </c>
      <c r="DC23" s="101">
        <f t="shared" si="8"/>
        <v>0</v>
      </c>
      <c r="DD23" s="101">
        <f t="shared" si="8"/>
        <v>0</v>
      </c>
      <c r="DE23" s="101">
        <f t="shared" si="8"/>
        <v>0</v>
      </c>
      <c r="DF23" s="101">
        <f t="shared" si="9"/>
        <v>1767</v>
      </c>
      <c r="DG23" s="101">
        <f t="shared" si="9"/>
        <v>65514897</v>
      </c>
      <c r="DH23" s="101">
        <f t="shared" si="9"/>
        <v>51721013</v>
      </c>
      <c r="DI23" s="101">
        <f t="shared" si="9"/>
        <v>5829545</v>
      </c>
      <c r="DJ23" s="101">
        <f t="shared" si="9"/>
        <v>7702866</v>
      </c>
      <c r="DK23" s="101">
        <f t="shared" si="9"/>
        <v>261473</v>
      </c>
      <c r="DL23" s="101">
        <v>32</v>
      </c>
      <c r="DM23" s="101">
        <v>172</v>
      </c>
      <c r="DN23" s="101">
        <v>204</v>
      </c>
      <c r="DO23" s="101">
        <v>22</v>
      </c>
      <c r="DP23" s="101">
        <v>5</v>
      </c>
      <c r="DR23" s="16">
        <f>INDEX(現金給付!H:H,MATCH($A23,現金給付!$C:$C,0),1)</f>
        <v>0</v>
      </c>
      <c r="DS23" s="16">
        <f>INDEX(現金給付!I:I,MATCH($A23,現金給付!$C:$C,0),1)</f>
        <v>0</v>
      </c>
      <c r="DT23" s="16">
        <f>INDEX(現金給付!P:P,MATCH($A23,現金給付!$C:$C,0),1)</f>
        <v>0</v>
      </c>
      <c r="DU23" s="16">
        <f>INDEX(現金給付!Q:Q,MATCH($A23,現金給付!$C:$C,0),1)</f>
        <v>0</v>
      </c>
      <c r="DV23" s="16">
        <f>INDEX(現金給付!X:X,MATCH($A23,現金給付!$C:$C,0),1)</f>
        <v>0</v>
      </c>
      <c r="DW23" s="16">
        <f>INDEX(現金給付!Y:Y,MATCH($A23,現金給付!$C:$C,0),1)</f>
        <v>0</v>
      </c>
      <c r="DX23" s="16">
        <f>INDEX(現金給付!AN:AN,MATCH($A23,現金給付!$C:$C,0),1)</f>
        <v>3</v>
      </c>
      <c r="DY23" s="16">
        <f>INDEX(現金給付!AO:AO,MATCH($A23,現金給付!$C:$C,0),1)</f>
        <v>61841</v>
      </c>
      <c r="DZ23" s="16">
        <f>INDEX(現金給付!AV:AV,MATCH($A23,現金給付!$C:$C,0),1)</f>
        <v>0</v>
      </c>
      <c r="EA23" s="16">
        <f>INDEX(現金給付!AW:AW,MATCH($A23,現金給付!$C:$C,0),1)</f>
        <v>0</v>
      </c>
      <c r="EB23" s="16">
        <f>INDEX(現金給付!BD:BD,MATCH($A23,現金給付!$C:$C,0),1)</f>
        <v>0</v>
      </c>
      <c r="EC23" s="16">
        <f>INDEX(現金給付!BE:BE,MATCH($A23,現金給付!$C:$C,0),1)</f>
        <v>0</v>
      </c>
      <c r="ED23" s="16">
        <f>INDEX(現金給付!BT:BT,MATCH($A23,現金給付!$C:$C,0),1)</f>
        <v>0</v>
      </c>
      <c r="EE23" s="16">
        <f>INDEX(現金給付!BU:BU,MATCH($A23,現金給付!$C:$C,0),1)</f>
        <v>0</v>
      </c>
      <c r="EF23" s="16">
        <v>0</v>
      </c>
      <c r="EG23" s="16">
        <v>0</v>
      </c>
      <c r="EH23" s="16">
        <f t="shared" si="10"/>
        <v>3</v>
      </c>
      <c r="EI23" s="16">
        <f t="shared" si="10"/>
        <v>61841</v>
      </c>
      <c r="EK23" s="7">
        <f t="shared" si="15"/>
        <v>1770</v>
      </c>
      <c r="EL23" s="7">
        <f t="shared" si="15"/>
        <v>65576738</v>
      </c>
      <c r="EN23" s="69">
        <f>ROUND(EL23/INDEX(被保険者数!O:O,MATCH(A23,被保険者数!A:A,0),1),0)</f>
        <v>89586</v>
      </c>
      <c r="EO23" s="1">
        <f t="shared" si="16"/>
        <v>28</v>
      </c>
      <c r="EP23" s="69">
        <f t="shared" si="11"/>
        <v>25480030</v>
      </c>
      <c r="EQ23" s="69">
        <f t="shared" si="12"/>
        <v>20319700</v>
      </c>
      <c r="ER23" s="69">
        <f t="shared" si="13"/>
        <v>19777008</v>
      </c>
      <c r="ES23" s="69">
        <f>ROUND(EP23/INDEX(被保険者数!O:O,MATCH(A23,被保険者数!A:A,0),1),0)</f>
        <v>34809</v>
      </c>
      <c r="ET23" s="69">
        <f t="shared" si="17"/>
        <v>33</v>
      </c>
      <c r="EU23" s="69">
        <f>ROUND(EQ23/INDEX(被保険者数!O:O,MATCH(A23,被保険者数!A:A,0),1),0)</f>
        <v>27759</v>
      </c>
      <c r="EV23" s="1">
        <f t="shared" si="18"/>
        <v>28</v>
      </c>
    </row>
    <row r="24" spans="1:152" s="1" customFormat="1" ht="15.95" customHeight="1" x14ac:dyDescent="0.15">
      <c r="A24" s="2" t="s">
        <v>61</v>
      </c>
      <c r="B24" s="6">
        <v>333</v>
      </c>
      <c r="C24" s="7">
        <v>222073340</v>
      </c>
      <c r="D24" s="7">
        <v>177658646</v>
      </c>
      <c r="E24" s="7">
        <v>27767652</v>
      </c>
      <c r="F24" s="7">
        <v>15502762</v>
      </c>
      <c r="G24" s="7">
        <v>1144280</v>
      </c>
      <c r="H24" s="7">
        <v>9422</v>
      </c>
      <c r="I24" s="7">
        <v>155866440</v>
      </c>
      <c r="J24" s="7">
        <v>124693156</v>
      </c>
      <c r="K24" s="7">
        <v>8170645</v>
      </c>
      <c r="L24" s="7">
        <v>22265191</v>
      </c>
      <c r="M24" s="7">
        <v>737448</v>
      </c>
      <c r="N24" s="7">
        <f t="shared" si="0"/>
        <v>9755</v>
      </c>
      <c r="O24" s="7">
        <f t="shared" si="1"/>
        <v>377939780</v>
      </c>
      <c r="P24" s="7">
        <f t="shared" si="1"/>
        <v>302351802</v>
      </c>
      <c r="Q24" s="7">
        <f t="shared" si="1"/>
        <v>35938297</v>
      </c>
      <c r="R24" s="7">
        <f t="shared" si="1"/>
        <v>37767953</v>
      </c>
      <c r="S24" s="7">
        <f t="shared" si="1"/>
        <v>1881728</v>
      </c>
      <c r="T24" s="6">
        <v>2</v>
      </c>
      <c r="U24" s="7">
        <v>1022290</v>
      </c>
      <c r="V24" s="7">
        <v>817834</v>
      </c>
      <c r="W24" s="7">
        <v>113026</v>
      </c>
      <c r="X24" s="7">
        <v>91430</v>
      </c>
      <c r="Y24" s="7">
        <v>0</v>
      </c>
      <c r="Z24" s="7">
        <v>1544</v>
      </c>
      <c r="AA24" s="7">
        <v>18839140</v>
      </c>
      <c r="AB24" s="7">
        <v>15071314</v>
      </c>
      <c r="AC24" s="7">
        <v>241334</v>
      </c>
      <c r="AD24" s="7">
        <v>3526492</v>
      </c>
      <c r="AE24" s="7">
        <v>0</v>
      </c>
      <c r="AF24" s="7">
        <f t="shared" si="2"/>
        <v>1546</v>
      </c>
      <c r="AG24" s="7">
        <f t="shared" si="2"/>
        <v>19861430</v>
      </c>
      <c r="AH24" s="7">
        <f t="shared" si="2"/>
        <v>15889148</v>
      </c>
      <c r="AI24" s="7">
        <f t="shared" si="2"/>
        <v>354360</v>
      </c>
      <c r="AJ24" s="7">
        <f t="shared" si="2"/>
        <v>3617922</v>
      </c>
      <c r="AK24" s="7">
        <f t="shared" si="2"/>
        <v>0</v>
      </c>
      <c r="AL24" s="6">
        <f t="shared" si="3"/>
        <v>11301</v>
      </c>
      <c r="AM24" s="7">
        <f t="shared" si="3"/>
        <v>397801210</v>
      </c>
      <c r="AN24" s="7">
        <f t="shared" si="3"/>
        <v>318240950</v>
      </c>
      <c r="AO24" s="7">
        <f t="shared" si="3"/>
        <v>36292657</v>
      </c>
      <c r="AP24" s="7">
        <f t="shared" si="3"/>
        <v>41385875</v>
      </c>
      <c r="AQ24" s="7">
        <f t="shared" si="3"/>
        <v>1881728</v>
      </c>
      <c r="AR24" s="7">
        <v>7071</v>
      </c>
      <c r="AS24" s="7">
        <v>89187420</v>
      </c>
      <c r="AT24" s="7">
        <v>71349904</v>
      </c>
      <c r="AU24" s="7">
        <v>2656853</v>
      </c>
      <c r="AV24" s="7">
        <v>14411403</v>
      </c>
      <c r="AW24" s="7">
        <v>769260</v>
      </c>
      <c r="AX24" s="7">
        <f t="shared" si="4"/>
        <v>18372</v>
      </c>
      <c r="AY24" s="7">
        <f t="shared" si="4"/>
        <v>486988630</v>
      </c>
      <c r="AZ24" s="7">
        <f t="shared" si="4"/>
        <v>389590854</v>
      </c>
      <c r="BA24" s="7">
        <f t="shared" si="4"/>
        <v>38949510</v>
      </c>
      <c r="BB24" s="7">
        <f t="shared" si="4"/>
        <v>55797278</v>
      </c>
      <c r="BC24" s="7">
        <f t="shared" si="4"/>
        <v>2650988</v>
      </c>
      <c r="BD24" s="6">
        <v>314</v>
      </c>
      <c r="BE24" s="7">
        <v>8312181</v>
      </c>
      <c r="BF24" s="7">
        <v>2332141</v>
      </c>
      <c r="BG24" s="7">
        <v>0</v>
      </c>
      <c r="BH24" s="7">
        <v>5970380</v>
      </c>
      <c r="BI24" s="7">
        <v>9660</v>
      </c>
      <c r="BJ24" s="7">
        <v>2</v>
      </c>
      <c r="BK24" s="7">
        <v>31582</v>
      </c>
      <c r="BL24" s="7">
        <v>10422</v>
      </c>
      <c r="BM24" s="7">
        <v>0</v>
      </c>
      <c r="BN24" s="7">
        <v>21160</v>
      </c>
      <c r="BO24" s="7">
        <v>0</v>
      </c>
      <c r="BP24" s="7">
        <f t="shared" si="5"/>
        <v>316</v>
      </c>
      <c r="BQ24" s="7">
        <f t="shared" si="5"/>
        <v>8343763</v>
      </c>
      <c r="BR24" s="7">
        <f t="shared" si="5"/>
        <v>2342563</v>
      </c>
      <c r="BS24" s="7">
        <f t="shared" si="5"/>
        <v>0</v>
      </c>
      <c r="BT24" s="7">
        <f t="shared" si="5"/>
        <v>5991540</v>
      </c>
      <c r="BU24" s="7">
        <f t="shared" si="5"/>
        <v>9660</v>
      </c>
      <c r="BV24" s="6">
        <v>58</v>
      </c>
      <c r="BW24" s="7">
        <v>5406390</v>
      </c>
      <c r="BX24" s="7">
        <v>4325112</v>
      </c>
      <c r="BY24" s="7">
        <v>370993</v>
      </c>
      <c r="BZ24" s="7">
        <v>530166</v>
      </c>
      <c r="CA24" s="7">
        <v>180119</v>
      </c>
      <c r="CB24" s="7">
        <f t="shared" si="6"/>
        <v>18430</v>
      </c>
      <c r="CC24" s="7">
        <f t="shared" si="7"/>
        <v>500738783</v>
      </c>
      <c r="CD24" s="7">
        <f t="shared" si="7"/>
        <v>396258529</v>
      </c>
      <c r="CE24" s="7">
        <f t="shared" si="7"/>
        <v>39320503</v>
      </c>
      <c r="CF24" s="7">
        <f t="shared" si="7"/>
        <v>62318984</v>
      </c>
      <c r="CG24" s="7">
        <f t="shared" si="7"/>
        <v>2840767</v>
      </c>
      <c r="CH24" s="100">
        <v>142</v>
      </c>
      <c r="CI24" s="101">
        <v>1252443</v>
      </c>
      <c r="CJ24" s="101">
        <v>1001921</v>
      </c>
      <c r="CK24" s="101">
        <v>0</v>
      </c>
      <c r="CL24" s="101">
        <v>250522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14"/>
        <v>142</v>
      </c>
      <c r="DA24" s="101">
        <f t="shared" si="8"/>
        <v>1252443</v>
      </c>
      <c r="DB24" s="101">
        <f t="shared" si="8"/>
        <v>1001921</v>
      </c>
      <c r="DC24" s="101">
        <f t="shared" si="8"/>
        <v>0</v>
      </c>
      <c r="DD24" s="101">
        <f t="shared" si="8"/>
        <v>250522</v>
      </c>
      <c r="DE24" s="101">
        <f t="shared" si="8"/>
        <v>0</v>
      </c>
      <c r="DF24" s="101">
        <f t="shared" si="9"/>
        <v>18572</v>
      </c>
      <c r="DG24" s="101">
        <f t="shared" si="9"/>
        <v>501991226</v>
      </c>
      <c r="DH24" s="101">
        <f t="shared" si="9"/>
        <v>397260450</v>
      </c>
      <c r="DI24" s="101">
        <f t="shared" si="9"/>
        <v>39320503</v>
      </c>
      <c r="DJ24" s="101">
        <f t="shared" si="9"/>
        <v>62569506</v>
      </c>
      <c r="DK24" s="101">
        <f t="shared" si="9"/>
        <v>2840767</v>
      </c>
      <c r="DL24" s="101">
        <v>255</v>
      </c>
      <c r="DM24" s="101">
        <v>1362</v>
      </c>
      <c r="DN24" s="101">
        <v>1617</v>
      </c>
      <c r="DO24" s="101">
        <v>73</v>
      </c>
      <c r="DP24" s="101">
        <v>29</v>
      </c>
      <c r="DR24" s="16">
        <f>INDEX(現金給付!H:H,MATCH($A24,現金給付!$C:$C,0),1)</f>
        <v>143</v>
      </c>
      <c r="DS24" s="16">
        <f>INDEX(現金給付!I:I,MATCH($A24,現金給付!$C:$C,0),1)</f>
        <v>1007777</v>
      </c>
      <c r="DT24" s="16">
        <f>INDEX(現金給付!P:P,MATCH($A24,現金給付!$C:$C,0),1)</f>
        <v>4</v>
      </c>
      <c r="DU24" s="16">
        <f>INDEX(現金給付!Q:Q,MATCH($A24,現金給付!$C:$C,0),1)</f>
        <v>20608</v>
      </c>
      <c r="DV24" s="16">
        <f>INDEX(現金給付!X:X,MATCH($A24,現金給付!$C:$C,0),1)</f>
        <v>22</v>
      </c>
      <c r="DW24" s="16">
        <f>INDEX(現金給付!Y:Y,MATCH($A24,現金給付!$C:$C,0),1)</f>
        <v>379064</v>
      </c>
      <c r="DX24" s="16">
        <f>INDEX(現金給付!AN:AN,MATCH($A24,現金給付!$C:$C,0),1)</f>
        <v>16</v>
      </c>
      <c r="DY24" s="16">
        <f>INDEX(現金給付!AO:AO,MATCH($A24,現金給付!$C:$C,0),1)</f>
        <v>387490</v>
      </c>
      <c r="DZ24" s="16">
        <f>INDEX(現金給付!AV:AV,MATCH($A24,現金給付!$C:$C,0),1)</f>
        <v>0</v>
      </c>
      <c r="EA24" s="16">
        <f>INDEX(現金給付!AW:AW,MATCH($A24,現金給付!$C:$C,0),1)</f>
        <v>0</v>
      </c>
      <c r="EB24" s="16">
        <f>INDEX(現金給付!BD:BD,MATCH($A24,現金給付!$C:$C,0),1)</f>
        <v>0</v>
      </c>
      <c r="EC24" s="16">
        <f>INDEX(現金給付!BE:BE,MATCH($A24,現金給付!$C:$C,0),1)</f>
        <v>0</v>
      </c>
      <c r="ED24" s="16">
        <f>INDEX(現金給付!BT:BT,MATCH($A24,現金給付!$C:$C,0),1)</f>
        <v>0</v>
      </c>
      <c r="EE24" s="16">
        <f>INDEX(現金給付!BU:BU,MATCH($A24,現金給付!$C:$C,0),1)</f>
        <v>0</v>
      </c>
      <c r="EF24" s="16">
        <v>0</v>
      </c>
      <c r="EG24" s="16">
        <v>0</v>
      </c>
      <c r="EH24" s="16">
        <f t="shared" si="10"/>
        <v>185</v>
      </c>
      <c r="EI24" s="16">
        <f t="shared" si="10"/>
        <v>1794939</v>
      </c>
      <c r="EK24" s="7">
        <f t="shared" si="15"/>
        <v>18615</v>
      </c>
      <c r="EL24" s="7">
        <f t="shared" si="15"/>
        <v>502533722</v>
      </c>
      <c r="EN24" s="69">
        <f>ROUND(EL24/INDEX(被保険者数!O:O,MATCH(A24,被保険者数!A:A,0),1),0)</f>
        <v>116381</v>
      </c>
      <c r="EO24" s="1">
        <f t="shared" si="16"/>
        <v>20</v>
      </c>
      <c r="EP24" s="69">
        <f t="shared" si="11"/>
        <v>223095630</v>
      </c>
      <c r="EQ24" s="69">
        <f t="shared" si="12"/>
        <v>174705580</v>
      </c>
      <c r="ER24" s="69">
        <f t="shared" si="13"/>
        <v>104732512</v>
      </c>
      <c r="ES24" s="69">
        <f>ROUND(EP24/INDEX(被保険者数!O:O,MATCH(A24,被保険者数!A:A,0),1),0)</f>
        <v>51666</v>
      </c>
      <c r="ET24" s="69">
        <f t="shared" si="17"/>
        <v>23</v>
      </c>
      <c r="EU24" s="69">
        <f>ROUND(EQ24/INDEX(被保険者数!O:O,MATCH(A24,被保険者数!A:A,0),1),0)</f>
        <v>40460</v>
      </c>
      <c r="EV24" s="1">
        <f t="shared" si="18"/>
        <v>14</v>
      </c>
    </row>
    <row r="25" spans="1:152" s="1" customFormat="1" ht="15.95" customHeight="1" x14ac:dyDescent="0.15">
      <c r="A25" s="2" t="s">
        <v>45</v>
      </c>
      <c r="B25" s="6">
        <v>170</v>
      </c>
      <c r="C25" s="7">
        <v>106684020</v>
      </c>
      <c r="D25" s="7">
        <v>85347200</v>
      </c>
      <c r="E25" s="7">
        <v>12705520</v>
      </c>
      <c r="F25" s="7">
        <v>8324852</v>
      </c>
      <c r="G25" s="7">
        <v>306448</v>
      </c>
      <c r="H25" s="7">
        <v>2323</v>
      </c>
      <c r="I25" s="7">
        <v>40995970</v>
      </c>
      <c r="J25" s="7">
        <v>32796766</v>
      </c>
      <c r="K25" s="7">
        <v>2175386</v>
      </c>
      <c r="L25" s="7">
        <v>5745164</v>
      </c>
      <c r="M25" s="7">
        <v>278654</v>
      </c>
      <c r="N25" s="7">
        <f t="shared" si="0"/>
        <v>2493</v>
      </c>
      <c r="O25" s="7">
        <f t="shared" si="1"/>
        <v>147679990</v>
      </c>
      <c r="P25" s="7">
        <f t="shared" si="1"/>
        <v>118143966</v>
      </c>
      <c r="Q25" s="7">
        <f t="shared" si="1"/>
        <v>14880906</v>
      </c>
      <c r="R25" s="7">
        <f t="shared" si="1"/>
        <v>14070016</v>
      </c>
      <c r="S25" s="7">
        <f t="shared" si="1"/>
        <v>585102</v>
      </c>
      <c r="T25" s="6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326</v>
      </c>
      <c r="AA25" s="7">
        <v>4225410</v>
      </c>
      <c r="AB25" s="7">
        <v>3380328</v>
      </c>
      <c r="AC25" s="7">
        <v>43167</v>
      </c>
      <c r="AD25" s="7">
        <v>801915</v>
      </c>
      <c r="AE25" s="7">
        <v>0</v>
      </c>
      <c r="AF25" s="7">
        <f t="shared" si="2"/>
        <v>326</v>
      </c>
      <c r="AG25" s="7">
        <f t="shared" si="2"/>
        <v>4225410</v>
      </c>
      <c r="AH25" s="7">
        <f t="shared" si="2"/>
        <v>3380328</v>
      </c>
      <c r="AI25" s="7">
        <f t="shared" si="2"/>
        <v>43167</v>
      </c>
      <c r="AJ25" s="7">
        <f t="shared" si="2"/>
        <v>801915</v>
      </c>
      <c r="AK25" s="7">
        <f t="shared" si="2"/>
        <v>0</v>
      </c>
      <c r="AL25" s="6">
        <f t="shared" si="3"/>
        <v>2819</v>
      </c>
      <c r="AM25" s="7">
        <f t="shared" si="3"/>
        <v>151905400</v>
      </c>
      <c r="AN25" s="7">
        <f t="shared" si="3"/>
        <v>121524294</v>
      </c>
      <c r="AO25" s="7">
        <f t="shared" si="3"/>
        <v>14924073</v>
      </c>
      <c r="AP25" s="7">
        <f t="shared" si="3"/>
        <v>14871931</v>
      </c>
      <c r="AQ25" s="7">
        <f t="shared" si="3"/>
        <v>585102</v>
      </c>
      <c r="AR25" s="7">
        <v>1808</v>
      </c>
      <c r="AS25" s="7">
        <v>21950580</v>
      </c>
      <c r="AT25" s="7">
        <v>17560452</v>
      </c>
      <c r="AU25" s="7">
        <v>234863</v>
      </c>
      <c r="AV25" s="7">
        <v>3890701</v>
      </c>
      <c r="AW25" s="7">
        <v>264564</v>
      </c>
      <c r="AX25" s="7">
        <f t="shared" si="4"/>
        <v>4627</v>
      </c>
      <c r="AY25" s="7">
        <f t="shared" si="4"/>
        <v>173855980</v>
      </c>
      <c r="AZ25" s="7">
        <f t="shared" si="4"/>
        <v>139084746</v>
      </c>
      <c r="BA25" s="7">
        <f t="shared" si="4"/>
        <v>15158936</v>
      </c>
      <c r="BB25" s="7">
        <f t="shared" si="4"/>
        <v>18762632</v>
      </c>
      <c r="BC25" s="7">
        <f t="shared" si="4"/>
        <v>849666</v>
      </c>
      <c r="BD25" s="6">
        <v>158</v>
      </c>
      <c r="BE25" s="7">
        <v>5106225</v>
      </c>
      <c r="BF25" s="7">
        <v>1387795</v>
      </c>
      <c r="BG25" s="7">
        <v>0</v>
      </c>
      <c r="BH25" s="7">
        <v>3706010</v>
      </c>
      <c r="BI25" s="7">
        <v>12420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f t="shared" si="5"/>
        <v>158</v>
      </c>
      <c r="BQ25" s="7">
        <f t="shared" si="5"/>
        <v>5106225</v>
      </c>
      <c r="BR25" s="7">
        <f t="shared" si="5"/>
        <v>1387795</v>
      </c>
      <c r="BS25" s="7">
        <f t="shared" si="5"/>
        <v>0</v>
      </c>
      <c r="BT25" s="7">
        <f t="shared" si="5"/>
        <v>3706010</v>
      </c>
      <c r="BU25" s="7">
        <f t="shared" si="5"/>
        <v>12420</v>
      </c>
      <c r="BV25" s="6">
        <v>4</v>
      </c>
      <c r="BW25" s="7">
        <v>562060</v>
      </c>
      <c r="BX25" s="7">
        <v>449648</v>
      </c>
      <c r="BY25" s="7">
        <v>51679</v>
      </c>
      <c r="BZ25" s="7">
        <v>60733</v>
      </c>
      <c r="CA25" s="7">
        <v>0</v>
      </c>
      <c r="CB25" s="7">
        <f t="shared" si="6"/>
        <v>4631</v>
      </c>
      <c r="CC25" s="7">
        <f t="shared" si="7"/>
        <v>179524265</v>
      </c>
      <c r="CD25" s="7">
        <f t="shared" si="7"/>
        <v>140922189</v>
      </c>
      <c r="CE25" s="7">
        <f t="shared" si="7"/>
        <v>15210615</v>
      </c>
      <c r="CF25" s="7">
        <f t="shared" si="7"/>
        <v>22529375</v>
      </c>
      <c r="CG25" s="7">
        <f t="shared" si="7"/>
        <v>862086</v>
      </c>
      <c r="CH25" s="100">
        <v>12</v>
      </c>
      <c r="CI25" s="101">
        <v>51299</v>
      </c>
      <c r="CJ25" s="101">
        <v>41038</v>
      </c>
      <c r="CK25" s="101">
        <v>0</v>
      </c>
      <c r="CL25" s="101">
        <v>10261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14"/>
        <v>12</v>
      </c>
      <c r="DA25" s="101">
        <f t="shared" si="8"/>
        <v>51299</v>
      </c>
      <c r="DB25" s="101">
        <f t="shared" si="8"/>
        <v>41038</v>
      </c>
      <c r="DC25" s="101">
        <f t="shared" si="8"/>
        <v>0</v>
      </c>
      <c r="DD25" s="101">
        <f t="shared" si="8"/>
        <v>10261</v>
      </c>
      <c r="DE25" s="101">
        <f t="shared" si="8"/>
        <v>0</v>
      </c>
      <c r="DF25" s="101">
        <f t="shared" si="9"/>
        <v>4643</v>
      </c>
      <c r="DG25" s="101">
        <f t="shared" si="9"/>
        <v>179575564</v>
      </c>
      <c r="DH25" s="101">
        <f t="shared" si="9"/>
        <v>140963227</v>
      </c>
      <c r="DI25" s="101">
        <f t="shared" si="9"/>
        <v>15210615</v>
      </c>
      <c r="DJ25" s="101">
        <f t="shared" si="9"/>
        <v>22539636</v>
      </c>
      <c r="DK25" s="101">
        <f t="shared" si="9"/>
        <v>862086</v>
      </c>
      <c r="DL25" s="101">
        <v>133</v>
      </c>
      <c r="DM25" s="101">
        <v>397</v>
      </c>
      <c r="DN25" s="101">
        <v>530</v>
      </c>
      <c r="DO25" s="101">
        <v>18</v>
      </c>
      <c r="DP25" s="101">
        <v>22</v>
      </c>
      <c r="DR25" s="16">
        <f>INDEX(現金給付!H:H,MATCH($A25,現金給付!$C:$C,0),1)</f>
        <v>12</v>
      </c>
      <c r="DS25" s="16">
        <f>INDEX(現金給付!I:I,MATCH($A25,現金給付!$C:$C,0),1)</f>
        <v>41038</v>
      </c>
      <c r="DT25" s="16">
        <f>INDEX(現金給付!P:P,MATCH($A25,現金給付!$C:$C,0),1)</f>
        <v>0</v>
      </c>
      <c r="DU25" s="16">
        <f>INDEX(現金給付!Q:Q,MATCH($A25,現金給付!$C:$C,0),1)</f>
        <v>0</v>
      </c>
      <c r="DV25" s="16">
        <f>INDEX(現金給付!X:X,MATCH($A25,現金給付!$C:$C,0),1)</f>
        <v>1</v>
      </c>
      <c r="DW25" s="16">
        <f>INDEX(現金給付!Y:Y,MATCH($A25,現金給付!$C:$C,0),1)</f>
        <v>2800</v>
      </c>
      <c r="DX25" s="16">
        <f>INDEX(現金給付!AN:AN,MATCH($A25,現金給付!$C:$C,0),1)</f>
        <v>9</v>
      </c>
      <c r="DY25" s="16">
        <f>INDEX(現金給付!AO:AO,MATCH($A25,現金給付!$C:$C,0),1)</f>
        <v>265347</v>
      </c>
      <c r="DZ25" s="16">
        <f>INDEX(現金給付!AV:AV,MATCH($A25,現金給付!$C:$C,0),1)</f>
        <v>0</v>
      </c>
      <c r="EA25" s="16">
        <f>INDEX(現金給付!AW:AW,MATCH($A25,現金給付!$C:$C,0),1)</f>
        <v>0</v>
      </c>
      <c r="EB25" s="16">
        <f>INDEX(現金給付!BD:BD,MATCH($A25,現金給付!$C:$C,0),1)</f>
        <v>0</v>
      </c>
      <c r="EC25" s="16">
        <f>INDEX(現金給付!BE:BE,MATCH($A25,現金給付!$C:$C,0),1)</f>
        <v>0</v>
      </c>
      <c r="ED25" s="16">
        <f>INDEX(現金給付!BT:BT,MATCH($A25,現金給付!$C:$C,0),1)</f>
        <v>0</v>
      </c>
      <c r="EE25" s="16">
        <f>INDEX(現金給付!BU:BU,MATCH($A25,現金給付!$C:$C,0),1)</f>
        <v>0</v>
      </c>
      <c r="EF25" s="16">
        <v>0</v>
      </c>
      <c r="EG25" s="16">
        <v>0</v>
      </c>
      <c r="EH25" s="16">
        <f t="shared" si="10"/>
        <v>22</v>
      </c>
      <c r="EI25" s="16">
        <f t="shared" si="10"/>
        <v>309185</v>
      </c>
      <c r="EK25" s="7">
        <f t="shared" si="15"/>
        <v>4653</v>
      </c>
      <c r="EL25" s="7">
        <f t="shared" si="15"/>
        <v>179833450</v>
      </c>
      <c r="EN25" s="69">
        <f>ROUND(EL25/INDEX(被保険者数!O:O,MATCH(A25,被保険者数!A:A,0),1),0)</f>
        <v>115278</v>
      </c>
      <c r="EO25" s="1">
        <f t="shared" si="16"/>
        <v>22</v>
      </c>
      <c r="EP25" s="69">
        <f t="shared" si="11"/>
        <v>106684020</v>
      </c>
      <c r="EQ25" s="69">
        <f t="shared" si="12"/>
        <v>45221380</v>
      </c>
      <c r="ER25" s="69">
        <f t="shared" si="13"/>
        <v>27928050</v>
      </c>
      <c r="ES25" s="69">
        <f>ROUND(EP25/INDEX(被保険者数!O:O,MATCH(A25,被保険者数!A:A,0),1),0)</f>
        <v>68387</v>
      </c>
      <c r="ET25" s="69">
        <f t="shared" si="17"/>
        <v>20</v>
      </c>
      <c r="EU25" s="69">
        <f>ROUND(EQ25/INDEX(被保険者数!O:O,MATCH(A25,被保険者数!A:A,0),1),0)</f>
        <v>28988</v>
      </c>
      <c r="EV25" s="1">
        <f t="shared" si="18"/>
        <v>27</v>
      </c>
    </row>
    <row r="26" spans="1:152" s="1" customFormat="1" ht="15.95" customHeight="1" x14ac:dyDescent="0.15">
      <c r="A26" s="2" t="s">
        <v>46</v>
      </c>
      <c r="B26" s="6">
        <v>338</v>
      </c>
      <c r="C26" s="7">
        <v>240138600</v>
      </c>
      <c r="D26" s="7">
        <v>192110870</v>
      </c>
      <c r="E26" s="7">
        <v>30942034</v>
      </c>
      <c r="F26" s="7">
        <v>15799876</v>
      </c>
      <c r="G26" s="7">
        <v>1285820</v>
      </c>
      <c r="H26" s="7">
        <v>6061</v>
      </c>
      <c r="I26" s="7">
        <v>105151840</v>
      </c>
      <c r="J26" s="7">
        <v>84121460</v>
      </c>
      <c r="K26" s="7">
        <v>5818219</v>
      </c>
      <c r="L26" s="7">
        <v>14731514</v>
      </c>
      <c r="M26" s="7">
        <v>480647</v>
      </c>
      <c r="N26" s="7">
        <f t="shared" si="0"/>
        <v>6399</v>
      </c>
      <c r="O26" s="7">
        <f t="shared" si="1"/>
        <v>345290440</v>
      </c>
      <c r="P26" s="7">
        <f t="shared" si="1"/>
        <v>276232330</v>
      </c>
      <c r="Q26" s="7">
        <f t="shared" si="1"/>
        <v>36760253</v>
      </c>
      <c r="R26" s="7">
        <f t="shared" si="1"/>
        <v>30531390</v>
      </c>
      <c r="S26" s="7">
        <f t="shared" si="1"/>
        <v>1766467</v>
      </c>
      <c r="T26" s="6">
        <v>1</v>
      </c>
      <c r="U26" s="7">
        <v>1058160</v>
      </c>
      <c r="V26" s="7">
        <v>846528</v>
      </c>
      <c r="W26" s="7">
        <v>154032</v>
      </c>
      <c r="X26" s="7">
        <v>57600</v>
      </c>
      <c r="Y26" s="7">
        <v>0</v>
      </c>
      <c r="Z26" s="7">
        <v>964</v>
      </c>
      <c r="AA26" s="7">
        <v>12378880</v>
      </c>
      <c r="AB26" s="7">
        <v>9903104</v>
      </c>
      <c r="AC26" s="7">
        <v>177447</v>
      </c>
      <c r="AD26" s="7">
        <v>2298329</v>
      </c>
      <c r="AE26" s="7">
        <v>0</v>
      </c>
      <c r="AF26" s="7">
        <f t="shared" si="2"/>
        <v>965</v>
      </c>
      <c r="AG26" s="7">
        <f t="shared" si="2"/>
        <v>13437040</v>
      </c>
      <c r="AH26" s="7">
        <f t="shared" si="2"/>
        <v>10749632</v>
      </c>
      <c r="AI26" s="7">
        <f t="shared" si="2"/>
        <v>331479</v>
      </c>
      <c r="AJ26" s="7">
        <f t="shared" si="2"/>
        <v>2355929</v>
      </c>
      <c r="AK26" s="7">
        <f t="shared" si="2"/>
        <v>0</v>
      </c>
      <c r="AL26" s="6">
        <f t="shared" si="3"/>
        <v>7364</v>
      </c>
      <c r="AM26" s="7">
        <f t="shared" si="3"/>
        <v>358727480</v>
      </c>
      <c r="AN26" s="7">
        <f t="shared" si="3"/>
        <v>286981962</v>
      </c>
      <c r="AO26" s="7">
        <f t="shared" si="3"/>
        <v>37091732</v>
      </c>
      <c r="AP26" s="7">
        <f t="shared" si="3"/>
        <v>32887319</v>
      </c>
      <c r="AQ26" s="7">
        <f t="shared" si="3"/>
        <v>1766467</v>
      </c>
      <c r="AR26" s="7">
        <v>4180</v>
      </c>
      <c r="AS26" s="7">
        <v>55941910</v>
      </c>
      <c r="AT26" s="7">
        <v>44753524</v>
      </c>
      <c r="AU26" s="7">
        <v>1772623</v>
      </c>
      <c r="AV26" s="7">
        <v>8701381</v>
      </c>
      <c r="AW26" s="7">
        <v>714382</v>
      </c>
      <c r="AX26" s="7">
        <f t="shared" si="4"/>
        <v>11544</v>
      </c>
      <c r="AY26" s="7">
        <f t="shared" si="4"/>
        <v>414669390</v>
      </c>
      <c r="AZ26" s="7">
        <f t="shared" si="4"/>
        <v>331735486</v>
      </c>
      <c r="BA26" s="7">
        <f t="shared" si="4"/>
        <v>38864355</v>
      </c>
      <c r="BB26" s="7">
        <f t="shared" si="4"/>
        <v>41588700</v>
      </c>
      <c r="BC26" s="7">
        <f t="shared" si="4"/>
        <v>2480849</v>
      </c>
      <c r="BD26" s="6">
        <v>329</v>
      </c>
      <c r="BE26" s="7">
        <v>11223240</v>
      </c>
      <c r="BF26" s="7">
        <v>3078180</v>
      </c>
      <c r="BG26" s="7">
        <v>0</v>
      </c>
      <c r="BH26" s="7">
        <v>8145060</v>
      </c>
      <c r="BI26" s="7">
        <v>0</v>
      </c>
      <c r="BJ26" s="7">
        <v>1</v>
      </c>
      <c r="BK26" s="7">
        <v>30872</v>
      </c>
      <c r="BL26" s="7">
        <v>11552</v>
      </c>
      <c r="BM26" s="7">
        <v>0</v>
      </c>
      <c r="BN26" s="7">
        <v>19320</v>
      </c>
      <c r="BO26" s="7">
        <v>0</v>
      </c>
      <c r="BP26" s="7">
        <f t="shared" si="5"/>
        <v>330</v>
      </c>
      <c r="BQ26" s="7">
        <f t="shared" si="5"/>
        <v>11254112</v>
      </c>
      <c r="BR26" s="7">
        <f t="shared" si="5"/>
        <v>3089732</v>
      </c>
      <c r="BS26" s="7">
        <f t="shared" si="5"/>
        <v>0</v>
      </c>
      <c r="BT26" s="7">
        <f t="shared" si="5"/>
        <v>8164380</v>
      </c>
      <c r="BU26" s="7">
        <f t="shared" si="5"/>
        <v>0</v>
      </c>
      <c r="BV26" s="6">
        <v>30</v>
      </c>
      <c r="BW26" s="7">
        <v>3758920</v>
      </c>
      <c r="BX26" s="7">
        <v>3007136</v>
      </c>
      <c r="BY26" s="7">
        <v>348985</v>
      </c>
      <c r="BZ26" s="7">
        <v>312281</v>
      </c>
      <c r="CA26" s="7">
        <v>90518</v>
      </c>
      <c r="CB26" s="7">
        <f t="shared" si="6"/>
        <v>11574</v>
      </c>
      <c r="CC26" s="7">
        <f t="shared" si="7"/>
        <v>429682422</v>
      </c>
      <c r="CD26" s="7">
        <f t="shared" si="7"/>
        <v>337832354</v>
      </c>
      <c r="CE26" s="7">
        <f t="shared" si="7"/>
        <v>39213340</v>
      </c>
      <c r="CF26" s="7">
        <f t="shared" si="7"/>
        <v>50065361</v>
      </c>
      <c r="CG26" s="7">
        <f t="shared" si="7"/>
        <v>2571367</v>
      </c>
      <c r="CH26" s="100">
        <v>87</v>
      </c>
      <c r="CI26" s="101">
        <v>576277</v>
      </c>
      <c r="CJ26" s="101">
        <v>461017</v>
      </c>
      <c r="CK26" s="101">
        <v>0</v>
      </c>
      <c r="CL26" s="101">
        <v>115260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14"/>
        <v>87</v>
      </c>
      <c r="DA26" s="101">
        <f t="shared" si="8"/>
        <v>576277</v>
      </c>
      <c r="DB26" s="101">
        <f t="shared" si="8"/>
        <v>461017</v>
      </c>
      <c r="DC26" s="101">
        <f t="shared" si="8"/>
        <v>0</v>
      </c>
      <c r="DD26" s="101">
        <f t="shared" si="8"/>
        <v>115260</v>
      </c>
      <c r="DE26" s="101">
        <f t="shared" si="8"/>
        <v>0</v>
      </c>
      <c r="DF26" s="101">
        <f t="shared" si="9"/>
        <v>11661</v>
      </c>
      <c r="DG26" s="101">
        <f t="shared" si="9"/>
        <v>430258699</v>
      </c>
      <c r="DH26" s="101">
        <f t="shared" si="9"/>
        <v>338293371</v>
      </c>
      <c r="DI26" s="101">
        <f t="shared" si="9"/>
        <v>39213340</v>
      </c>
      <c r="DJ26" s="101">
        <f t="shared" si="9"/>
        <v>50180621</v>
      </c>
      <c r="DK26" s="101">
        <f t="shared" si="9"/>
        <v>2571367</v>
      </c>
      <c r="DL26" s="101">
        <v>281</v>
      </c>
      <c r="DM26" s="101">
        <v>978</v>
      </c>
      <c r="DN26" s="101">
        <v>1259</v>
      </c>
      <c r="DO26" s="101">
        <v>70</v>
      </c>
      <c r="DP26" s="101">
        <v>74</v>
      </c>
      <c r="DR26" s="16">
        <f>INDEX(現金給付!H:H,MATCH($A26,現金給付!$C:$C,0),1)</f>
        <v>87</v>
      </c>
      <c r="DS26" s="16">
        <f>INDEX(現金給付!I:I,MATCH($A26,現金給付!$C:$C,0),1)</f>
        <v>461017</v>
      </c>
      <c r="DT26" s="16">
        <f>INDEX(現金給付!P:P,MATCH($A26,現金給付!$C:$C,0),1)</f>
        <v>25</v>
      </c>
      <c r="DU26" s="16">
        <f>INDEX(現金給付!Q:Q,MATCH($A26,現金給付!$C:$C,0),1)</f>
        <v>253528</v>
      </c>
      <c r="DV26" s="16">
        <f>INDEX(現金給付!X:X,MATCH($A26,現金給付!$C:$C,0),1)</f>
        <v>37</v>
      </c>
      <c r="DW26" s="16">
        <f>INDEX(現金給付!Y:Y,MATCH($A26,現金給付!$C:$C,0),1)</f>
        <v>952288</v>
      </c>
      <c r="DX26" s="16">
        <f>INDEX(現金給付!AN:AN,MATCH($A26,現金給付!$C:$C,0),1)</f>
        <v>17</v>
      </c>
      <c r="DY26" s="16">
        <f>INDEX(現金給付!AO:AO,MATCH($A26,現金給付!$C:$C,0),1)</f>
        <v>619355</v>
      </c>
      <c r="DZ26" s="16">
        <f>INDEX(現金給付!AV:AV,MATCH($A26,現金給付!$C:$C,0),1)</f>
        <v>0</v>
      </c>
      <c r="EA26" s="16">
        <f>INDEX(現金給付!AW:AW,MATCH($A26,現金給付!$C:$C,0),1)</f>
        <v>0</v>
      </c>
      <c r="EB26" s="16">
        <f>INDEX(現金給付!BD:BD,MATCH($A26,現金給付!$C:$C,0),1)</f>
        <v>0</v>
      </c>
      <c r="EC26" s="16">
        <f>INDEX(現金給付!BE:BE,MATCH($A26,現金給付!$C:$C,0),1)</f>
        <v>0</v>
      </c>
      <c r="ED26" s="16">
        <f>INDEX(現金給付!BT:BT,MATCH($A26,現金給付!$C:$C,0),1)</f>
        <v>0</v>
      </c>
      <c r="EE26" s="16">
        <f>INDEX(現金給付!BU:BU,MATCH($A26,現金給付!$C:$C,0),1)</f>
        <v>0</v>
      </c>
      <c r="EF26" s="16">
        <v>0</v>
      </c>
      <c r="EG26" s="16">
        <v>0</v>
      </c>
      <c r="EH26" s="16">
        <f t="shared" si="10"/>
        <v>166</v>
      </c>
      <c r="EI26" s="16">
        <f t="shared" si="10"/>
        <v>2286188</v>
      </c>
      <c r="EK26" s="7">
        <f t="shared" si="15"/>
        <v>11740</v>
      </c>
      <c r="EL26" s="7">
        <f t="shared" si="15"/>
        <v>431968610</v>
      </c>
      <c r="EN26" s="69">
        <f>ROUND(EL26/INDEX(被保険者数!O:O,MATCH(A26,被保険者数!A:A,0),1),0)</f>
        <v>152693</v>
      </c>
      <c r="EO26" s="1">
        <f t="shared" si="16"/>
        <v>10</v>
      </c>
      <c r="EP26" s="69">
        <f t="shared" si="11"/>
        <v>241196760</v>
      </c>
      <c r="EQ26" s="69">
        <f t="shared" si="12"/>
        <v>117530720</v>
      </c>
      <c r="ER26" s="69">
        <f t="shared" si="13"/>
        <v>73241130</v>
      </c>
      <c r="ES26" s="69">
        <f>ROUND(EP26/INDEX(被保険者数!O:O,MATCH(A26,被保険者数!A:A,0),1),0)</f>
        <v>85259</v>
      </c>
      <c r="ET26" s="69">
        <f t="shared" si="17"/>
        <v>6</v>
      </c>
      <c r="EU26" s="69">
        <f>ROUND(EQ26/INDEX(被保険者数!O:O,MATCH(A26,被保険者数!A:A,0),1),0)</f>
        <v>41545</v>
      </c>
      <c r="EV26" s="1">
        <f t="shared" si="18"/>
        <v>12</v>
      </c>
    </row>
    <row r="27" spans="1:152" s="1" customFormat="1" ht="15.95" customHeight="1" x14ac:dyDescent="0.15">
      <c r="A27" s="2" t="s">
        <v>47</v>
      </c>
      <c r="B27" s="6">
        <v>204</v>
      </c>
      <c r="C27" s="7">
        <v>159325950</v>
      </c>
      <c r="D27" s="7">
        <v>127460760</v>
      </c>
      <c r="E27" s="7">
        <v>21181402</v>
      </c>
      <c r="F27" s="7">
        <v>9858808</v>
      </c>
      <c r="G27" s="7">
        <v>824980</v>
      </c>
      <c r="H27" s="7">
        <v>3658</v>
      </c>
      <c r="I27" s="7">
        <v>74007060</v>
      </c>
      <c r="J27" s="7">
        <v>59205640</v>
      </c>
      <c r="K27" s="7">
        <v>5589007</v>
      </c>
      <c r="L27" s="7">
        <v>8831705</v>
      </c>
      <c r="M27" s="7">
        <v>380708</v>
      </c>
      <c r="N27" s="7">
        <f t="shared" si="0"/>
        <v>3862</v>
      </c>
      <c r="O27" s="7">
        <f t="shared" si="1"/>
        <v>233333010</v>
      </c>
      <c r="P27" s="7">
        <f t="shared" si="1"/>
        <v>186666400</v>
      </c>
      <c r="Q27" s="7">
        <f t="shared" si="1"/>
        <v>26770409</v>
      </c>
      <c r="R27" s="7">
        <f t="shared" si="1"/>
        <v>18690513</v>
      </c>
      <c r="S27" s="7">
        <f t="shared" si="1"/>
        <v>1205688</v>
      </c>
      <c r="T27" s="6">
        <v>4</v>
      </c>
      <c r="U27" s="7">
        <v>3616660</v>
      </c>
      <c r="V27" s="7">
        <v>2893330</v>
      </c>
      <c r="W27" s="7">
        <v>545740</v>
      </c>
      <c r="X27" s="7">
        <v>177590</v>
      </c>
      <c r="Y27" s="7">
        <v>0</v>
      </c>
      <c r="Z27" s="7">
        <v>567</v>
      </c>
      <c r="AA27" s="7">
        <v>7951700</v>
      </c>
      <c r="AB27" s="7">
        <v>6361360</v>
      </c>
      <c r="AC27" s="7">
        <v>123751</v>
      </c>
      <c r="AD27" s="7">
        <v>1458041</v>
      </c>
      <c r="AE27" s="7">
        <v>8548</v>
      </c>
      <c r="AF27" s="7">
        <f t="shared" si="2"/>
        <v>571</v>
      </c>
      <c r="AG27" s="7">
        <f t="shared" si="2"/>
        <v>11568360</v>
      </c>
      <c r="AH27" s="7">
        <f t="shared" si="2"/>
        <v>9254690</v>
      </c>
      <c r="AI27" s="7">
        <f t="shared" si="2"/>
        <v>669491</v>
      </c>
      <c r="AJ27" s="7">
        <f t="shared" si="2"/>
        <v>1635631</v>
      </c>
      <c r="AK27" s="7">
        <f t="shared" si="2"/>
        <v>8548</v>
      </c>
      <c r="AL27" s="6">
        <f t="shared" si="3"/>
        <v>4433</v>
      </c>
      <c r="AM27" s="7">
        <f t="shared" si="3"/>
        <v>244901370</v>
      </c>
      <c r="AN27" s="7">
        <f t="shared" si="3"/>
        <v>195921090</v>
      </c>
      <c r="AO27" s="7">
        <f t="shared" si="3"/>
        <v>27439900</v>
      </c>
      <c r="AP27" s="7">
        <f t="shared" si="3"/>
        <v>20326144</v>
      </c>
      <c r="AQ27" s="7">
        <f t="shared" si="3"/>
        <v>1214236</v>
      </c>
      <c r="AR27" s="7">
        <v>2616</v>
      </c>
      <c r="AS27" s="7">
        <v>40638000</v>
      </c>
      <c r="AT27" s="7">
        <v>32510420</v>
      </c>
      <c r="AU27" s="7">
        <v>2140813</v>
      </c>
      <c r="AV27" s="7">
        <v>5570329</v>
      </c>
      <c r="AW27" s="7">
        <v>416438</v>
      </c>
      <c r="AX27" s="7">
        <f t="shared" si="4"/>
        <v>7049</v>
      </c>
      <c r="AY27" s="7">
        <f t="shared" si="4"/>
        <v>285539370</v>
      </c>
      <c r="AZ27" s="7">
        <f t="shared" si="4"/>
        <v>228431510</v>
      </c>
      <c r="BA27" s="7">
        <f t="shared" si="4"/>
        <v>29580713</v>
      </c>
      <c r="BB27" s="7">
        <f t="shared" si="4"/>
        <v>25896473</v>
      </c>
      <c r="BC27" s="7">
        <f t="shared" si="4"/>
        <v>1630674</v>
      </c>
      <c r="BD27" s="6">
        <v>199</v>
      </c>
      <c r="BE27" s="7">
        <v>5831825</v>
      </c>
      <c r="BF27" s="7">
        <v>1540045</v>
      </c>
      <c r="BG27" s="7">
        <v>0</v>
      </c>
      <c r="BH27" s="7">
        <v>4261420</v>
      </c>
      <c r="BI27" s="7">
        <v>30360</v>
      </c>
      <c r="BJ27" s="7">
        <v>4</v>
      </c>
      <c r="BK27" s="7">
        <v>196380</v>
      </c>
      <c r="BL27" s="7">
        <v>62060</v>
      </c>
      <c r="BM27" s="7">
        <v>0</v>
      </c>
      <c r="BN27" s="7">
        <v>134320</v>
      </c>
      <c r="BO27" s="7">
        <v>0</v>
      </c>
      <c r="BP27" s="7">
        <f t="shared" si="5"/>
        <v>203</v>
      </c>
      <c r="BQ27" s="7">
        <f t="shared" si="5"/>
        <v>6028205</v>
      </c>
      <c r="BR27" s="7">
        <f t="shared" si="5"/>
        <v>1602105</v>
      </c>
      <c r="BS27" s="7">
        <f t="shared" si="5"/>
        <v>0</v>
      </c>
      <c r="BT27" s="7">
        <f t="shared" si="5"/>
        <v>4395740</v>
      </c>
      <c r="BU27" s="7">
        <f t="shared" si="5"/>
        <v>30360</v>
      </c>
      <c r="BV27" s="6">
        <v>14</v>
      </c>
      <c r="BW27" s="7">
        <v>1876100</v>
      </c>
      <c r="BX27" s="7">
        <v>1500880</v>
      </c>
      <c r="BY27" s="7">
        <v>161949</v>
      </c>
      <c r="BZ27" s="7">
        <v>166161</v>
      </c>
      <c r="CA27" s="7">
        <v>47110</v>
      </c>
      <c r="CB27" s="7">
        <f t="shared" si="6"/>
        <v>7063</v>
      </c>
      <c r="CC27" s="7">
        <f t="shared" si="7"/>
        <v>293443675</v>
      </c>
      <c r="CD27" s="7">
        <f t="shared" si="7"/>
        <v>231534495</v>
      </c>
      <c r="CE27" s="7">
        <f t="shared" si="7"/>
        <v>29742662</v>
      </c>
      <c r="CF27" s="7">
        <f t="shared" si="7"/>
        <v>30458374</v>
      </c>
      <c r="CG27" s="7">
        <f t="shared" si="7"/>
        <v>1708144</v>
      </c>
      <c r="CH27" s="100">
        <v>40</v>
      </c>
      <c r="CI27" s="101">
        <v>193582</v>
      </c>
      <c r="CJ27" s="101">
        <v>154860</v>
      </c>
      <c r="CK27" s="101">
        <v>0</v>
      </c>
      <c r="CL27" s="101">
        <v>38722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14"/>
        <v>40</v>
      </c>
      <c r="DA27" s="101">
        <f t="shared" si="8"/>
        <v>193582</v>
      </c>
      <c r="DB27" s="101">
        <f t="shared" si="8"/>
        <v>154860</v>
      </c>
      <c r="DC27" s="101">
        <f t="shared" si="8"/>
        <v>0</v>
      </c>
      <c r="DD27" s="101">
        <f t="shared" si="8"/>
        <v>38722</v>
      </c>
      <c r="DE27" s="101">
        <f t="shared" si="8"/>
        <v>0</v>
      </c>
      <c r="DF27" s="101">
        <f t="shared" si="9"/>
        <v>7103</v>
      </c>
      <c r="DG27" s="101">
        <f t="shared" si="9"/>
        <v>293637257</v>
      </c>
      <c r="DH27" s="101">
        <f t="shared" si="9"/>
        <v>231689355</v>
      </c>
      <c r="DI27" s="101">
        <f t="shared" si="9"/>
        <v>29742662</v>
      </c>
      <c r="DJ27" s="101">
        <f t="shared" si="9"/>
        <v>30497096</v>
      </c>
      <c r="DK27" s="101">
        <f t="shared" si="9"/>
        <v>1708144</v>
      </c>
      <c r="DL27" s="101">
        <v>164</v>
      </c>
      <c r="DM27" s="101">
        <v>610</v>
      </c>
      <c r="DN27" s="101">
        <v>774</v>
      </c>
      <c r="DO27" s="101">
        <v>30</v>
      </c>
      <c r="DP27" s="101">
        <v>34</v>
      </c>
      <c r="DR27" s="16">
        <f>INDEX(現金給付!H:H,MATCH($A27,現金給付!$C:$C,0),1)</f>
        <v>40</v>
      </c>
      <c r="DS27" s="16">
        <f>INDEX(現金給付!I:I,MATCH($A27,現金給付!$C:$C,0),1)</f>
        <v>154860</v>
      </c>
      <c r="DT27" s="16">
        <f>INDEX(現金給付!P:P,MATCH($A27,現金給付!$C:$C,0),1)</f>
        <v>8</v>
      </c>
      <c r="DU27" s="16">
        <f>INDEX(現金給付!Q:Q,MATCH($A27,現金給付!$C:$C,0),1)</f>
        <v>80784</v>
      </c>
      <c r="DV27" s="16">
        <f>INDEX(現金給付!X:X,MATCH($A27,現金給付!$C:$C,0),1)</f>
        <v>21</v>
      </c>
      <c r="DW27" s="16">
        <f>INDEX(現金給付!Y:Y,MATCH($A27,現金給付!$C:$C,0),1)</f>
        <v>360928</v>
      </c>
      <c r="DX27" s="16">
        <f>INDEX(現金給付!AN:AN,MATCH($A27,現金給付!$C:$C,0),1)</f>
        <v>9</v>
      </c>
      <c r="DY27" s="16">
        <f>INDEX(現金給付!AO:AO,MATCH($A27,現金給付!$C:$C,0),1)</f>
        <v>231060</v>
      </c>
      <c r="DZ27" s="16">
        <f>INDEX(現金給付!AV:AV,MATCH($A27,現金給付!$C:$C,0),1)</f>
        <v>0</v>
      </c>
      <c r="EA27" s="16">
        <f>INDEX(現金給付!AW:AW,MATCH($A27,現金給付!$C:$C,0),1)</f>
        <v>0</v>
      </c>
      <c r="EB27" s="16">
        <f>INDEX(現金給付!BD:BD,MATCH($A27,現金給付!$C:$C,0),1)</f>
        <v>0</v>
      </c>
      <c r="EC27" s="16">
        <f>INDEX(現金給付!BE:BE,MATCH($A27,現金給付!$C:$C,0),1)</f>
        <v>0</v>
      </c>
      <c r="ED27" s="16">
        <f>INDEX(現金給付!BT:BT,MATCH($A27,現金給付!$C:$C,0),1)</f>
        <v>0</v>
      </c>
      <c r="EE27" s="16">
        <f>INDEX(現金給付!BU:BU,MATCH($A27,現金給付!$C:$C,0),1)</f>
        <v>0</v>
      </c>
      <c r="EF27" s="16">
        <v>0</v>
      </c>
      <c r="EG27" s="16">
        <v>0</v>
      </c>
      <c r="EH27" s="16">
        <f t="shared" si="10"/>
        <v>78</v>
      </c>
      <c r="EI27" s="16">
        <f t="shared" si="10"/>
        <v>827632</v>
      </c>
      <c r="EK27" s="7">
        <f t="shared" si="15"/>
        <v>7141</v>
      </c>
      <c r="EL27" s="7">
        <f t="shared" si="15"/>
        <v>294271307</v>
      </c>
      <c r="EN27" s="69">
        <f>ROUND(EL27/INDEX(被保険者数!O:O,MATCH(A27,被保険者数!A:A,0),1),0)</f>
        <v>144180</v>
      </c>
      <c r="EO27" s="1">
        <f t="shared" si="16"/>
        <v>14</v>
      </c>
      <c r="EP27" s="69">
        <f t="shared" si="11"/>
        <v>162942610</v>
      </c>
      <c r="EQ27" s="69">
        <f t="shared" si="12"/>
        <v>81958760</v>
      </c>
      <c r="ER27" s="69">
        <f t="shared" si="13"/>
        <v>49369937</v>
      </c>
      <c r="ES27" s="69">
        <f>ROUND(EP27/INDEX(被保険者数!O:O,MATCH(A27,被保険者数!A:A,0),1),0)</f>
        <v>79835</v>
      </c>
      <c r="ET27" s="69">
        <f t="shared" si="17"/>
        <v>10</v>
      </c>
      <c r="EU27" s="69">
        <f>ROUND(EQ27/INDEX(被保険者数!O:O,MATCH(A27,被保険者数!A:A,0),1),0)</f>
        <v>40156</v>
      </c>
      <c r="EV27" s="1">
        <f t="shared" si="18"/>
        <v>15</v>
      </c>
    </row>
    <row r="28" spans="1:152" s="1" customFormat="1" ht="15.95" customHeight="1" x14ac:dyDescent="0.15">
      <c r="A28" s="2" t="s">
        <v>48</v>
      </c>
      <c r="B28" s="6">
        <v>151</v>
      </c>
      <c r="C28" s="7">
        <v>101505320</v>
      </c>
      <c r="D28" s="7">
        <v>81204234</v>
      </c>
      <c r="E28" s="7">
        <v>12605554</v>
      </c>
      <c r="F28" s="7">
        <v>7224136</v>
      </c>
      <c r="G28" s="7">
        <v>471396</v>
      </c>
      <c r="H28" s="7">
        <v>3751</v>
      </c>
      <c r="I28" s="7">
        <v>55065710</v>
      </c>
      <c r="J28" s="7">
        <v>44052570</v>
      </c>
      <c r="K28" s="7">
        <v>2722594</v>
      </c>
      <c r="L28" s="7">
        <v>7969620</v>
      </c>
      <c r="M28" s="7">
        <v>320926</v>
      </c>
      <c r="N28" s="7">
        <f t="shared" si="0"/>
        <v>3902</v>
      </c>
      <c r="O28" s="7">
        <f t="shared" si="1"/>
        <v>156571030</v>
      </c>
      <c r="P28" s="7">
        <f t="shared" si="1"/>
        <v>125256804</v>
      </c>
      <c r="Q28" s="7">
        <f t="shared" si="1"/>
        <v>15328148</v>
      </c>
      <c r="R28" s="7">
        <f t="shared" si="1"/>
        <v>15193756</v>
      </c>
      <c r="S28" s="7">
        <f t="shared" si="1"/>
        <v>792322</v>
      </c>
      <c r="T28" s="6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506</v>
      </c>
      <c r="AA28" s="7">
        <v>7318150</v>
      </c>
      <c r="AB28" s="7">
        <v>5854522</v>
      </c>
      <c r="AC28" s="7">
        <v>113301</v>
      </c>
      <c r="AD28" s="7">
        <v>1350327</v>
      </c>
      <c r="AE28" s="7">
        <v>0</v>
      </c>
      <c r="AF28" s="7">
        <f t="shared" si="2"/>
        <v>506</v>
      </c>
      <c r="AG28" s="7">
        <f t="shared" si="2"/>
        <v>7318150</v>
      </c>
      <c r="AH28" s="7">
        <f t="shared" si="2"/>
        <v>5854522</v>
      </c>
      <c r="AI28" s="7">
        <f t="shared" si="2"/>
        <v>113301</v>
      </c>
      <c r="AJ28" s="7">
        <f t="shared" si="2"/>
        <v>1350327</v>
      </c>
      <c r="AK28" s="7">
        <f t="shared" si="2"/>
        <v>0</v>
      </c>
      <c r="AL28" s="6">
        <f t="shared" si="3"/>
        <v>4408</v>
      </c>
      <c r="AM28" s="7">
        <f t="shared" si="3"/>
        <v>163889180</v>
      </c>
      <c r="AN28" s="7">
        <f t="shared" si="3"/>
        <v>131111326</v>
      </c>
      <c r="AO28" s="7">
        <f t="shared" si="3"/>
        <v>15441449</v>
      </c>
      <c r="AP28" s="7">
        <f t="shared" si="3"/>
        <v>16544083</v>
      </c>
      <c r="AQ28" s="7">
        <f t="shared" si="3"/>
        <v>792322</v>
      </c>
      <c r="AR28" s="7">
        <v>2864</v>
      </c>
      <c r="AS28" s="7">
        <v>35720620</v>
      </c>
      <c r="AT28" s="7">
        <v>28576506</v>
      </c>
      <c r="AU28" s="7">
        <v>862979</v>
      </c>
      <c r="AV28" s="7">
        <v>5813219</v>
      </c>
      <c r="AW28" s="7">
        <v>467916</v>
      </c>
      <c r="AX28" s="7">
        <f t="shared" si="4"/>
        <v>7272</v>
      </c>
      <c r="AY28" s="7">
        <f t="shared" si="4"/>
        <v>199609800</v>
      </c>
      <c r="AZ28" s="7">
        <f t="shared" si="4"/>
        <v>159687832</v>
      </c>
      <c r="BA28" s="7">
        <f t="shared" si="4"/>
        <v>16304428</v>
      </c>
      <c r="BB28" s="7">
        <f t="shared" si="4"/>
        <v>22357302</v>
      </c>
      <c r="BC28" s="7">
        <f t="shared" si="4"/>
        <v>1260238</v>
      </c>
      <c r="BD28" s="6">
        <v>150</v>
      </c>
      <c r="BE28" s="7">
        <v>3329216</v>
      </c>
      <c r="BF28" s="7">
        <v>923336</v>
      </c>
      <c r="BG28" s="7">
        <v>0</v>
      </c>
      <c r="BH28" s="7">
        <v>2388400</v>
      </c>
      <c r="BI28" s="7">
        <v>17480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f t="shared" si="5"/>
        <v>150</v>
      </c>
      <c r="BQ28" s="7">
        <f t="shared" si="5"/>
        <v>3329216</v>
      </c>
      <c r="BR28" s="7">
        <f t="shared" si="5"/>
        <v>923336</v>
      </c>
      <c r="BS28" s="7">
        <f t="shared" si="5"/>
        <v>0</v>
      </c>
      <c r="BT28" s="7">
        <f t="shared" si="5"/>
        <v>2388400</v>
      </c>
      <c r="BU28" s="7">
        <f t="shared" si="5"/>
        <v>17480</v>
      </c>
      <c r="BV28" s="6">
        <v>24</v>
      </c>
      <c r="BW28" s="7">
        <v>2747210</v>
      </c>
      <c r="BX28" s="7">
        <v>2197768</v>
      </c>
      <c r="BY28" s="7">
        <v>168542</v>
      </c>
      <c r="BZ28" s="7">
        <v>85218</v>
      </c>
      <c r="CA28" s="7">
        <v>295682</v>
      </c>
      <c r="CB28" s="7">
        <f t="shared" si="6"/>
        <v>7296</v>
      </c>
      <c r="CC28" s="7">
        <f t="shared" si="7"/>
        <v>205686226</v>
      </c>
      <c r="CD28" s="7">
        <f t="shared" si="7"/>
        <v>162808936</v>
      </c>
      <c r="CE28" s="7">
        <f t="shared" si="7"/>
        <v>16472970</v>
      </c>
      <c r="CF28" s="7">
        <f t="shared" si="7"/>
        <v>24830920</v>
      </c>
      <c r="CG28" s="7">
        <f t="shared" si="7"/>
        <v>1573400</v>
      </c>
      <c r="CH28" s="100">
        <v>63</v>
      </c>
      <c r="CI28" s="101">
        <v>350981</v>
      </c>
      <c r="CJ28" s="101">
        <v>280782</v>
      </c>
      <c r="CK28" s="101">
        <v>0</v>
      </c>
      <c r="CL28" s="101">
        <v>70199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14"/>
        <v>63</v>
      </c>
      <c r="DA28" s="101">
        <f t="shared" si="8"/>
        <v>350981</v>
      </c>
      <c r="DB28" s="101">
        <f t="shared" si="8"/>
        <v>280782</v>
      </c>
      <c r="DC28" s="101">
        <f t="shared" si="8"/>
        <v>0</v>
      </c>
      <c r="DD28" s="101">
        <f t="shared" si="8"/>
        <v>70199</v>
      </c>
      <c r="DE28" s="101">
        <f t="shared" si="8"/>
        <v>0</v>
      </c>
      <c r="DF28" s="101">
        <f t="shared" si="9"/>
        <v>7359</v>
      </c>
      <c r="DG28" s="101">
        <f t="shared" si="9"/>
        <v>206037207</v>
      </c>
      <c r="DH28" s="101">
        <f t="shared" si="9"/>
        <v>163089718</v>
      </c>
      <c r="DI28" s="101">
        <f t="shared" si="9"/>
        <v>16472970</v>
      </c>
      <c r="DJ28" s="101">
        <f t="shared" si="9"/>
        <v>24901119</v>
      </c>
      <c r="DK28" s="101">
        <f t="shared" si="9"/>
        <v>1573400</v>
      </c>
      <c r="DL28" s="101">
        <v>114</v>
      </c>
      <c r="DM28" s="101">
        <v>541</v>
      </c>
      <c r="DN28" s="101">
        <v>655</v>
      </c>
      <c r="DO28" s="101">
        <v>37</v>
      </c>
      <c r="DP28" s="101">
        <v>14</v>
      </c>
      <c r="DR28" s="16">
        <f>INDEX(現金給付!H:H,MATCH($A28,現金給付!$C:$C,0),1)</f>
        <v>63</v>
      </c>
      <c r="DS28" s="16">
        <f>INDEX(現金給付!I:I,MATCH($A28,現金給付!$C:$C,0),1)</f>
        <v>280782</v>
      </c>
      <c r="DT28" s="16">
        <f>INDEX(現金給付!P:P,MATCH($A28,現金給付!$C:$C,0),1)</f>
        <v>10</v>
      </c>
      <c r="DU28" s="16">
        <f>INDEX(現金給付!Q:Q,MATCH($A28,現金給付!$C:$C,0),1)</f>
        <v>42465</v>
      </c>
      <c r="DV28" s="16">
        <f>INDEX(現金給付!X:X,MATCH($A28,現金給付!$C:$C,0),1)</f>
        <v>10</v>
      </c>
      <c r="DW28" s="16">
        <f>INDEX(現金給付!Y:Y,MATCH($A28,現金給付!$C:$C,0),1)</f>
        <v>112864</v>
      </c>
      <c r="DX28" s="16">
        <f>INDEX(現金給付!AN:AN,MATCH($A28,現金給付!$C:$C,0),1)</f>
        <v>12</v>
      </c>
      <c r="DY28" s="16">
        <f>INDEX(現金給付!AO:AO,MATCH($A28,現金給付!$C:$C,0),1)</f>
        <v>316953</v>
      </c>
      <c r="DZ28" s="16">
        <f>INDEX(現金給付!AV:AV,MATCH($A28,現金給付!$C:$C,0),1)</f>
        <v>0</v>
      </c>
      <c r="EA28" s="16">
        <f>INDEX(現金給付!AW:AW,MATCH($A28,現金給付!$C:$C,0),1)</f>
        <v>0</v>
      </c>
      <c r="EB28" s="16">
        <f>INDEX(現金給付!BD:BD,MATCH($A28,現金給付!$C:$C,0),1)</f>
        <v>0</v>
      </c>
      <c r="EC28" s="16">
        <f>INDEX(現金給付!BE:BE,MATCH($A28,現金給付!$C:$C,0),1)</f>
        <v>0</v>
      </c>
      <c r="ED28" s="16">
        <f>INDEX(現金給付!BT:BT,MATCH($A28,現金給付!$C:$C,0),1)</f>
        <v>0</v>
      </c>
      <c r="EE28" s="16">
        <f>INDEX(現金給付!BU:BU,MATCH($A28,現金給付!$C:$C,0),1)</f>
        <v>0</v>
      </c>
      <c r="EF28" s="16">
        <v>0</v>
      </c>
      <c r="EG28" s="16">
        <v>0</v>
      </c>
      <c r="EH28" s="16">
        <f t="shared" si="10"/>
        <v>95</v>
      </c>
      <c r="EI28" s="16">
        <f t="shared" si="10"/>
        <v>753064</v>
      </c>
      <c r="EK28" s="7">
        <f t="shared" si="15"/>
        <v>7391</v>
      </c>
      <c r="EL28" s="7">
        <f t="shared" si="15"/>
        <v>206439290</v>
      </c>
      <c r="EN28" s="69">
        <f>ROUND(EL28/INDEX(被保険者数!O:O,MATCH(A28,被保険者数!A:A,0),1),0)</f>
        <v>102502</v>
      </c>
      <c r="EO28" s="1">
        <f t="shared" si="16"/>
        <v>24</v>
      </c>
      <c r="EP28" s="69">
        <f t="shared" si="11"/>
        <v>101505320</v>
      </c>
      <c r="EQ28" s="69">
        <f t="shared" si="12"/>
        <v>62383860</v>
      </c>
      <c r="ER28" s="69">
        <f t="shared" si="13"/>
        <v>42550110</v>
      </c>
      <c r="ES28" s="69">
        <f>ROUND(EP28/INDEX(被保険者数!O:O,MATCH(A28,被保険者数!A:A,0),1),0)</f>
        <v>50400</v>
      </c>
      <c r="ET28" s="69">
        <f t="shared" si="17"/>
        <v>24</v>
      </c>
      <c r="EU28" s="69">
        <f>ROUND(EQ28/INDEX(被保険者数!O:O,MATCH(A28,被保険者数!A:A,0),1),0)</f>
        <v>30975</v>
      </c>
      <c r="EV28" s="1">
        <f t="shared" si="18"/>
        <v>24</v>
      </c>
    </row>
    <row r="29" spans="1:152" s="1" customFormat="1" ht="15.95" customHeight="1" x14ac:dyDescent="0.15">
      <c r="A29" s="2" t="s">
        <v>49</v>
      </c>
      <c r="B29" s="6">
        <v>475</v>
      </c>
      <c r="C29" s="7">
        <v>320166790</v>
      </c>
      <c r="D29" s="7">
        <v>256133394</v>
      </c>
      <c r="E29" s="7">
        <v>40198468</v>
      </c>
      <c r="F29" s="7">
        <v>22273198</v>
      </c>
      <c r="G29" s="7">
        <v>1561730</v>
      </c>
      <c r="H29" s="7">
        <v>10155</v>
      </c>
      <c r="I29" s="7">
        <v>175792830</v>
      </c>
      <c r="J29" s="7">
        <v>140634275</v>
      </c>
      <c r="K29" s="7">
        <v>11518133</v>
      </c>
      <c r="L29" s="7">
        <v>22920686</v>
      </c>
      <c r="M29" s="7">
        <v>719736</v>
      </c>
      <c r="N29" s="7">
        <f t="shared" si="0"/>
        <v>10630</v>
      </c>
      <c r="O29" s="7">
        <f t="shared" si="1"/>
        <v>495959620</v>
      </c>
      <c r="P29" s="7">
        <f t="shared" si="1"/>
        <v>396767669</v>
      </c>
      <c r="Q29" s="7">
        <f t="shared" si="1"/>
        <v>51716601</v>
      </c>
      <c r="R29" s="7">
        <f t="shared" si="1"/>
        <v>45193884</v>
      </c>
      <c r="S29" s="7">
        <f t="shared" si="1"/>
        <v>2281466</v>
      </c>
      <c r="T29" s="6">
        <v>1</v>
      </c>
      <c r="U29" s="7">
        <v>962610</v>
      </c>
      <c r="V29" s="7">
        <v>770088</v>
      </c>
      <c r="W29" s="7">
        <v>134922</v>
      </c>
      <c r="X29" s="7">
        <v>57600</v>
      </c>
      <c r="Y29" s="7">
        <v>0</v>
      </c>
      <c r="Z29" s="7">
        <v>1797</v>
      </c>
      <c r="AA29" s="7">
        <v>22961040</v>
      </c>
      <c r="AB29" s="7">
        <v>18368832</v>
      </c>
      <c r="AC29" s="7">
        <v>196568</v>
      </c>
      <c r="AD29" s="7">
        <v>4388122</v>
      </c>
      <c r="AE29" s="7">
        <v>7518</v>
      </c>
      <c r="AF29" s="7">
        <f t="shared" si="2"/>
        <v>1798</v>
      </c>
      <c r="AG29" s="7">
        <f t="shared" si="2"/>
        <v>23923650</v>
      </c>
      <c r="AH29" s="7">
        <f t="shared" si="2"/>
        <v>19138920</v>
      </c>
      <c r="AI29" s="7">
        <f t="shared" si="2"/>
        <v>331490</v>
      </c>
      <c r="AJ29" s="7">
        <f t="shared" si="2"/>
        <v>4445722</v>
      </c>
      <c r="AK29" s="7">
        <f t="shared" si="2"/>
        <v>7518</v>
      </c>
      <c r="AL29" s="6">
        <f t="shared" si="3"/>
        <v>12428</v>
      </c>
      <c r="AM29" s="7">
        <f t="shared" si="3"/>
        <v>519883270</v>
      </c>
      <c r="AN29" s="7">
        <f t="shared" si="3"/>
        <v>415906589</v>
      </c>
      <c r="AO29" s="7">
        <f t="shared" si="3"/>
        <v>52048091</v>
      </c>
      <c r="AP29" s="7">
        <f t="shared" si="3"/>
        <v>49639606</v>
      </c>
      <c r="AQ29" s="7">
        <f t="shared" si="3"/>
        <v>2288984</v>
      </c>
      <c r="AR29" s="7">
        <v>7791</v>
      </c>
      <c r="AS29" s="7">
        <v>97479050</v>
      </c>
      <c r="AT29" s="7">
        <v>77983216</v>
      </c>
      <c r="AU29" s="7">
        <v>3291343</v>
      </c>
      <c r="AV29" s="7">
        <v>15403945</v>
      </c>
      <c r="AW29" s="7">
        <v>800546</v>
      </c>
      <c r="AX29" s="7">
        <f t="shared" si="4"/>
        <v>20219</v>
      </c>
      <c r="AY29" s="7">
        <f t="shared" si="4"/>
        <v>617362320</v>
      </c>
      <c r="AZ29" s="7">
        <f t="shared" si="4"/>
        <v>493889805</v>
      </c>
      <c r="BA29" s="7">
        <f t="shared" si="4"/>
        <v>55339434</v>
      </c>
      <c r="BB29" s="7">
        <f t="shared" si="4"/>
        <v>65043551</v>
      </c>
      <c r="BC29" s="7">
        <f t="shared" si="4"/>
        <v>3089530</v>
      </c>
      <c r="BD29" s="6">
        <v>454</v>
      </c>
      <c r="BE29" s="7">
        <v>14146005</v>
      </c>
      <c r="BF29" s="7">
        <v>3547545</v>
      </c>
      <c r="BG29" s="7">
        <v>0</v>
      </c>
      <c r="BH29" s="7">
        <v>10520260</v>
      </c>
      <c r="BI29" s="7">
        <v>78200</v>
      </c>
      <c r="BJ29" s="7">
        <v>1</v>
      </c>
      <c r="BK29" s="7">
        <v>26906</v>
      </c>
      <c r="BL29" s="7">
        <v>8506</v>
      </c>
      <c r="BM29" s="7">
        <v>0</v>
      </c>
      <c r="BN29" s="7">
        <v>18400</v>
      </c>
      <c r="BO29" s="7">
        <v>0</v>
      </c>
      <c r="BP29" s="7">
        <f t="shared" si="5"/>
        <v>455</v>
      </c>
      <c r="BQ29" s="7">
        <f t="shared" si="5"/>
        <v>14172911</v>
      </c>
      <c r="BR29" s="7">
        <f t="shared" si="5"/>
        <v>3556051</v>
      </c>
      <c r="BS29" s="7">
        <f t="shared" si="5"/>
        <v>0</v>
      </c>
      <c r="BT29" s="7">
        <f t="shared" si="5"/>
        <v>10538660</v>
      </c>
      <c r="BU29" s="7">
        <f t="shared" si="5"/>
        <v>78200</v>
      </c>
      <c r="BV29" s="6">
        <v>48</v>
      </c>
      <c r="BW29" s="7">
        <v>6786910</v>
      </c>
      <c r="BX29" s="7">
        <v>5429528</v>
      </c>
      <c r="BY29" s="7">
        <v>679425</v>
      </c>
      <c r="BZ29" s="7">
        <v>367769</v>
      </c>
      <c r="CA29" s="7">
        <v>310188</v>
      </c>
      <c r="CB29" s="7">
        <f t="shared" si="6"/>
        <v>20267</v>
      </c>
      <c r="CC29" s="7">
        <f t="shared" si="7"/>
        <v>638322141</v>
      </c>
      <c r="CD29" s="7">
        <f t="shared" si="7"/>
        <v>502875384</v>
      </c>
      <c r="CE29" s="7">
        <f t="shared" si="7"/>
        <v>56018859</v>
      </c>
      <c r="CF29" s="7">
        <f t="shared" si="7"/>
        <v>75949980</v>
      </c>
      <c r="CG29" s="7">
        <f t="shared" si="7"/>
        <v>3477918</v>
      </c>
      <c r="CH29" s="100">
        <v>158</v>
      </c>
      <c r="CI29" s="101">
        <v>1033947</v>
      </c>
      <c r="CJ29" s="101">
        <v>827147</v>
      </c>
      <c r="CK29" s="101">
        <v>0</v>
      </c>
      <c r="CL29" s="101">
        <v>206800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14"/>
        <v>158</v>
      </c>
      <c r="DA29" s="101">
        <f t="shared" si="8"/>
        <v>1033947</v>
      </c>
      <c r="DB29" s="101">
        <f t="shared" si="8"/>
        <v>827147</v>
      </c>
      <c r="DC29" s="101">
        <f t="shared" si="8"/>
        <v>0</v>
      </c>
      <c r="DD29" s="101">
        <f t="shared" si="8"/>
        <v>206800</v>
      </c>
      <c r="DE29" s="101">
        <f t="shared" si="8"/>
        <v>0</v>
      </c>
      <c r="DF29" s="101">
        <f t="shared" si="9"/>
        <v>20425</v>
      </c>
      <c r="DG29" s="101">
        <f t="shared" si="9"/>
        <v>639356088</v>
      </c>
      <c r="DH29" s="101">
        <f t="shared" si="9"/>
        <v>503702531</v>
      </c>
      <c r="DI29" s="101">
        <f t="shared" si="9"/>
        <v>56018859</v>
      </c>
      <c r="DJ29" s="101">
        <f t="shared" si="9"/>
        <v>76156780</v>
      </c>
      <c r="DK29" s="101">
        <f t="shared" si="9"/>
        <v>3477918</v>
      </c>
      <c r="DL29" s="101">
        <v>380</v>
      </c>
      <c r="DM29" s="101">
        <v>1451</v>
      </c>
      <c r="DN29" s="101">
        <v>1831</v>
      </c>
      <c r="DO29" s="101">
        <v>41</v>
      </c>
      <c r="DP29" s="101">
        <v>112</v>
      </c>
      <c r="DR29" s="16">
        <f>INDEX(現金給付!H:H,MATCH($A29,現金給付!$C:$C,0),1)</f>
        <v>158</v>
      </c>
      <c r="DS29" s="16">
        <f>INDEX(現金給付!I:I,MATCH($A29,現金給付!$C:$C,0),1)</f>
        <v>827147</v>
      </c>
      <c r="DT29" s="16">
        <f>INDEX(現金給付!P:P,MATCH($A29,現金給付!$C:$C,0),1)</f>
        <v>21</v>
      </c>
      <c r="DU29" s="16">
        <f>INDEX(現金給付!Q:Q,MATCH($A29,現金給付!$C:$C,0),1)</f>
        <v>340569</v>
      </c>
      <c r="DV29" s="16">
        <f>INDEX(現金給付!X:X,MATCH($A29,現金給付!$C:$C,0),1)</f>
        <v>35</v>
      </c>
      <c r="DW29" s="16">
        <f>INDEX(現金給付!Y:Y,MATCH($A29,現金給付!$C:$C,0),1)</f>
        <v>1015108</v>
      </c>
      <c r="DX29" s="16">
        <f>INDEX(現金給付!AN:AN,MATCH($A29,現金給付!$C:$C,0),1)</f>
        <v>17</v>
      </c>
      <c r="DY29" s="16">
        <f>INDEX(現金給付!AO:AO,MATCH($A29,現金給付!$C:$C,0),1)</f>
        <v>514942</v>
      </c>
      <c r="DZ29" s="16">
        <f>INDEX(現金給付!AV:AV,MATCH($A29,現金給付!$C:$C,0),1)</f>
        <v>1</v>
      </c>
      <c r="EA29" s="16">
        <f>INDEX(現金給付!AW:AW,MATCH($A29,現金給付!$C:$C,0),1)</f>
        <v>4336</v>
      </c>
      <c r="EB29" s="16">
        <f>INDEX(現金給付!BD:BD,MATCH($A29,現金給付!$C:$C,0),1)</f>
        <v>0</v>
      </c>
      <c r="EC29" s="16">
        <f>INDEX(現金給付!BE:BE,MATCH($A29,現金給付!$C:$C,0),1)</f>
        <v>0</v>
      </c>
      <c r="ED29" s="16">
        <f>INDEX(現金給付!BT:BT,MATCH($A29,現金給付!$C:$C,0),1)</f>
        <v>0</v>
      </c>
      <c r="EE29" s="16">
        <f>INDEX(現金給付!BU:BU,MATCH($A29,現金給付!$C:$C,0),1)</f>
        <v>0</v>
      </c>
      <c r="EF29" s="16">
        <v>0</v>
      </c>
      <c r="EG29" s="16">
        <v>0</v>
      </c>
      <c r="EH29" s="16">
        <f t="shared" si="10"/>
        <v>232</v>
      </c>
      <c r="EI29" s="16">
        <f t="shared" si="10"/>
        <v>2702102</v>
      </c>
      <c r="EK29" s="7">
        <f t="shared" si="15"/>
        <v>20499</v>
      </c>
      <c r="EL29" s="7">
        <f t="shared" si="15"/>
        <v>641024243</v>
      </c>
      <c r="EN29" s="69">
        <f>ROUND(EL29/INDEX(被保険者数!O:O,MATCH(A29,被保険者数!A:A,0),1),0)</f>
        <v>182057</v>
      </c>
      <c r="EO29" s="1">
        <f t="shared" si="16"/>
        <v>3</v>
      </c>
      <c r="EP29" s="69">
        <f t="shared" si="11"/>
        <v>321129400</v>
      </c>
      <c r="EQ29" s="69">
        <f t="shared" si="12"/>
        <v>198753870</v>
      </c>
      <c r="ER29" s="69">
        <f t="shared" si="13"/>
        <v>121140973</v>
      </c>
      <c r="ES29" s="69">
        <f>ROUND(EP29/INDEX(被保険者数!O:O,MATCH(A29,被保険者数!A:A,0),1),0)</f>
        <v>91204</v>
      </c>
      <c r="ET29" s="69">
        <f t="shared" si="17"/>
        <v>5</v>
      </c>
      <c r="EU29" s="69">
        <f>ROUND(EQ29/INDEX(被保険者数!O:O,MATCH(A29,被保険者数!A:A,0),1),0)</f>
        <v>56448</v>
      </c>
      <c r="EV29" s="1">
        <f t="shared" si="18"/>
        <v>3</v>
      </c>
    </row>
    <row r="30" spans="1:152" s="1" customFormat="1" ht="15.95" customHeight="1" x14ac:dyDescent="0.15">
      <c r="A30" s="2" t="s">
        <v>62</v>
      </c>
      <c r="B30" s="6">
        <v>263</v>
      </c>
      <c r="C30" s="7">
        <v>206879130</v>
      </c>
      <c r="D30" s="7">
        <v>165503312</v>
      </c>
      <c r="E30" s="7">
        <v>28467192</v>
      </c>
      <c r="F30" s="7">
        <v>12125420</v>
      </c>
      <c r="G30" s="7">
        <v>783206</v>
      </c>
      <c r="H30" s="7">
        <v>4487</v>
      </c>
      <c r="I30" s="7">
        <v>66867190</v>
      </c>
      <c r="J30" s="7">
        <v>53493766</v>
      </c>
      <c r="K30" s="7">
        <v>2845259</v>
      </c>
      <c r="L30" s="7">
        <v>10376791</v>
      </c>
      <c r="M30" s="7">
        <v>151374</v>
      </c>
      <c r="N30" s="7">
        <f t="shared" si="0"/>
        <v>4750</v>
      </c>
      <c r="O30" s="7">
        <f t="shared" si="1"/>
        <v>273746320</v>
      </c>
      <c r="P30" s="7">
        <f t="shared" si="1"/>
        <v>218997078</v>
      </c>
      <c r="Q30" s="7">
        <f t="shared" si="1"/>
        <v>31312451</v>
      </c>
      <c r="R30" s="7">
        <f t="shared" si="1"/>
        <v>22502211</v>
      </c>
      <c r="S30" s="7">
        <f t="shared" si="1"/>
        <v>934580</v>
      </c>
      <c r="T30" s="6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641</v>
      </c>
      <c r="AA30" s="7">
        <v>9455890</v>
      </c>
      <c r="AB30" s="7">
        <v>7564712</v>
      </c>
      <c r="AC30" s="7">
        <v>147326</v>
      </c>
      <c r="AD30" s="7">
        <v>1742936</v>
      </c>
      <c r="AE30" s="7">
        <v>916</v>
      </c>
      <c r="AF30" s="7">
        <f t="shared" si="2"/>
        <v>641</v>
      </c>
      <c r="AG30" s="7">
        <f t="shared" si="2"/>
        <v>9455890</v>
      </c>
      <c r="AH30" s="7">
        <f t="shared" si="2"/>
        <v>7564712</v>
      </c>
      <c r="AI30" s="7">
        <f t="shared" si="2"/>
        <v>147326</v>
      </c>
      <c r="AJ30" s="7">
        <f t="shared" si="2"/>
        <v>1742936</v>
      </c>
      <c r="AK30" s="7">
        <f t="shared" si="2"/>
        <v>916</v>
      </c>
      <c r="AL30" s="6">
        <f t="shared" si="3"/>
        <v>5391</v>
      </c>
      <c r="AM30" s="7">
        <f t="shared" si="3"/>
        <v>283202210</v>
      </c>
      <c r="AN30" s="7">
        <f t="shared" si="3"/>
        <v>226561790</v>
      </c>
      <c r="AO30" s="7">
        <f t="shared" si="3"/>
        <v>31459777</v>
      </c>
      <c r="AP30" s="7">
        <f t="shared" si="3"/>
        <v>24245147</v>
      </c>
      <c r="AQ30" s="7">
        <f t="shared" si="3"/>
        <v>935496</v>
      </c>
      <c r="AR30" s="7">
        <v>3431</v>
      </c>
      <c r="AS30" s="7">
        <v>40916410</v>
      </c>
      <c r="AT30" s="7">
        <v>32733127</v>
      </c>
      <c r="AU30" s="7">
        <v>815591</v>
      </c>
      <c r="AV30" s="7">
        <v>7016416</v>
      </c>
      <c r="AW30" s="7">
        <v>351276</v>
      </c>
      <c r="AX30" s="7">
        <f t="shared" si="4"/>
        <v>8822</v>
      </c>
      <c r="AY30" s="7">
        <f t="shared" si="4"/>
        <v>324118620</v>
      </c>
      <c r="AZ30" s="7">
        <f t="shared" si="4"/>
        <v>259294917</v>
      </c>
      <c r="BA30" s="7">
        <f t="shared" si="4"/>
        <v>32275368</v>
      </c>
      <c r="BB30" s="7">
        <f t="shared" si="4"/>
        <v>31261563</v>
      </c>
      <c r="BC30" s="7">
        <f t="shared" si="4"/>
        <v>1286772</v>
      </c>
      <c r="BD30" s="6">
        <v>254</v>
      </c>
      <c r="BE30" s="7">
        <v>7945545</v>
      </c>
      <c r="BF30" s="7">
        <v>2223125</v>
      </c>
      <c r="BG30" s="7">
        <v>0</v>
      </c>
      <c r="BH30" s="7">
        <v>5675040</v>
      </c>
      <c r="BI30" s="7">
        <v>47380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f t="shared" si="5"/>
        <v>254</v>
      </c>
      <c r="BQ30" s="7">
        <f t="shared" si="5"/>
        <v>7945545</v>
      </c>
      <c r="BR30" s="7">
        <f t="shared" si="5"/>
        <v>2223125</v>
      </c>
      <c r="BS30" s="7">
        <f t="shared" si="5"/>
        <v>0</v>
      </c>
      <c r="BT30" s="7">
        <f t="shared" si="5"/>
        <v>5675040</v>
      </c>
      <c r="BU30" s="7">
        <f t="shared" si="5"/>
        <v>47380</v>
      </c>
      <c r="BV30" s="6">
        <v>22</v>
      </c>
      <c r="BW30" s="7">
        <v>1525130</v>
      </c>
      <c r="BX30" s="7">
        <v>1220104</v>
      </c>
      <c r="BY30" s="7">
        <v>68425</v>
      </c>
      <c r="BZ30" s="7">
        <v>174463</v>
      </c>
      <c r="CA30" s="7">
        <v>62138</v>
      </c>
      <c r="CB30" s="7">
        <f t="shared" si="6"/>
        <v>8844</v>
      </c>
      <c r="CC30" s="7">
        <f t="shared" si="7"/>
        <v>333589295</v>
      </c>
      <c r="CD30" s="7">
        <f t="shared" si="7"/>
        <v>262738146</v>
      </c>
      <c r="CE30" s="7">
        <f t="shared" si="7"/>
        <v>32343793</v>
      </c>
      <c r="CF30" s="7">
        <f t="shared" si="7"/>
        <v>37111066</v>
      </c>
      <c r="CG30" s="7">
        <f t="shared" si="7"/>
        <v>1396290</v>
      </c>
      <c r="CH30" s="100">
        <v>64</v>
      </c>
      <c r="CI30" s="101">
        <v>392971</v>
      </c>
      <c r="CJ30" s="101">
        <v>314368</v>
      </c>
      <c r="CK30" s="101">
        <v>0</v>
      </c>
      <c r="CL30" s="101">
        <v>78603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14"/>
        <v>64</v>
      </c>
      <c r="DA30" s="101">
        <f t="shared" si="8"/>
        <v>392971</v>
      </c>
      <c r="DB30" s="101">
        <f t="shared" si="8"/>
        <v>314368</v>
      </c>
      <c r="DC30" s="101">
        <f t="shared" si="8"/>
        <v>0</v>
      </c>
      <c r="DD30" s="101">
        <f t="shared" si="8"/>
        <v>78603</v>
      </c>
      <c r="DE30" s="101">
        <f t="shared" si="8"/>
        <v>0</v>
      </c>
      <c r="DF30" s="101">
        <f t="shared" si="9"/>
        <v>8908</v>
      </c>
      <c r="DG30" s="101">
        <f t="shared" si="9"/>
        <v>333982266</v>
      </c>
      <c r="DH30" s="101">
        <f t="shared" si="9"/>
        <v>263052514</v>
      </c>
      <c r="DI30" s="101">
        <f t="shared" si="9"/>
        <v>32343793</v>
      </c>
      <c r="DJ30" s="101">
        <f t="shared" si="9"/>
        <v>37189669</v>
      </c>
      <c r="DK30" s="101">
        <f t="shared" si="9"/>
        <v>1396290</v>
      </c>
      <c r="DL30" s="101">
        <v>206</v>
      </c>
      <c r="DM30" s="101">
        <v>606</v>
      </c>
      <c r="DN30" s="101">
        <v>812</v>
      </c>
      <c r="DO30" s="101">
        <v>13</v>
      </c>
      <c r="DP30" s="101">
        <v>38</v>
      </c>
      <c r="DR30" s="16">
        <f>INDEX(現金給付!H:H,MATCH($A30,現金給付!$C:$C,0),1)</f>
        <v>64</v>
      </c>
      <c r="DS30" s="16">
        <f>INDEX(現金給付!I:I,MATCH($A30,現金給付!$C:$C,0),1)</f>
        <v>314368</v>
      </c>
      <c r="DT30" s="16">
        <f>INDEX(現金給付!P:P,MATCH($A30,現金給付!$C:$C,0),1)</f>
        <v>0</v>
      </c>
      <c r="DU30" s="16">
        <f>INDEX(現金給付!Q:Q,MATCH($A30,現金給付!$C:$C,0),1)</f>
        <v>0</v>
      </c>
      <c r="DV30" s="16">
        <f>INDEX(現金給付!X:X,MATCH($A30,現金給付!$C:$C,0),1)</f>
        <v>0</v>
      </c>
      <c r="DW30" s="16">
        <f>INDEX(現金給付!Y:Y,MATCH($A30,現金給付!$C:$C,0),1)</f>
        <v>0</v>
      </c>
      <c r="DX30" s="16">
        <f>INDEX(現金給付!AN:AN,MATCH($A30,現金給付!$C:$C,0),1)</f>
        <v>13</v>
      </c>
      <c r="DY30" s="16">
        <f>INDEX(現金給付!AO:AO,MATCH($A30,現金給付!$C:$C,0),1)</f>
        <v>373411</v>
      </c>
      <c r="DZ30" s="16">
        <f>INDEX(現金給付!AV:AV,MATCH($A30,現金給付!$C:$C,0),1)</f>
        <v>0</v>
      </c>
      <c r="EA30" s="16">
        <f>INDEX(現金給付!AW:AW,MATCH($A30,現金給付!$C:$C,0),1)</f>
        <v>0</v>
      </c>
      <c r="EB30" s="16">
        <f>INDEX(現金給付!BD:BD,MATCH($A30,現金給付!$C:$C,0),1)</f>
        <v>0</v>
      </c>
      <c r="EC30" s="16">
        <f>INDEX(現金給付!BE:BE,MATCH($A30,現金給付!$C:$C,0),1)</f>
        <v>0</v>
      </c>
      <c r="ED30" s="16">
        <f>INDEX(現金給付!BT:BT,MATCH($A30,現金給付!$C:$C,0),1)</f>
        <v>0</v>
      </c>
      <c r="EE30" s="16">
        <f>INDEX(現金給付!BU:BU,MATCH($A30,現金給付!$C:$C,0),1)</f>
        <v>0</v>
      </c>
      <c r="EF30" s="16">
        <v>0</v>
      </c>
      <c r="EG30" s="16">
        <v>0</v>
      </c>
      <c r="EH30" s="16">
        <f t="shared" si="10"/>
        <v>77</v>
      </c>
      <c r="EI30" s="16">
        <f t="shared" si="10"/>
        <v>687779</v>
      </c>
      <c r="EK30" s="7">
        <f t="shared" si="15"/>
        <v>8921</v>
      </c>
      <c r="EL30" s="7">
        <f t="shared" si="15"/>
        <v>334277074</v>
      </c>
      <c r="EN30" s="69">
        <f>ROUND(EL30/INDEX(被保険者数!O:O,MATCH(A30,被保険者数!A:A,0),1),0)</f>
        <v>180690</v>
      </c>
      <c r="EO30" s="1">
        <f t="shared" si="16"/>
        <v>4</v>
      </c>
      <c r="EP30" s="69">
        <f t="shared" si="11"/>
        <v>206879130</v>
      </c>
      <c r="EQ30" s="69">
        <f t="shared" si="12"/>
        <v>76323080</v>
      </c>
      <c r="ER30" s="69">
        <f t="shared" si="13"/>
        <v>51074864</v>
      </c>
      <c r="ES30" s="69">
        <f>ROUND(EP30/INDEX(被保険者数!O:O,MATCH(A30,被保険者数!A:A,0),1),0)</f>
        <v>111827</v>
      </c>
      <c r="ET30" s="69">
        <f t="shared" si="17"/>
        <v>1</v>
      </c>
      <c r="EU30" s="69">
        <f>ROUND(EQ30/INDEX(被保険者数!O:O,MATCH(A30,被保険者数!A:A,0),1),0)</f>
        <v>41256</v>
      </c>
      <c r="EV30" s="1">
        <f t="shared" si="18"/>
        <v>13</v>
      </c>
    </row>
    <row r="31" spans="1:152" s="1" customFormat="1" ht="15.95" customHeight="1" x14ac:dyDescent="0.15">
      <c r="A31" s="2" t="s">
        <v>50</v>
      </c>
      <c r="B31" s="6">
        <v>409</v>
      </c>
      <c r="C31" s="7">
        <v>276884460</v>
      </c>
      <c r="D31" s="7">
        <v>221507566</v>
      </c>
      <c r="E31" s="7">
        <v>35407566</v>
      </c>
      <c r="F31" s="7">
        <v>18784918</v>
      </c>
      <c r="G31" s="7">
        <v>1184410</v>
      </c>
      <c r="H31" s="7">
        <v>9093</v>
      </c>
      <c r="I31" s="7">
        <v>154373200</v>
      </c>
      <c r="J31" s="7">
        <v>123498564</v>
      </c>
      <c r="K31" s="7">
        <v>7149470</v>
      </c>
      <c r="L31" s="7">
        <v>22150055</v>
      </c>
      <c r="M31" s="7">
        <v>1575111</v>
      </c>
      <c r="N31" s="7">
        <f t="shared" si="0"/>
        <v>9502</v>
      </c>
      <c r="O31" s="7">
        <f t="shared" si="1"/>
        <v>431257660</v>
      </c>
      <c r="P31" s="7">
        <f t="shared" si="1"/>
        <v>345006130</v>
      </c>
      <c r="Q31" s="7">
        <f t="shared" si="1"/>
        <v>42557036</v>
      </c>
      <c r="R31" s="7">
        <f t="shared" si="1"/>
        <v>40934973</v>
      </c>
      <c r="S31" s="7">
        <f t="shared" si="1"/>
        <v>2759521</v>
      </c>
      <c r="T31" s="6">
        <v>2</v>
      </c>
      <c r="U31" s="7">
        <v>376230</v>
      </c>
      <c r="V31" s="7">
        <v>300988</v>
      </c>
      <c r="W31" s="7">
        <v>0</v>
      </c>
      <c r="X31" s="7">
        <v>75242</v>
      </c>
      <c r="Y31" s="7">
        <v>0</v>
      </c>
      <c r="Z31" s="7">
        <v>1513</v>
      </c>
      <c r="AA31" s="7">
        <v>20266930</v>
      </c>
      <c r="AB31" s="7">
        <v>16213544</v>
      </c>
      <c r="AC31" s="7">
        <v>241354</v>
      </c>
      <c r="AD31" s="7">
        <v>3805366</v>
      </c>
      <c r="AE31" s="7">
        <v>6666</v>
      </c>
      <c r="AF31" s="7">
        <f t="shared" si="2"/>
        <v>1515</v>
      </c>
      <c r="AG31" s="7">
        <f t="shared" si="2"/>
        <v>20643160</v>
      </c>
      <c r="AH31" s="7">
        <f t="shared" si="2"/>
        <v>16514532</v>
      </c>
      <c r="AI31" s="7">
        <f t="shared" si="2"/>
        <v>241354</v>
      </c>
      <c r="AJ31" s="7">
        <f t="shared" si="2"/>
        <v>3880608</v>
      </c>
      <c r="AK31" s="7">
        <f t="shared" si="2"/>
        <v>6666</v>
      </c>
      <c r="AL31" s="6">
        <f t="shared" si="3"/>
        <v>11017</v>
      </c>
      <c r="AM31" s="7">
        <f t="shared" si="3"/>
        <v>451900820</v>
      </c>
      <c r="AN31" s="7">
        <f t="shared" si="3"/>
        <v>361520662</v>
      </c>
      <c r="AO31" s="7">
        <f t="shared" si="3"/>
        <v>42798390</v>
      </c>
      <c r="AP31" s="7">
        <f t="shared" si="3"/>
        <v>44815581</v>
      </c>
      <c r="AQ31" s="7">
        <f t="shared" si="3"/>
        <v>2766187</v>
      </c>
      <c r="AR31" s="7">
        <v>6371</v>
      </c>
      <c r="AS31" s="7">
        <v>72585800</v>
      </c>
      <c r="AT31" s="7">
        <v>58068632</v>
      </c>
      <c r="AU31" s="7">
        <v>883176</v>
      </c>
      <c r="AV31" s="7">
        <v>12919727</v>
      </c>
      <c r="AW31" s="7">
        <v>714265</v>
      </c>
      <c r="AX31" s="7">
        <f t="shared" si="4"/>
        <v>17388</v>
      </c>
      <c r="AY31" s="7">
        <f t="shared" si="4"/>
        <v>524486620</v>
      </c>
      <c r="AZ31" s="7">
        <f t="shared" si="4"/>
        <v>419589294</v>
      </c>
      <c r="BA31" s="7">
        <f t="shared" si="4"/>
        <v>43681566</v>
      </c>
      <c r="BB31" s="7">
        <f t="shared" si="4"/>
        <v>57735308</v>
      </c>
      <c r="BC31" s="7">
        <f t="shared" si="4"/>
        <v>3480452</v>
      </c>
      <c r="BD31" s="6">
        <v>383</v>
      </c>
      <c r="BE31" s="7">
        <v>11828632</v>
      </c>
      <c r="BF31" s="7">
        <v>3093032</v>
      </c>
      <c r="BG31" s="7">
        <v>0</v>
      </c>
      <c r="BH31" s="7">
        <v>8703860</v>
      </c>
      <c r="BI31" s="7">
        <v>31740</v>
      </c>
      <c r="BJ31" s="7">
        <v>2</v>
      </c>
      <c r="BK31" s="7">
        <v>3452</v>
      </c>
      <c r="BL31" s="7">
        <v>1152</v>
      </c>
      <c r="BM31" s="7">
        <v>0</v>
      </c>
      <c r="BN31" s="7">
        <v>2300</v>
      </c>
      <c r="BO31" s="7">
        <v>0</v>
      </c>
      <c r="BP31" s="7">
        <f t="shared" si="5"/>
        <v>385</v>
      </c>
      <c r="BQ31" s="7">
        <f t="shared" si="5"/>
        <v>11832084</v>
      </c>
      <c r="BR31" s="7">
        <f t="shared" si="5"/>
        <v>3094184</v>
      </c>
      <c r="BS31" s="7">
        <f t="shared" si="5"/>
        <v>0</v>
      </c>
      <c r="BT31" s="7">
        <f t="shared" si="5"/>
        <v>8706160</v>
      </c>
      <c r="BU31" s="7">
        <f t="shared" si="5"/>
        <v>31740</v>
      </c>
      <c r="BV31" s="6">
        <v>113</v>
      </c>
      <c r="BW31" s="7">
        <v>32831340</v>
      </c>
      <c r="BX31" s="7">
        <v>26265072</v>
      </c>
      <c r="BY31" s="7">
        <v>4797779</v>
      </c>
      <c r="BZ31" s="7">
        <v>1450151</v>
      </c>
      <c r="CA31" s="7">
        <v>318338</v>
      </c>
      <c r="CB31" s="7">
        <f t="shared" si="6"/>
        <v>17501</v>
      </c>
      <c r="CC31" s="7">
        <f t="shared" si="7"/>
        <v>569150044</v>
      </c>
      <c r="CD31" s="7">
        <f t="shared" si="7"/>
        <v>448948550</v>
      </c>
      <c r="CE31" s="7">
        <f t="shared" si="7"/>
        <v>48479345</v>
      </c>
      <c r="CF31" s="7">
        <f t="shared" si="7"/>
        <v>67891619</v>
      </c>
      <c r="CG31" s="7">
        <f t="shared" si="7"/>
        <v>3830530</v>
      </c>
      <c r="CH31" s="100">
        <v>89</v>
      </c>
      <c r="CI31" s="101">
        <v>500433</v>
      </c>
      <c r="CJ31" s="101">
        <v>400339</v>
      </c>
      <c r="CK31" s="101">
        <v>0</v>
      </c>
      <c r="CL31" s="101">
        <v>100094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14"/>
        <v>89</v>
      </c>
      <c r="DA31" s="101">
        <f t="shared" si="8"/>
        <v>500433</v>
      </c>
      <c r="DB31" s="101">
        <f t="shared" si="8"/>
        <v>400339</v>
      </c>
      <c r="DC31" s="101">
        <f t="shared" si="8"/>
        <v>0</v>
      </c>
      <c r="DD31" s="101">
        <f t="shared" si="8"/>
        <v>100094</v>
      </c>
      <c r="DE31" s="101">
        <f t="shared" si="8"/>
        <v>0</v>
      </c>
      <c r="DF31" s="101">
        <f t="shared" si="9"/>
        <v>17590</v>
      </c>
      <c r="DG31" s="101">
        <f t="shared" si="9"/>
        <v>569650477</v>
      </c>
      <c r="DH31" s="101">
        <f t="shared" si="9"/>
        <v>449348889</v>
      </c>
      <c r="DI31" s="101">
        <f t="shared" si="9"/>
        <v>48479345</v>
      </c>
      <c r="DJ31" s="101">
        <f t="shared" si="9"/>
        <v>67991713</v>
      </c>
      <c r="DK31" s="101">
        <f t="shared" si="9"/>
        <v>3830530</v>
      </c>
      <c r="DL31" s="101">
        <v>324</v>
      </c>
      <c r="DM31" s="101">
        <v>1588</v>
      </c>
      <c r="DN31" s="101">
        <v>1912</v>
      </c>
      <c r="DO31" s="101">
        <v>47</v>
      </c>
      <c r="DP31" s="101">
        <v>102</v>
      </c>
      <c r="DR31" s="16">
        <f>INDEX(現金給付!H:H,MATCH($A31,現金給付!$C:$C,0),1)</f>
        <v>89</v>
      </c>
      <c r="DS31" s="16">
        <f>INDEX(現金給付!I:I,MATCH($A31,現金給付!$C:$C,0),1)</f>
        <v>400339</v>
      </c>
      <c r="DT31" s="16">
        <f>INDEX(現金給付!P:P,MATCH($A31,現金給付!$C:$C,0),1)</f>
        <v>17</v>
      </c>
      <c r="DU31" s="16">
        <f>INDEX(現金給付!Q:Q,MATCH($A31,現金給付!$C:$C,0),1)</f>
        <v>251896</v>
      </c>
      <c r="DV31" s="16">
        <f>INDEX(現金給付!X:X,MATCH($A31,現金給付!$C:$C,0),1)</f>
        <v>32</v>
      </c>
      <c r="DW31" s="16">
        <f>INDEX(現金給付!Y:Y,MATCH($A31,現金給付!$C:$C,0),1)</f>
        <v>1024808</v>
      </c>
      <c r="DX31" s="16">
        <f>INDEX(現金給付!AN:AN,MATCH($A31,現金給付!$C:$C,0),1)</f>
        <v>23</v>
      </c>
      <c r="DY31" s="16">
        <f>INDEX(現金給付!AO:AO,MATCH($A31,現金給付!$C:$C,0),1)</f>
        <v>552432</v>
      </c>
      <c r="DZ31" s="16">
        <f>INDEX(現金給付!AV:AV,MATCH($A31,現金給付!$C:$C,0),1)</f>
        <v>0</v>
      </c>
      <c r="EA31" s="16">
        <f>INDEX(現金給付!AW:AW,MATCH($A31,現金給付!$C:$C,0),1)</f>
        <v>0</v>
      </c>
      <c r="EB31" s="16">
        <f>INDEX(現金給付!BD:BD,MATCH($A31,現金給付!$C:$C,0),1)</f>
        <v>0</v>
      </c>
      <c r="EC31" s="16">
        <f>INDEX(現金給付!BE:BE,MATCH($A31,現金給付!$C:$C,0),1)</f>
        <v>0</v>
      </c>
      <c r="ED31" s="16">
        <f>INDEX(現金給付!BT:BT,MATCH($A31,現金給付!$C:$C,0),1)</f>
        <v>0</v>
      </c>
      <c r="EE31" s="16">
        <f>INDEX(現金給付!BU:BU,MATCH($A31,現金給付!$C:$C,0),1)</f>
        <v>0</v>
      </c>
      <c r="EF31" s="16">
        <v>0</v>
      </c>
      <c r="EG31" s="16">
        <v>0</v>
      </c>
      <c r="EH31" s="16">
        <f t="shared" si="10"/>
        <v>161</v>
      </c>
      <c r="EI31" s="16">
        <f t="shared" si="10"/>
        <v>2229475</v>
      </c>
      <c r="EK31" s="7">
        <f t="shared" si="15"/>
        <v>17662</v>
      </c>
      <c r="EL31" s="7">
        <f t="shared" si="15"/>
        <v>571379519</v>
      </c>
      <c r="EN31" s="69">
        <f>ROUND(EL31/INDEX(被保険者数!O:O,MATCH(A31,被保険者数!A:A,0),1),0)</f>
        <v>161681</v>
      </c>
      <c r="EO31" s="1">
        <f t="shared" si="16"/>
        <v>7</v>
      </c>
      <c r="EP31" s="69">
        <f t="shared" si="11"/>
        <v>277260690</v>
      </c>
      <c r="EQ31" s="69">
        <f t="shared" si="12"/>
        <v>174640130</v>
      </c>
      <c r="ER31" s="69">
        <f t="shared" si="13"/>
        <v>119478699</v>
      </c>
      <c r="ES31" s="69">
        <f>ROUND(EP31/INDEX(被保険者数!O:O,MATCH(A31,被保険者数!A:A,0),1),0)</f>
        <v>78455</v>
      </c>
      <c r="ET31" s="69">
        <f t="shared" si="17"/>
        <v>12</v>
      </c>
      <c r="EU31" s="69">
        <f>ROUND(EQ31/INDEX(被保険者数!O:O,MATCH(A31,被保険者数!A:A,0),1),0)</f>
        <v>49417</v>
      </c>
      <c r="EV31" s="1">
        <f t="shared" si="18"/>
        <v>7</v>
      </c>
    </row>
    <row r="32" spans="1:152" s="1" customFormat="1" ht="15.95" customHeight="1" x14ac:dyDescent="0.15">
      <c r="A32" s="2" t="s">
        <v>51</v>
      </c>
      <c r="B32" s="6">
        <v>11</v>
      </c>
      <c r="C32" s="7">
        <v>5453880</v>
      </c>
      <c r="D32" s="7">
        <v>4363098</v>
      </c>
      <c r="E32" s="7">
        <v>597732</v>
      </c>
      <c r="F32" s="7">
        <v>491350</v>
      </c>
      <c r="G32" s="7">
        <v>1700</v>
      </c>
      <c r="H32" s="7">
        <v>187</v>
      </c>
      <c r="I32" s="7">
        <v>2915240</v>
      </c>
      <c r="J32" s="7">
        <v>2332192</v>
      </c>
      <c r="K32" s="7">
        <v>54741</v>
      </c>
      <c r="L32" s="7">
        <v>528307</v>
      </c>
      <c r="M32" s="7">
        <v>0</v>
      </c>
      <c r="N32" s="7">
        <f t="shared" si="0"/>
        <v>198</v>
      </c>
      <c r="O32" s="7">
        <f t="shared" si="1"/>
        <v>8369120</v>
      </c>
      <c r="P32" s="7">
        <f t="shared" si="1"/>
        <v>6695290</v>
      </c>
      <c r="Q32" s="7">
        <f t="shared" si="1"/>
        <v>652473</v>
      </c>
      <c r="R32" s="7">
        <f t="shared" si="1"/>
        <v>1019657</v>
      </c>
      <c r="S32" s="7">
        <f t="shared" si="1"/>
        <v>1700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15</v>
      </c>
      <c r="AA32" s="7">
        <v>244280</v>
      </c>
      <c r="AB32" s="7">
        <v>195426</v>
      </c>
      <c r="AC32" s="7">
        <v>699</v>
      </c>
      <c r="AD32" s="7">
        <v>48155</v>
      </c>
      <c r="AE32" s="7">
        <v>0</v>
      </c>
      <c r="AF32" s="7">
        <f t="shared" si="2"/>
        <v>15</v>
      </c>
      <c r="AG32" s="7">
        <f t="shared" si="2"/>
        <v>244280</v>
      </c>
      <c r="AH32" s="7">
        <f t="shared" si="2"/>
        <v>195426</v>
      </c>
      <c r="AI32" s="7">
        <f t="shared" si="2"/>
        <v>699</v>
      </c>
      <c r="AJ32" s="7">
        <f t="shared" si="2"/>
        <v>48155</v>
      </c>
      <c r="AK32" s="7">
        <f t="shared" si="2"/>
        <v>0</v>
      </c>
      <c r="AL32" s="6">
        <f t="shared" si="3"/>
        <v>213</v>
      </c>
      <c r="AM32" s="7">
        <f t="shared" si="3"/>
        <v>8613400</v>
      </c>
      <c r="AN32" s="7">
        <f t="shared" si="3"/>
        <v>6890716</v>
      </c>
      <c r="AO32" s="7">
        <f t="shared" si="3"/>
        <v>653172</v>
      </c>
      <c r="AP32" s="7">
        <f t="shared" si="3"/>
        <v>1067812</v>
      </c>
      <c r="AQ32" s="7">
        <f t="shared" si="3"/>
        <v>1700</v>
      </c>
      <c r="AR32" s="7">
        <v>40</v>
      </c>
      <c r="AS32" s="7">
        <v>321350</v>
      </c>
      <c r="AT32" s="7">
        <v>257080</v>
      </c>
      <c r="AU32" s="7">
        <v>521</v>
      </c>
      <c r="AV32" s="7">
        <v>63749</v>
      </c>
      <c r="AW32" s="7">
        <v>0</v>
      </c>
      <c r="AX32" s="7">
        <f t="shared" si="4"/>
        <v>253</v>
      </c>
      <c r="AY32" s="7">
        <f t="shared" si="4"/>
        <v>8934750</v>
      </c>
      <c r="AZ32" s="7">
        <f t="shared" si="4"/>
        <v>7147796</v>
      </c>
      <c r="BA32" s="7">
        <f t="shared" si="4"/>
        <v>653693</v>
      </c>
      <c r="BB32" s="7">
        <f t="shared" si="4"/>
        <v>1131561</v>
      </c>
      <c r="BC32" s="7">
        <f t="shared" si="4"/>
        <v>1700</v>
      </c>
      <c r="BD32" s="6">
        <v>11</v>
      </c>
      <c r="BE32" s="7">
        <v>213284</v>
      </c>
      <c r="BF32" s="7">
        <v>77764</v>
      </c>
      <c r="BG32" s="7">
        <v>0</v>
      </c>
      <c r="BH32" s="7">
        <v>135520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5"/>
        <v>11</v>
      </c>
      <c r="BQ32" s="7">
        <f t="shared" si="5"/>
        <v>213284</v>
      </c>
      <c r="BR32" s="7">
        <f t="shared" si="5"/>
        <v>77764</v>
      </c>
      <c r="BS32" s="7">
        <f t="shared" si="5"/>
        <v>0</v>
      </c>
      <c r="BT32" s="7">
        <f t="shared" si="5"/>
        <v>135520</v>
      </c>
      <c r="BU32" s="7">
        <f t="shared" si="5"/>
        <v>0</v>
      </c>
      <c r="BV32" s="6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f t="shared" si="6"/>
        <v>253</v>
      </c>
      <c r="CC32" s="7">
        <f t="shared" si="7"/>
        <v>9148034</v>
      </c>
      <c r="CD32" s="7">
        <f t="shared" si="7"/>
        <v>7225560</v>
      </c>
      <c r="CE32" s="7">
        <f t="shared" si="7"/>
        <v>653693</v>
      </c>
      <c r="CF32" s="7">
        <f t="shared" si="7"/>
        <v>1267081</v>
      </c>
      <c r="CG32" s="7">
        <f t="shared" si="7"/>
        <v>1700</v>
      </c>
      <c r="CH32" s="100">
        <v>0</v>
      </c>
      <c r="CI32" s="101">
        <v>0</v>
      </c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14"/>
        <v>0</v>
      </c>
      <c r="DA32" s="101">
        <f t="shared" si="8"/>
        <v>0</v>
      </c>
      <c r="DB32" s="101">
        <f t="shared" si="8"/>
        <v>0</v>
      </c>
      <c r="DC32" s="101">
        <f t="shared" si="8"/>
        <v>0</v>
      </c>
      <c r="DD32" s="101">
        <f t="shared" si="8"/>
        <v>0</v>
      </c>
      <c r="DE32" s="101">
        <f t="shared" si="8"/>
        <v>0</v>
      </c>
      <c r="DF32" s="101">
        <f t="shared" si="9"/>
        <v>253</v>
      </c>
      <c r="DG32" s="101">
        <f t="shared" si="9"/>
        <v>9148034</v>
      </c>
      <c r="DH32" s="101">
        <f t="shared" si="9"/>
        <v>7225560</v>
      </c>
      <c r="DI32" s="101">
        <f t="shared" si="9"/>
        <v>653693</v>
      </c>
      <c r="DJ32" s="101">
        <f t="shared" si="9"/>
        <v>1267081</v>
      </c>
      <c r="DK32" s="101">
        <f t="shared" si="9"/>
        <v>1700</v>
      </c>
      <c r="DL32" s="101">
        <v>6</v>
      </c>
      <c r="DM32" s="101">
        <v>16</v>
      </c>
      <c r="DN32" s="101">
        <v>22</v>
      </c>
      <c r="DO32" s="101">
        <v>0</v>
      </c>
      <c r="DP32" s="101">
        <v>0</v>
      </c>
      <c r="DR32" s="16">
        <f>INDEX(現金給付!H:H,MATCH($A32,現金給付!$C:$C,0),1)</f>
        <v>0</v>
      </c>
      <c r="DS32" s="16">
        <f>INDEX(現金給付!I:I,MATCH($A32,現金給付!$C:$C,0),1)</f>
        <v>0</v>
      </c>
      <c r="DT32" s="16">
        <f>INDEX(現金給付!P:P,MATCH($A32,現金給付!$C:$C,0),1)</f>
        <v>0</v>
      </c>
      <c r="DU32" s="16">
        <f>INDEX(現金給付!Q:Q,MATCH($A32,現金給付!$C:$C,0),1)</f>
        <v>0</v>
      </c>
      <c r="DV32" s="16">
        <f>INDEX(現金給付!X:X,MATCH($A32,現金給付!$C:$C,0),1)</f>
        <v>0</v>
      </c>
      <c r="DW32" s="16">
        <f>INDEX(現金給付!Y:Y,MATCH($A32,現金給付!$C:$C,0),1)</f>
        <v>0</v>
      </c>
      <c r="DX32" s="16">
        <f>INDEX(現金給付!AN:AN,MATCH($A32,現金給付!$C:$C,0),1)</f>
        <v>0</v>
      </c>
      <c r="DY32" s="16">
        <f>INDEX(現金給付!AO:AO,MATCH($A32,現金給付!$C:$C,0),1)</f>
        <v>0</v>
      </c>
      <c r="DZ32" s="16">
        <f>INDEX(現金給付!AV:AV,MATCH($A32,現金給付!$C:$C,0),1)</f>
        <v>0</v>
      </c>
      <c r="EA32" s="16">
        <f>INDEX(現金給付!AW:AW,MATCH($A32,現金給付!$C:$C,0),1)</f>
        <v>0</v>
      </c>
      <c r="EB32" s="16">
        <f>INDEX(現金給付!BD:BD,MATCH($A32,現金給付!$C:$C,0),1)</f>
        <v>0</v>
      </c>
      <c r="EC32" s="16">
        <f>INDEX(現金給付!BE:BE,MATCH($A32,現金給付!$C:$C,0),1)</f>
        <v>0</v>
      </c>
      <c r="ED32" s="16">
        <f>INDEX(現金給付!BT:BT,MATCH($A32,現金給付!$C:$C,0),1)</f>
        <v>0</v>
      </c>
      <c r="EE32" s="16">
        <f>INDEX(現金給付!BU:BU,MATCH($A32,現金給付!$C:$C,0),1)</f>
        <v>0</v>
      </c>
      <c r="EF32" s="16">
        <v>0</v>
      </c>
      <c r="EG32" s="16">
        <v>0</v>
      </c>
      <c r="EH32" s="16">
        <f t="shared" si="10"/>
        <v>0</v>
      </c>
      <c r="EI32" s="16">
        <f t="shared" si="10"/>
        <v>0</v>
      </c>
      <c r="EK32" s="7">
        <f t="shared" si="15"/>
        <v>253</v>
      </c>
      <c r="EL32" s="7">
        <f t="shared" si="15"/>
        <v>9148034</v>
      </c>
      <c r="EN32" s="69">
        <f>ROUND(EL32/INDEX(被保険者数!O:O,MATCH(A32,被保険者数!A:A,0),1),0)</f>
        <v>115798</v>
      </c>
      <c r="EO32" s="1">
        <f t="shared" si="16"/>
        <v>21</v>
      </c>
      <c r="EP32" s="69">
        <f t="shared" si="11"/>
        <v>5453880</v>
      </c>
      <c r="EQ32" s="69">
        <f t="shared" si="12"/>
        <v>3159520</v>
      </c>
      <c r="ER32" s="69">
        <f t="shared" si="13"/>
        <v>534634</v>
      </c>
      <c r="ES32" s="69">
        <f>ROUND(EP32/INDEX(被保険者数!O:O,MATCH(A32,被保険者数!A:A,0),1),0)</f>
        <v>69036</v>
      </c>
      <c r="ET32" s="69">
        <f t="shared" si="17"/>
        <v>18</v>
      </c>
      <c r="EU32" s="69">
        <f>ROUND(EQ32/INDEX(被保険者数!O:O,MATCH(A32,被保険者数!A:A,0),1),0)</f>
        <v>39994</v>
      </c>
      <c r="EV32" s="1">
        <f t="shared" si="18"/>
        <v>16</v>
      </c>
    </row>
    <row r="33" spans="1:152" s="1" customFormat="1" ht="15.95" customHeight="1" x14ac:dyDescent="0.15">
      <c r="A33" s="2" t="s">
        <v>52</v>
      </c>
      <c r="B33" s="6">
        <v>6</v>
      </c>
      <c r="C33" s="7">
        <v>2761170</v>
      </c>
      <c r="D33" s="7">
        <v>2208934</v>
      </c>
      <c r="E33" s="7">
        <v>219774</v>
      </c>
      <c r="F33" s="7">
        <v>331572</v>
      </c>
      <c r="G33" s="7">
        <v>890</v>
      </c>
      <c r="H33" s="7">
        <v>63</v>
      </c>
      <c r="I33" s="7">
        <v>1009620</v>
      </c>
      <c r="J33" s="7">
        <v>807696</v>
      </c>
      <c r="K33" s="7">
        <v>11157</v>
      </c>
      <c r="L33" s="7">
        <v>190767</v>
      </c>
      <c r="M33" s="7">
        <v>0</v>
      </c>
      <c r="N33" s="7">
        <f t="shared" si="0"/>
        <v>69</v>
      </c>
      <c r="O33" s="7">
        <f t="shared" si="1"/>
        <v>3770790</v>
      </c>
      <c r="P33" s="7">
        <f t="shared" si="1"/>
        <v>3016630</v>
      </c>
      <c r="Q33" s="7">
        <f t="shared" si="1"/>
        <v>230931</v>
      </c>
      <c r="R33" s="7">
        <f t="shared" si="1"/>
        <v>522339</v>
      </c>
      <c r="S33" s="7">
        <f t="shared" si="1"/>
        <v>890</v>
      </c>
      <c r="T33" s="6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7</v>
      </c>
      <c r="AA33" s="7">
        <v>91880</v>
      </c>
      <c r="AB33" s="7">
        <v>73504</v>
      </c>
      <c r="AC33" s="7">
        <v>0</v>
      </c>
      <c r="AD33" s="7">
        <v>18376</v>
      </c>
      <c r="AE33" s="7">
        <v>0</v>
      </c>
      <c r="AF33" s="7">
        <f t="shared" si="2"/>
        <v>7</v>
      </c>
      <c r="AG33" s="7">
        <f t="shared" si="2"/>
        <v>91880</v>
      </c>
      <c r="AH33" s="7">
        <f t="shared" si="2"/>
        <v>73504</v>
      </c>
      <c r="AI33" s="7">
        <f t="shared" si="2"/>
        <v>0</v>
      </c>
      <c r="AJ33" s="7">
        <f t="shared" si="2"/>
        <v>18376</v>
      </c>
      <c r="AK33" s="7">
        <f t="shared" si="2"/>
        <v>0</v>
      </c>
      <c r="AL33" s="6">
        <f t="shared" si="3"/>
        <v>76</v>
      </c>
      <c r="AM33" s="7">
        <f t="shared" si="3"/>
        <v>3862670</v>
      </c>
      <c r="AN33" s="7">
        <f t="shared" si="3"/>
        <v>3090134</v>
      </c>
      <c r="AO33" s="7">
        <f t="shared" si="3"/>
        <v>230931</v>
      </c>
      <c r="AP33" s="7">
        <f t="shared" si="3"/>
        <v>540715</v>
      </c>
      <c r="AQ33" s="7">
        <f t="shared" si="3"/>
        <v>890</v>
      </c>
      <c r="AR33" s="7">
        <v>12</v>
      </c>
      <c r="AS33" s="7">
        <v>204410</v>
      </c>
      <c r="AT33" s="7">
        <v>163528</v>
      </c>
      <c r="AU33" s="7">
        <v>1666</v>
      </c>
      <c r="AV33" s="7">
        <v>39216</v>
      </c>
      <c r="AW33" s="7">
        <v>0</v>
      </c>
      <c r="AX33" s="7">
        <f t="shared" si="4"/>
        <v>88</v>
      </c>
      <c r="AY33" s="7">
        <f t="shared" si="4"/>
        <v>4067080</v>
      </c>
      <c r="AZ33" s="7">
        <f t="shared" si="4"/>
        <v>3253662</v>
      </c>
      <c r="BA33" s="7">
        <f t="shared" si="4"/>
        <v>232597</v>
      </c>
      <c r="BB33" s="7">
        <f t="shared" si="4"/>
        <v>579931</v>
      </c>
      <c r="BC33" s="7">
        <f t="shared" si="4"/>
        <v>890</v>
      </c>
      <c r="BD33" s="6">
        <v>6</v>
      </c>
      <c r="BE33" s="7">
        <v>86704</v>
      </c>
      <c r="BF33" s="7">
        <v>31964</v>
      </c>
      <c r="BG33" s="7">
        <v>0</v>
      </c>
      <c r="BH33" s="7">
        <v>54740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f t="shared" si="5"/>
        <v>6</v>
      </c>
      <c r="BQ33" s="7">
        <f t="shared" si="5"/>
        <v>86704</v>
      </c>
      <c r="BR33" s="7">
        <f t="shared" si="5"/>
        <v>31964</v>
      </c>
      <c r="BS33" s="7">
        <f t="shared" si="5"/>
        <v>0</v>
      </c>
      <c r="BT33" s="7">
        <f t="shared" si="5"/>
        <v>54740</v>
      </c>
      <c r="BU33" s="7">
        <f t="shared" si="5"/>
        <v>0</v>
      </c>
      <c r="BV33" s="6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f t="shared" si="6"/>
        <v>88</v>
      </c>
      <c r="CC33" s="7">
        <f t="shared" si="7"/>
        <v>4153784</v>
      </c>
      <c r="CD33" s="7">
        <f t="shared" si="7"/>
        <v>3285626</v>
      </c>
      <c r="CE33" s="7">
        <f t="shared" si="7"/>
        <v>232597</v>
      </c>
      <c r="CF33" s="7">
        <f t="shared" si="7"/>
        <v>634671</v>
      </c>
      <c r="CG33" s="7">
        <f t="shared" si="7"/>
        <v>890</v>
      </c>
      <c r="CH33" s="100">
        <v>0</v>
      </c>
      <c r="CI33" s="101">
        <v>0</v>
      </c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14"/>
        <v>0</v>
      </c>
      <c r="DA33" s="101">
        <f t="shared" si="8"/>
        <v>0</v>
      </c>
      <c r="DB33" s="101">
        <f t="shared" si="8"/>
        <v>0</v>
      </c>
      <c r="DC33" s="101">
        <f t="shared" si="8"/>
        <v>0</v>
      </c>
      <c r="DD33" s="101">
        <f t="shared" si="8"/>
        <v>0</v>
      </c>
      <c r="DE33" s="101">
        <f t="shared" si="8"/>
        <v>0</v>
      </c>
      <c r="DF33" s="101">
        <f t="shared" si="9"/>
        <v>88</v>
      </c>
      <c r="DG33" s="101">
        <f t="shared" si="9"/>
        <v>4153784</v>
      </c>
      <c r="DH33" s="101">
        <f t="shared" si="9"/>
        <v>3285626</v>
      </c>
      <c r="DI33" s="101">
        <f t="shared" si="9"/>
        <v>232597</v>
      </c>
      <c r="DJ33" s="101">
        <f t="shared" si="9"/>
        <v>634671</v>
      </c>
      <c r="DK33" s="101">
        <f t="shared" si="9"/>
        <v>890</v>
      </c>
      <c r="DL33" s="101">
        <v>5</v>
      </c>
      <c r="DM33" s="101">
        <v>10</v>
      </c>
      <c r="DN33" s="101">
        <v>15</v>
      </c>
      <c r="DO33" s="101">
        <v>0</v>
      </c>
      <c r="DP33" s="101">
        <v>0</v>
      </c>
      <c r="DR33" s="16">
        <f>INDEX(現金給付!H:H,MATCH($A33,現金給付!$C:$C,0),1)</f>
        <v>0</v>
      </c>
      <c r="DS33" s="16">
        <f>INDEX(現金給付!I:I,MATCH($A33,現金給付!$C:$C,0),1)</f>
        <v>0</v>
      </c>
      <c r="DT33" s="16">
        <f>INDEX(現金給付!P:P,MATCH($A33,現金給付!$C:$C,0),1)</f>
        <v>0</v>
      </c>
      <c r="DU33" s="16">
        <f>INDEX(現金給付!Q:Q,MATCH($A33,現金給付!$C:$C,0),1)</f>
        <v>0</v>
      </c>
      <c r="DV33" s="16">
        <f>INDEX(現金給付!X:X,MATCH($A33,現金給付!$C:$C,0),1)</f>
        <v>0</v>
      </c>
      <c r="DW33" s="16">
        <f>INDEX(現金給付!Y:Y,MATCH($A33,現金給付!$C:$C,0),1)</f>
        <v>0</v>
      </c>
      <c r="DX33" s="16">
        <f>INDEX(現金給付!AN:AN,MATCH($A33,現金給付!$C:$C,0),1)</f>
        <v>0</v>
      </c>
      <c r="DY33" s="16">
        <f>INDEX(現金給付!AO:AO,MATCH($A33,現金給付!$C:$C,0),1)</f>
        <v>0</v>
      </c>
      <c r="DZ33" s="16">
        <f>INDEX(現金給付!AV:AV,MATCH($A33,現金給付!$C:$C,0),1)</f>
        <v>0</v>
      </c>
      <c r="EA33" s="16">
        <f>INDEX(現金給付!AW:AW,MATCH($A33,現金給付!$C:$C,0),1)</f>
        <v>0</v>
      </c>
      <c r="EB33" s="16">
        <f>INDEX(現金給付!BD:BD,MATCH($A33,現金給付!$C:$C,0),1)</f>
        <v>0</v>
      </c>
      <c r="EC33" s="16">
        <f>INDEX(現金給付!BE:BE,MATCH($A33,現金給付!$C:$C,0),1)</f>
        <v>0</v>
      </c>
      <c r="ED33" s="16">
        <f>INDEX(現金給付!BT:BT,MATCH($A33,現金給付!$C:$C,0),1)</f>
        <v>0</v>
      </c>
      <c r="EE33" s="16">
        <f>INDEX(現金給付!BU:BU,MATCH($A33,現金給付!$C:$C,0),1)</f>
        <v>0</v>
      </c>
      <c r="EF33" s="16">
        <v>0</v>
      </c>
      <c r="EG33" s="16">
        <v>0</v>
      </c>
      <c r="EH33" s="16">
        <f t="shared" si="10"/>
        <v>0</v>
      </c>
      <c r="EI33" s="16">
        <f t="shared" si="10"/>
        <v>0</v>
      </c>
      <c r="EK33" s="7">
        <f t="shared" si="15"/>
        <v>88</v>
      </c>
      <c r="EL33" s="7">
        <f t="shared" si="15"/>
        <v>4153784</v>
      </c>
      <c r="EN33" s="69">
        <f>ROUND(EL33/INDEX(被保険者数!O:O,MATCH(A33,被保険者数!A:A,0),1),0)</f>
        <v>46672</v>
      </c>
      <c r="EO33" s="1">
        <f t="shared" si="16"/>
        <v>38</v>
      </c>
      <c r="EP33" s="69">
        <f t="shared" si="11"/>
        <v>2761170</v>
      </c>
      <c r="EQ33" s="69">
        <f t="shared" si="12"/>
        <v>1101500</v>
      </c>
      <c r="ER33" s="69">
        <f t="shared" si="13"/>
        <v>291114</v>
      </c>
      <c r="ES33" s="69">
        <f>ROUND(EP33/INDEX(被保険者数!O:O,MATCH(A33,被保険者数!A:A,0),1),0)</f>
        <v>31024</v>
      </c>
      <c r="ET33" s="69">
        <f t="shared" si="17"/>
        <v>35</v>
      </c>
      <c r="EU33" s="69">
        <f>ROUND(EQ33/INDEX(被保険者数!O:O,MATCH(A33,被保険者数!A:A,0),1),0)</f>
        <v>12376</v>
      </c>
      <c r="EV33" s="1">
        <f t="shared" si="18"/>
        <v>39</v>
      </c>
    </row>
    <row r="34" spans="1:152" s="1" customFormat="1" ht="15.95" customHeight="1" x14ac:dyDescent="0.15">
      <c r="A34" s="2" t="s">
        <v>53</v>
      </c>
      <c r="B34" s="6">
        <v>7</v>
      </c>
      <c r="C34" s="7">
        <v>3829930</v>
      </c>
      <c r="D34" s="7">
        <v>3063942</v>
      </c>
      <c r="E34" s="7">
        <v>408178</v>
      </c>
      <c r="F34" s="7">
        <v>357810</v>
      </c>
      <c r="G34" s="7">
        <v>0</v>
      </c>
      <c r="H34" s="7">
        <v>148</v>
      </c>
      <c r="I34" s="7">
        <v>1782310</v>
      </c>
      <c r="J34" s="7">
        <v>1425846</v>
      </c>
      <c r="K34" s="7">
        <v>43134</v>
      </c>
      <c r="L34" s="7">
        <v>311360</v>
      </c>
      <c r="M34" s="7">
        <v>1970</v>
      </c>
      <c r="N34" s="7">
        <f t="shared" si="0"/>
        <v>155</v>
      </c>
      <c r="O34" s="7">
        <f t="shared" si="1"/>
        <v>5612240</v>
      </c>
      <c r="P34" s="7">
        <f t="shared" si="1"/>
        <v>4489788</v>
      </c>
      <c r="Q34" s="7">
        <f t="shared" si="1"/>
        <v>451312</v>
      </c>
      <c r="R34" s="7">
        <f t="shared" si="1"/>
        <v>669170</v>
      </c>
      <c r="S34" s="7">
        <f t="shared" si="1"/>
        <v>1970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7</v>
      </c>
      <c r="AA34" s="7">
        <v>50150</v>
      </c>
      <c r="AB34" s="7">
        <v>40120</v>
      </c>
      <c r="AC34" s="7">
        <v>0</v>
      </c>
      <c r="AD34" s="7">
        <v>10030</v>
      </c>
      <c r="AE34" s="7">
        <v>0</v>
      </c>
      <c r="AF34" s="7">
        <f t="shared" si="2"/>
        <v>7</v>
      </c>
      <c r="AG34" s="7">
        <f t="shared" si="2"/>
        <v>50150</v>
      </c>
      <c r="AH34" s="7">
        <f t="shared" si="2"/>
        <v>40120</v>
      </c>
      <c r="AI34" s="7">
        <f t="shared" si="2"/>
        <v>0</v>
      </c>
      <c r="AJ34" s="7">
        <f t="shared" si="2"/>
        <v>10030</v>
      </c>
      <c r="AK34" s="7">
        <f t="shared" si="2"/>
        <v>0</v>
      </c>
      <c r="AL34" s="6">
        <f t="shared" si="3"/>
        <v>162</v>
      </c>
      <c r="AM34" s="7">
        <f t="shared" si="3"/>
        <v>5662390</v>
      </c>
      <c r="AN34" s="7">
        <f t="shared" si="3"/>
        <v>4529908</v>
      </c>
      <c r="AO34" s="7">
        <f t="shared" si="3"/>
        <v>451312</v>
      </c>
      <c r="AP34" s="7">
        <f t="shared" si="3"/>
        <v>679200</v>
      </c>
      <c r="AQ34" s="7">
        <f t="shared" si="3"/>
        <v>1970</v>
      </c>
      <c r="AR34" s="7">
        <v>68</v>
      </c>
      <c r="AS34" s="7">
        <v>685010</v>
      </c>
      <c r="AT34" s="7">
        <v>548008</v>
      </c>
      <c r="AU34" s="7">
        <v>2317</v>
      </c>
      <c r="AV34" s="7">
        <v>134685</v>
      </c>
      <c r="AW34" s="7">
        <v>0</v>
      </c>
      <c r="AX34" s="7">
        <f t="shared" si="4"/>
        <v>230</v>
      </c>
      <c r="AY34" s="7">
        <f t="shared" si="4"/>
        <v>6347400</v>
      </c>
      <c r="AZ34" s="7">
        <f t="shared" si="4"/>
        <v>5077916</v>
      </c>
      <c r="BA34" s="7">
        <f t="shared" si="4"/>
        <v>453629</v>
      </c>
      <c r="BB34" s="7">
        <f t="shared" si="4"/>
        <v>813885</v>
      </c>
      <c r="BC34" s="7">
        <f t="shared" si="4"/>
        <v>1970</v>
      </c>
      <c r="BD34" s="6">
        <v>7</v>
      </c>
      <c r="BE34" s="7">
        <v>132166</v>
      </c>
      <c r="BF34" s="7">
        <v>48906</v>
      </c>
      <c r="BG34" s="7">
        <v>0</v>
      </c>
      <c r="BH34" s="7">
        <v>83260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5"/>
        <v>7</v>
      </c>
      <c r="BQ34" s="7">
        <f t="shared" si="5"/>
        <v>132166</v>
      </c>
      <c r="BR34" s="7">
        <f t="shared" si="5"/>
        <v>48906</v>
      </c>
      <c r="BS34" s="7">
        <f t="shared" si="5"/>
        <v>0</v>
      </c>
      <c r="BT34" s="7">
        <f t="shared" si="5"/>
        <v>83260</v>
      </c>
      <c r="BU34" s="7">
        <f t="shared" si="5"/>
        <v>0</v>
      </c>
      <c r="BV34" s="6">
        <v>1</v>
      </c>
      <c r="BW34" s="7">
        <v>134890</v>
      </c>
      <c r="BX34" s="7">
        <v>107912</v>
      </c>
      <c r="BY34" s="7">
        <v>10489</v>
      </c>
      <c r="BZ34" s="7">
        <v>16489</v>
      </c>
      <c r="CA34" s="7">
        <v>0</v>
      </c>
      <c r="CB34" s="7">
        <f t="shared" si="6"/>
        <v>231</v>
      </c>
      <c r="CC34" s="7">
        <f t="shared" si="7"/>
        <v>6614456</v>
      </c>
      <c r="CD34" s="7">
        <f t="shared" si="7"/>
        <v>5234734</v>
      </c>
      <c r="CE34" s="7">
        <f t="shared" si="7"/>
        <v>464118</v>
      </c>
      <c r="CF34" s="7">
        <f t="shared" si="7"/>
        <v>913634</v>
      </c>
      <c r="CG34" s="7">
        <f t="shared" si="7"/>
        <v>1970</v>
      </c>
      <c r="CH34" s="100">
        <v>0</v>
      </c>
      <c r="CI34" s="101">
        <v>0</v>
      </c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14"/>
        <v>0</v>
      </c>
      <c r="DA34" s="101">
        <f t="shared" si="8"/>
        <v>0</v>
      </c>
      <c r="DB34" s="101">
        <f t="shared" si="8"/>
        <v>0</v>
      </c>
      <c r="DC34" s="101">
        <f t="shared" si="8"/>
        <v>0</v>
      </c>
      <c r="DD34" s="101">
        <f t="shared" si="8"/>
        <v>0</v>
      </c>
      <c r="DE34" s="101">
        <f t="shared" si="8"/>
        <v>0</v>
      </c>
      <c r="DF34" s="101">
        <f t="shared" si="9"/>
        <v>231</v>
      </c>
      <c r="DG34" s="101">
        <f t="shared" si="9"/>
        <v>6614456</v>
      </c>
      <c r="DH34" s="101">
        <f t="shared" si="9"/>
        <v>5234734</v>
      </c>
      <c r="DI34" s="101">
        <f t="shared" si="9"/>
        <v>464118</v>
      </c>
      <c r="DJ34" s="101">
        <f t="shared" si="9"/>
        <v>913634</v>
      </c>
      <c r="DK34" s="101">
        <f t="shared" si="9"/>
        <v>1970</v>
      </c>
      <c r="DL34" s="101">
        <v>6</v>
      </c>
      <c r="DM34" s="101">
        <v>11</v>
      </c>
      <c r="DN34" s="101">
        <v>17</v>
      </c>
      <c r="DO34" s="101">
        <v>0</v>
      </c>
      <c r="DP34" s="101">
        <v>0</v>
      </c>
      <c r="DR34" s="16">
        <f>INDEX(現金給付!H:H,MATCH($A34,現金給付!$C:$C,0),1)</f>
        <v>0</v>
      </c>
      <c r="DS34" s="16">
        <f>INDEX(現金給付!I:I,MATCH($A34,現金給付!$C:$C,0),1)</f>
        <v>0</v>
      </c>
      <c r="DT34" s="16">
        <f>INDEX(現金給付!P:P,MATCH($A34,現金給付!$C:$C,0),1)</f>
        <v>0</v>
      </c>
      <c r="DU34" s="16">
        <f>INDEX(現金給付!Q:Q,MATCH($A34,現金給付!$C:$C,0),1)</f>
        <v>0</v>
      </c>
      <c r="DV34" s="16">
        <f>INDEX(現金給付!X:X,MATCH($A34,現金給付!$C:$C,0),1)</f>
        <v>0</v>
      </c>
      <c r="DW34" s="16">
        <f>INDEX(現金給付!Y:Y,MATCH($A34,現金給付!$C:$C,0),1)</f>
        <v>0</v>
      </c>
      <c r="DX34" s="16">
        <f>INDEX(現金給付!AN:AN,MATCH($A34,現金給付!$C:$C,0),1)</f>
        <v>0</v>
      </c>
      <c r="DY34" s="16">
        <f>INDEX(現金給付!AO:AO,MATCH($A34,現金給付!$C:$C,0),1)</f>
        <v>0</v>
      </c>
      <c r="DZ34" s="16">
        <f>INDEX(現金給付!AV:AV,MATCH($A34,現金給付!$C:$C,0),1)</f>
        <v>0</v>
      </c>
      <c r="EA34" s="16">
        <f>INDEX(現金給付!AW:AW,MATCH($A34,現金給付!$C:$C,0),1)</f>
        <v>0</v>
      </c>
      <c r="EB34" s="16">
        <f>INDEX(現金給付!BD:BD,MATCH($A34,現金給付!$C:$C,0),1)</f>
        <v>0</v>
      </c>
      <c r="EC34" s="16">
        <f>INDEX(現金給付!BE:BE,MATCH($A34,現金給付!$C:$C,0),1)</f>
        <v>0</v>
      </c>
      <c r="ED34" s="16">
        <f>INDEX(現金給付!BT:BT,MATCH($A34,現金給付!$C:$C,0),1)</f>
        <v>0</v>
      </c>
      <c r="EE34" s="16">
        <f>INDEX(現金給付!BU:BU,MATCH($A34,現金給付!$C:$C,0),1)</f>
        <v>0</v>
      </c>
      <c r="EF34" s="16">
        <v>0</v>
      </c>
      <c r="EG34" s="16">
        <v>0</v>
      </c>
      <c r="EH34" s="16">
        <f t="shared" si="10"/>
        <v>0</v>
      </c>
      <c r="EI34" s="16">
        <f t="shared" si="10"/>
        <v>0</v>
      </c>
      <c r="EK34" s="7">
        <f t="shared" si="15"/>
        <v>231</v>
      </c>
      <c r="EL34" s="7">
        <f t="shared" si="15"/>
        <v>6614456</v>
      </c>
      <c r="EN34" s="69">
        <f>ROUND(EL34/INDEX(被保険者数!O:O,MATCH(A34,被保険者数!A:A,0),1),0)</f>
        <v>56055</v>
      </c>
      <c r="EO34" s="1">
        <f t="shared" si="16"/>
        <v>36</v>
      </c>
      <c r="EP34" s="69">
        <f t="shared" si="11"/>
        <v>3829930</v>
      </c>
      <c r="EQ34" s="69">
        <f t="shared" si="12"/>
        <v>1832460</v>
      </c>
      <c r="ER34" s="69">
        <f t="shared" si="13"/>
        <v>952066</v>
      </c>
      <c r="ES34" s="69">
        <f>ROUND(EP34/INDEX(被保険者数!O:O,MATCH(A34,被保険者数!A:A,0),1),0)</f>
        <v>32457</v>
      </c>
      <c r="ET34" s="69">
        <f t="shared" si="17"/>
        <v>34</v>
      </c>
      <c r="EU34" s="69">
        <f>ROUND(EQ34/INDEX(被保険者数!O:O,MATCH(A34,被保険者数!A:A,0),1),0)</f>
        <v>15529</v>
      </c>
      <c r="EV34" s="1">
        <f t="shared" si="18"/>
        <v>36</v>
      </c>
    </row>
    <row r="35" spans="1:152" s="1" customFormat="1" ht="15.95" customHeight="1" x14ac:dyDescent="0.15">
      <c r="A35" s="2" t="s">
        <v>54</v>
      </c>
      <c r="B35" s="6">
        <v>4</v>
      </c>
      <c r="C35" s="7">
        <v>2773000</v>
      </c>
      <c r="D35" s="7">
        <v>2218400</v>
      </c>
      <c r="E35" s="7">
        <v>350600</v>
      </c>
      <c r="F35" s="7">
        <v>204000</v>
      </c>
      <c r="G35" s="7">
        <v>0</v>
      </c>
      <c r="H35" s="7">
        <v>81</v>
      </c>
      <c r="I35" s="7">
        <v>868850</v>
      </c>
      <c r="J35" s="7">
        <v>695080</v>
      </c>
      <c r="K35" s="7">
        <v>8414</v>
      </c>
      <c r="L35" s="7">
        <v>165356</v>
      </c>
      <c r="M35" s="7">
        <v>0</v>
      </c>
      <c r="N35" s="7">
        <f t="shared" si="0"/>
        <v>85</v>
      </c>
      <c r="O35" s="7">
        <f t="shared" si="1"/>
        <v>3641850</v>
      </c>
      <c r="P35" s="7">
        <f t="shared" si="1"/>
        <v>2913480</v>
      </c>
      <c r="Q35" s="7">
        <f t="shared" si="1"/>
        <v>359014</v>
      </c>
      <c r="R35" s="7">
        <f t="shared" si="1"/>
        <v>369356</v>
      </c>
      <c r="S35" s="7">
        <f t="shared" si="1"/>
        <v>0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f t="shared" si="2"/>
        <v>0</v>
      </c>
      <c r="AG35" s="7">
        <f t="shared" si="2"/>
        <v>0</v>
      </c>
      <c r="AH35" s="7">
        <f t="shared" si="2"/>
        <v>0</v>
      </c>
      <c r="AI35" s="7">
        <f t="shared" si="2"/>
        <v>0</v>
      </c>
      <c r="AJ35" s="7">
        <f t="shared" si="2"/>
        <v>0</v>
      </c>
      <c r="AK35" s="7">
        <f t="shared" si="2"/>
        <v>0</v>
      </c>
      <c r="AL35" s="6">
        <f t="shared" si="3"/>
        <v>85</v>
      </c>
      <c r="AM35" s="7">
        <f t="shared" si="3"/>
        <v>3641850</v>
      </c>
      <c r="AN35" s="7">
        <f t="shared" si="3"/>
        <v>2913480</v>
      </c>
      <c r="AO35" s="7">
        <f t="shared" si="3"/>
        <v>359014</v>
      </c>
      <c r="AP35" s="7">
        <f t="shared" si="3"/>
        <v>369356</v>
      </c>
      <c r="AQ35" s="7">
        <f t="shared" si="3"/>
        <v>0</v>
      </c>
      <c r="AR35" s="7">
        <v>48</v>
      </c>
      <c r="AS35" s="7">
        <v>744380</v>
      </c>
      <c r="AT35" s="7">
        <v>595504</v>
      </c>
      <c r="AU35" s="7">
        <v>6633</v>
      </c>
      <c r="AV35" s="7">
        <v>142243</v>
      </c>
      <c r="AW35" s="7">
        <v>0</v>
      </c>
      <c r="AX35" s="7">
        <f t="shared" si="4"/>
        <v>133</v>
      </c>
      <c r="AY35" s="7">
        <f t="shared" si="4"/>
        <v>4386230</v>
      </c>
      <c r="AZ35" s="7">
        <f t="shared" si="4"/>
        <v>3508984</v>
      </c>
      <c r="BA35" s="7">
        <f t="shared" si="4"/>
        <v>365647</v>
      </c>
      <c r="BB35" s="7">
        <f t="shared" si="4"/>
        <v>511599</v>
      </c>
      <c r="BC35" s="7">
        <f t="shared" si="4"/>
        <v>0</v>
      </c>
      <c r="BD35" s="6">
        <v>4</v>
      </c>
      <c r="BE35" s="7">
        <v>149130</v>
      </c>
      <c r="BF35" s="7">
        <v>44710</v>
      </c>
      <c r="BG35" s="7">
        <v>0</v>
      </c>
      <c r="BH35" s="7">
        <v>104420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5"/>
        <v>4</v>
      </c>
      <c r="BQ35" s="7">
        <f t="shared" si="5"/>
        <v>149130</v>
      </c>
      <c r="BR35" s="7">
        <f t="shared" si="5"/>
        <v>44710</v>
      </c>
      <c r="BS35" s="7">
        <f t="shared" si="5"/>
        <v>0</v>
      </c>
      <c r="BT35" s="7">
        <f t="shared" si="5"/>
        <v>104420</v>
      </c>
      <c r="BU35" s="7">
        <f t="shared" si="5"/>
        <v>0</v>
      </c>
      <c r="BV35" s="6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f t="shared" si="6"/>
        <v>133</v>
      </c>
      <c r="CC35" s="7">
        <f t="shared" si="7"/>
        <v>4535360</v>
      </c>
      <c r="CD35" s="7">
        <f t="shared" si="7"/>
        <v>3553694</v>
      </c>
      <c r="CE35" s="7">
        <f t="shared" si="7"/>
        <v>365647</v>
      </c>
      <c r="CF35" s="7">
        <f t="shared" si="7"/>
        <v>616019</v>
      </c>
      <c r="CG35" s="7">
        <f t="shared" si="7"/>
        <v>0</v>
      </c>
      <c r="CH35" s="100">
        <v>0</v>
      </c>
      <c r="CI35" s="101">
        <v>0</v>
      </c>
      <c r="CJ35" s="101">
        <v>0</v>
      </c>
      <c r="CK35" s="101">
        <v>0</v>
      </c>
      <c r="CL35" s="101">
        <v>0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14"/>
        <v>0</v>
      </c>
      <c r="DA35" s="101">
        <f t="shared" si="8"/>
        <v>0</v>
      </c>
      <c r="DB35" s="101">
        <f t="shared" si="8"/>
        <v>0</v>
      </c>
      <c r="DC35" s="101">
        <f t="shared" si="8"/>
        <v>0</v>
      </c>
      <c r="DD35" s="101">
        <f t="shared" si="8"/>
        <v>0</v>
      </c>
      <c r="DE35" s="101">
        <f t="shared" si="8"/>
        <v>0</v>
      </c>
      <c r="DF35" s="101">
        <f t="shared" si="9"/>
        <v>133</v>
      </c>
      <c r="DG35" s="101">
        <f t="shared" si="9"/>
        <v>4535360</v>
      </c>
      <c r="DH35" s="101">
        <f t="shared" si="9"/>
        <v>3553694</v>
      </c>
      <c r="DI35" s="101">
        <f t="shared" si="9"/>
        <v>365647</v>
      </c>
      <c r="DJ35" s="101">
        <f t="shared" si="9"/>
        <v>616019</v>
      </c>
      <c r="DK35" s="101">
        <f t="shared" si="9"/>
        <v>0</v>
      </c>
      <c r="DL35" s="101">
        <v>4</v>
      </c>
      <c r="DM35" s="101">
        <v>21</v>
      </c>
      <c r="DN35" s="101">
        <v>25</v>
      </c>
      <c r="DO35" s="101">
        <v>0</v>
      </c>
      <c r="DP35" s="101">
        <v>2</v>
      </c>
      <c r="DR35" s="16">
        <f>INDEX(現金給付!H:H,MATCH($A35,現金給付!$C:$C,0),1)</f>
        <v>0</v>
      </c>
      <c r="DS35" s="16">
        <f>INDEX(現金給付!I:I,MATCH($A35,現金給付!$C:$C,0),1)</f>
        <v>0</v>
      </c>
      <c r="DT35" s="16">
        <f>INDEX(現金給付!P:P,MATCH($A35,現金給付!$C:$C,0),1)</f>
        <v>0</v>
      </c>
      <c r="DU35" s="16">
        <f>INDEX(現金給付!Q:Q,MATCH($A35,現金給付!$C:$C,0),1)</f>
        <v>0</v>
      </c>
      <c r="DV35" s="16">
        <f>INDEX(現金給付!X:X,MATCH($A35,現金給付!$C:$C,0),1)</f>
        <v>0</v>
      </c>
      <c r="DW35" s="16">
        <f>INDEX(現金給付!Y:Y,MATCH($A35,現金給付!$C:$C,0),1)</f>
        <v>0</v>
      </c>
      <c r="DX35" s="16">
        <f>INDEX(現金給付!AN:AN,MATCH($A35,現金給付!$C:$C,0),1)</f>
        <v>0</v>
      </c>
      <c r="DY35" s="16">
        <f>INDEX(現金給付!AO:AO,MATCH($A35,現金給付!$C:$C,0),1)</f>
        <v>0</v>
      </c>
      <c r="DZ35" s="16">
        <f>INDEX(現金給付!AV:AV,MATCH($A35,現金給付!$C:$C,0),1)</f>
        <v>0</v>
      </c>
      <c r="EA35" s="16">
        <f>INDEX(現金給付!AW:AW,MATCH($A35,現金給付!$C:$C,0),1)</f>
        <v>0</v>
      </c>
      <c r="EB35" s="16">
        <f>INDEX(現金給付!BD:BD,MATCH($A35,現金給付!$C:$C,0),1)</f>
        <v>0</v>
      </c>
      <c r="EC35" s="16">
        <f>INDEX(現金給付!BE:BE,MATCH($A35,現金給付!$C:$C,0),1)</f>
        <v>0</v>
      </c>
      <c r="ED35" s="16">
        <f>INDEX(現金給付!BT:BT,MATCH($A35,現金給付!$C:$C,0),1)</f>
        <v>0</v>
      </c>
      <c r="EE35" s="16">
        <f>INDEX(現金給付!BU:BU,MATCH($A35,現金給付!$C:$C,0),1)</f>
        <v>0</v>
      </c>
      <c r="EF35" s="16">
        <v>0</v>
      </c>
      <c r="EG35" s="16">
        <v>0</v>
      </c>
      <c r="EH35" s="16">
        <f t="shared" si="10"/>
        <v>0</v>
      </c>
      <c r="EI35" s="16">
        <f t="shared" si="10"/>
        <v>0</v>
      </c>
      <c r="EK35" s="7">
        <f t="shared" si="15"/>
        <v>133</v>
      </c>
      <c r="EL35" s="7">
        <f t="shared" si="15"/>
        <v>4535360</v>
      </c>
      <c r="EN35" s="69">
        <f>ROUND(EL35/INDEX(被保険者数!O:O,MATCH(A35,被保険者数!A:A,0),1),0)</f>
        <v>62128</v>
      </c>
      <c r="EO35" s="1">
        <f t="shared" si="16"/>
        <v>34</v>
      </c>
      <c r="EP35" s="69">
        <f t="shared" si="11"/>
        <v>2773000</v>
      </c>
      <c r="EQ35" s="69">
        <f t="shared" si="12"/>
        <v>868850</v>
      </c>
      <c r="ER35" s="69">
        <f t="shared" si="13"/>
        <v>893510</v>
      </c>
      <c r="ES35" s="69">
        <f>ROUND(EP35/INDEX(被保険者数!O:O,MATCH(A35,被保険者数!A:A,0),1),0)</f>
        <v>37986</v>
      </c>
      <c r="ET35" s="69">
        <f t="shared" si="17"/>
        <v>29</v>
      </c>
      <c r="EU35" s="69">
        <f>ROUND(EQ35/INDEX(被保険者数!O:O,MATCH(A35,被保険者数!A:A,0),1),0)</f>
        <v>11902</v>
      </c>
      <c r="EV35" s="1">
        <f t="shared" si="18"/>
        <v>40</v>
      </c>
    </row>
    <row r="36" spans="1:152" s="1" customFormat="1" ht="15.95" customHeight="1" x14ac:dyDescent="0.15">
      <c r="A36" s="2" t="s">
        <v>55</v>
      </c>
      <c r="B36" s="6">
        <v>7</v>
      </c>
      <c r="C36" s="7">
        <v>5488670</v>
      </c>
      <c r="D36" s="7">
        <v>4390940</v>
      </c>
      <c r="E36" s="7">
        <v>700680</v>
      </c>
      <c r="F36" s="7">
        <v>397050</v>
      </c>
      <c r="G36" s="7">
        <v>0</v>
      </c>
      <c r="H36" s="7">
        <v>220</v>
      </c>
      <c r="I36" s="7">
        <v>2478040</v>
      </c>
      <c r="J36" s="7">
        <v>1982432</v>
      </c>
      <c r="K36" s="7">
        <v>29987</v>
      </c>
      <c r="L36" s="7">
        <v>464733</v>
      </c>
      <c r="M36" s="7">
        <v>888</v>
      </c>
      <c r="N36" s="7">
        <f t="shared" si="0"/>
        <v>227</v>
      </c>
      <c r="O36" s="7">
        <f t="shared" si="1"/>
        <v>7966710</v>
      </c>
      <c r="P36" s="7">
        <f t="shared" si="1"/>
        <v>6373372</v>
      </c>
      <c r="Q36" s="7">
        <f t="shared" si="1"/>
        <v>730667</v>
      </c>
      <c r="R36" s="7">
        <f t="shared" si="1"/>
        <v>861783</v>
      </c>
      <c r="S36" s="7">
        <f t="shared" si="1"/>
        <v>888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26</v>
      </c>
      <c r="AA36" s="7">
        <v>409860</v>
      </c>
      <c r="AB36" s="7">
        <v>327888</v>
      </c>
      <c r="AC36" s="7">
        <v>8828</v>
      </c>
      <c r="AD36" s="7">
        <v>73144</v>
      </c>
      <c r="AE36" s="7">
        <v>0</v>
      </c>
      <c r="AF36" s="7">
        <f t="shared" si="2"/>
        <v>26</v>
      </c>
      <c r="AG36" s="7">
        <f t="shared" si="2"/>
        <v>409860</v>
      </c>
      <c r="AH36" s="7">
        <f t="shared" si="2"/>
        <v>327888</v>
      </c>
      <c r="AI36" s="7">
        <f t="shared" si="2"/>
        <v>8828</v>
      </c>
      <c r="AJ36" s="7">
        <f t="shared" si="2"/>
        <v>73144</v>
      </c>
      <c r="AK36" s="7">
        <f t="shared" si="2"/>
        <v>0</v>
      </c>
      <c r="AL36" s="6">
        <f t="shared" si="3"/>
        <v>253</v>
      </c>
      <c r="AM36" s="7">
        <f t="shared" si="3"/>
        <v>8376570</v>
      </c>
      <c r="AN36" s="7">
        <f t="shared" si="3"/>
        <v>6701260</v>
      </c>
      <c r="AO36" s="7">
        <f t="shared" si="3"/>
        <v>739495</v>
      </c>
      <c r="AP36" s="7">
        <f t="shared" si="3"/>
        <v>934927</v>
      </c>
      <c r="AQ36" s="7">
        <f t="shared" si="3"/>
        <v>888</v>
      </c>
      <c r="AR36" s="7">
        <v>170</v>
      </c>
      <c r="AS36" s="7">
        <v>1880090</v>
      </c>
      <c r="AT36" s="7">
        <v>1504072</v>
      </c>
      <c r="AU36" s="7">
        <v>11272</v>
      </c>
      <c r="AV36" s="7">
        <v>364746</v>
      </c>
      <c r="AW36" s="7">
        <v>0</v>
      </c>
      <c r="AX36" s="7">
        <f t="shared" si="4"/>
        <v>423</v>
      </c>
      <c r="AY36" s="7">
        <f t="shared" si="4"/>
        <v>10256660</v>
      </c>
      <c r="AZ36" s="7">
        <f t="shared" si="4"/>
        <v>8205332</v>
      </c>
      <c r="BA36" s="7">
        <f t="shared" si="4"/>
        <v>750767</v>
      </c>
      <c r="BB36" s="7">
        <f t="shared" si="4"/>
        <v>1299673</v>
      </c>
      <c r="BC36" s="7">
        <f t="shared" si="4"/>
        <v>888</v>
      </c>
      <c r="BD36" s="6">
        <v>7</v>
      </c>
      <c r="BE36" s="7">
        <v>134208</v>
      </c>
      <c r="BF36" s="7">
        <v>47728</v>
      </c>
      <c r="BG36" s="7">
        <v>0</v>
      </c>
      <c r="BH36" s="7">
        <v>86480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5"/>
        <v>7</v>
      </c>
      <c r="BQ36" s="7">
        <f t="shared" si="5"/>
        <v>134208</v>
      </c>
      <c r="BR36" s="7">
        <f t="shared" si="5"/>
        <v>47728</v>
      </c>
      <c r="BS36" s="7">
        <f t="shared" si="5"/>
        <v>0</v>
      </c>
      <c r="BT36" s="7">
        <f t="shared" si="5"/>
        <v>86480</v>
      </c>
      <c r="BU36" s="7">
        <f t="shared" si="5"/>
        <v>0</v>
      </c>
      <c r="BV36" s="6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f t="shared" si="6"/>
        <v>423</v>
      </c>
      <c r="CC36" s="7">
        <f t="shared" si="7"/>
        <v>10390868</v>
      </c>
      <c r="CD36" s="7">
        <f t="shared" si="7"/>
        <v>8253060</v>
      </c>
      <c r="CE36" s="7">
        <f t="shared" si="7"/>
        <v>750767</v>
      </c>
      <c r="CF36" s="7">
        <f t="shared" si="7"/>
        <v>1386153</v>
      </c>
      <c r="CG36" s="7">
        <f t="shared" si="7"/>
        <v>888</v>
      </c>
      <c r="CH36" s="100">
        <v>21</v>
      </c>
      <c r="CI36" s="101">
        <v>90505</v>
      </c>
      <c r="CJ36" s="101">
        <v>72404</v>
      </c>
      <c r="CK36" s="101">
        <v>0</v>
      </c>
      <c r="CL36" s="101">
        <v>18101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14"/>
        <v>21</v>
      </c>
      <c r="DA36" s="101">
        <f t="shared" si="8"/>
        <v>90505</v>
      </c>
      <c r="DB36" s="101">
        <f t="shared" si="8"/>
        <v>72404</v>
      </c>
      <c r="DC36" s="101">
        <f t="shared" si="8"/>
        <v>0</v>
      </c>
      <c r="DD36" s="101">
        <f t="shared" si="8"/>
        <v>18101</v>
      </c>
      <c r="DE36" s="101">
        <f t="shared" si="8"/>
        <v>0</v>
      </c>
      <c r="DF36" s="101">
        <f t="shared" si="9"/>
        <v>444</v>
      </c>
      <c r="DG36" s="101">
        <f t="shared" si="9"/>
        <v>10481373</v>
      </c>
      <c r="DH36" s="101">
        <f t="shared" si="9"/>
        <v>8325464</v>
      </c>
      <c r="DI36" s="101">
        <f t="shared" si="9"/>
        <v>750767</v>
      </c>
      <c r="DJ36" s="101">
        <f t="shared" si="9"/>
        <v>1404254</v>
      </c>
      <c r="DK36" s="101">
        <f t="shared" si="9"/>
        <v>888</v>
      </c>
      <c r="DL36" s="101">
        <v>6</v>
      </c>
      <c r="DM36" s="101">
        <v>23</v>
      </c>
      <c r="DN36" s="101">
        <v>29</v>
      </c>
      <c r="DO36" s="101">
        <v>0</v>
      </c>
      <c r="DP36" s="101">
        <v>0</v>
      </c>
      <c r="DR36" s="16">
        <f>INDEX(現金給付!H:H,MATCH($A36,現金給付!$C:$C,0),1)</f>
        <v>21</v>
      </c>
      <c r="DS36" s="16">
        <f>INDEX(現金給付!I:I,MATCH($A36,現金給付!$C:$C,0),1)</f>
        <v>72404</v>
      </c>
      <c r="DT36" s="16">
        <f>INDEX(現金給付!P:P,MATCH($A36,現金給付!$C:$C,0),1)</f>
        <v>0</v>
      </c>
      <c r="DU36" s="16">
        <f>INDEX(現金給付!Q:Q,MATCH($A36,現金給付!$C:$C,0),1)</f>
        <v>0</v>
      </c>
      <c r="DV36" s="16">
        <f>INDEX(現金給付!X:X,MATCH($A36,現金給付!$C:$C,0),1)</f>
        <v>0</v>
      </c>
      <c r="DW36" s="16">
        <f>INDEX(現金給付!Y:Y,MATCH($A36,現金給付!$C:$C,0),1)</f>
        <v>0</v>
      </c>
      <c r="DX36" s="16">
        <f>INDEX(現金給付!AN:AN,MATCH($A36,現金給付!$C:$C,0),1)</f>
        <v>0</v>
      </c>
      <c r="DY36" s="16">
        <f>INDEX(現金給付!AO:AO,MATCH($A36,現金給付!$C:$C,0),1)</f>
        <v>0</v>
      </c>
      <c r="DZ36" s="16">
        <f>INDEX(現金給付!AV:AV,MATCH($A36,現金給付!$C:$C,0),1)</f>
        <v>0</v>
      </c>
      <c r="EA36" s="16">
        <f>INDEX(現金給付!AW:AW,MATCH($A36,現金給付!$C:$C,0),1)</f>
        <v>0</v>
      </c>
      <c r="EB36" s="16">
        <f>INDEX(現金給付!BD:BD,MATCH($A36,現金給付!$C:$C,0),1)</f>
        <v>0</v>
      </c>
      <c r="EC36" s="16">
        <f>INDEX(現金給付!BE:BE,MATCH($A36,現金給付!$C:$C,0),1)</f>
        <v>0</v>
      </c>
      <c r="ED36" s="16">
        <f>INDEX(現金給付!BT:BT,MATCH($A36,現金給付!$C:$C,0),1)</f>
        <v>0</v>
      </c>
      <c r="EE36" s="16">
        <f>INDEX(現金給付!BU:BU,MATCH($A36,現金給付!$C:$C,0),1)</f>
        <v>0</v>
      </c>
      <c r="EF36" s="16">
        <v>0</v>
      </c>
      <c r="EG36" s="16">
        <v>0</v>
      </c>
      <c r="EH36" s="16">
        <f t="shared" si="10"/>
        <v>21</v>
      </c>
      <c r="EI36" s="16">
        <f t="shared" si="10"/>
        <v>72404</v>
      </c>
      <c r="EK36" s="7">
        <f t="shared" si="15"/>
        <v>444</v>
      </c>
      <c r="EL36" s="7">
        <f t="shared" si="15"/>
        <v>10463272</v>
      </c>
      <c r="EN36" s="69">
        <f>ROUND(EL36/INDEX(被保険者数!O:O,MATCH(A36,被保険者数!A:A,0),1),0)</f>
        <v>75821</v>
      </c>
      <c r="EO36" s="1">
        <f t="shared" si="16"/>
        <v>31</v>
      </c>
      <c r="EP36" s="69">
        <f t="shared" si="11"/>
        <v>5488670</v>
      </c>
      <c r="EQ36" s="69">
        <f t="shared" si="12"/>
        <v>2887900</v>
      </c>
      <c r="ER36" s="69">
        <f t="shared" si="13"/>
        <v>2086702</v>
      </c>
      <c r="ES36" s="69">
        <f>ROUND(EP36/INDEX(被保険者数!O:O,MATCH(A36,被保険者数!A:A,0),1),0)</f>
        <v>39773</v>
      </c>
      <c r="ET36" s="69">
        <f t="shared" si="17"/>
        <v>28</v>
      </c>
      <c r="EU36" s="69">
        <f>ROUND(EQ36/INDEX(被保険者数!O:O,MATCH(A36,被保険者数!A:A,0),1),0)</f>
        <v>20927</v>
      </c>
      <c r="EV36" s="1">
        <f t="shared" si="18"/>
        <v>33</v>
      </c>
    </row>
    <row r="37" spans="1:152" s="1" customFormat="1" ht="15.95" customHeight="1" x14ac:dyDescent="0.15">
      <c r="A37" s="2" t="s">
        <v>56</v>
      </c>
      <c r="B37" s="6">
        <v>6</v>
      </c>
      <c r="C37" s="7">
        <v>4734600</v>
      </c>
      <c r="D37" s="7">
        <v>3787680</v>
      </c>
      <c r="E37" s="7">
        <v>614520</v>
      </c>
      <c r="F37" s="7">
        <v>332400</v>
      </c>
      <c r="G37" s="7">
        <v>0</v>
      </c>
      <c r="H37" s="7">
        <v>98</v>
      </c>
      <c r="I37" s="7">
        <v>1421710</v>
      </c>
      <c r="J37" s="7">
        <v>1137368</v>
      </c>
      <c r="K37" s="7">
        <v>39837</v>
      </c>
      <c r="L37" s="7">
        <v>242805</v>
      </c>
      <c r="M37" s="7">
        <v>1700</v>
      </c>
      <c r="N37" s="7">
        <f t="shared" si="0"/>
        <v>104</v>
      </c>
      <c r="O37" s="7">
        <f t="shared" si="1"/>
        <v>6156310</v>
      </c>
      <c r="P37" s="7">
        <f t="shared" si="1"/>
        <v>4925048</v>
      </c>
      <c r="Q37" s="7">
        <f t="shared" si="1"/>
        <v>654357</v>
      </c>
      <c r="R37" s="7">
        <f t="shared" si="1"/>
        <v>575205</v>
      </c>
      <c r="S37" s="7">
        <f t="shared" si="1"/>
        <v>1700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4</v>
      </c>
      <c r="AA37" s="7">
        <v>16310</v>
      </c>
      <c r="AB37" s="7">
        <v>13048</v>
      </c>
      <c r="AC37" s="7">
        <v>0</v>
      </c>
      <c r="AD37" s="7">
        <v>3262</v>
      </c>
      <c r="AE37" s="7">
        <v>0</v>
      </c>
      <c r="AF37" s="7">
        <f t="shared" si="2"/>
        <v>4</v>
      </c>
      <c r="AG37" s="7">
        <f t="shared" si="2"/>
        <v>16310</v>
      </c>
      <c r="AH37" s="7">
        <f t="shared" si="2"/>
        <v>13048</v>
      </c>
      <c r="AI37" s="7">
        <f t="shared" si="2"/>
        <v>0</v>
      </c>
      <c r="AJ37" s="7">
        <f t="shared" si="2"/>
        <v>3262</v>
      </c>
      <c r="AK37" s="7">
        <f t="shared" si="2"/>
        <v>0</v>
      </c>
      <c r="AL37" s="6">
        <f t="shared" si="3"/>
        <v>108</v>
      </c>
      <c r="AM37" s="7">
        <f t="shared" si="3"/>
        <v>6172620</v>
      </c>
      <c r="AN37" s="7">
        <f t="shared" si="3"/>
        <v>4938096</v>
      </c>
      <c r="AO37" s="7">
        <f t="shared" si="3"/>
        <v>654357</v>
      </c>
      <c r="AP37" s="7">
        <f t="shared" si="3"/>
        <v>578467</v>
      </c>
      <c r="AQ37" s="7">
        <f t="shared" si="3"/>
        <v>1700</v>
      </c>
      <c r="AR37" s="7">
        <v>39</v>
      </c>
      <c r="AS37" s="7">
        <v>302490</v>
      </c>
      <c r="AT37" s="7">
        <v>241992</v>
      </c>
      <c r="AU37" s="7">
        <v>0</v>
      </c>
      <c r="AV37" s="7">
        <v>60498</v>
      </c>
      <c r="AW37" s="7">
        <v>0</v>
      </c>
      <c r="AX37" s="7">
        <f t="shared" si="4"/>
        <v>147</v>
      </c>
      <c r="AY37" s="7">
        <f t="shared" si="4"/>
        <v>6475110</v>
      </c>
      <c r="AZ37" s="7">
        <f t="shared" si="4"/>
        <v>5180088</v>
      </c>
      <c r="BA37" s="7">
        <f t="shared" si="4"/>
        <v>654357</v>
      </c>
      <c r="BB37" s="7">
        <f t="shared" si="4"/>
        <v>638965</v>
      </c>
      <c r="BC37" s="7">
        <f t="shared" si="4"/>
        <v>1700</v>
      </c>
      <c r="BD37" s="6">
        <v>6</v>
      </c>
      <c r="BE37" s="7">
        <v>216600</v>
      </c>
      <c r="BF37" s="7">
        <v>62500</v>
      </c>
      <c r="BG37" s="7">
        <v>0</v>
      </c>
      <c r="BH37" s="7">
        <v>154100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5"/>
        <v>6</v>
      </c>
      <c r="BQ37" s="7">
        <f t="shared" si="5"/>
        <v>216600</v>
      </c>
      <c r="BR37" s="7">
        <f t="shared" si="5"/>
        <v>62500</v>
      </c>
      <c r="BS37" s="7">
        <f t="shared" si="5"/>
        <v>0</v>
      </c>
      <c r="BT37" s="7">
        <f t="shared" si="5"/>
        <v>154100</v>
      </c>
      <c r="BU37" s="7">
        <f t="shared" si="5"/>
        <v>0</v>
      </c>
      <c r="BV37" s="6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f t="shared" si="6"/>
        <v>147</v>
      </c>
      <c r="CC37" s="7">
        <f t="shared" si="7"/>
        <v>6691710</v>
      </c>
      <c r="CD37" s="7">
        <f t="shared" si="7"/>
        <v>5242588</v>
      </c>
      <c r="CE37" s="7">
        <f t="shared" si="7"/>
        <v>654357</v>
      </c>
      <c r="CF37" s="7">
        <f t="shared" si="7"/>
        <v>793065</v>
      </c>
      <c r="CG37" s="7">
        <f t="shared" si="7"/>
        <v>1700</v>
      </c>
      <c r="CH37" s="100">
        <v>0</v>
      </c>
      <c r="CI37" s="101">
        <v>0</v>
      </c>
      <c r="CJ37" s="101">
        <v>0</v>
      </c>
      <c r="CK37" s="101">
        <v>0</v>
      </c>
      <c r="CL37" s="101">
        <v>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14"/>
        <v>0</v>
      </c>
      <c r="DA37" s="101">
        <f t="shared" si="8"/>
        <v>0</v>
      </c>
      <c r="DB37" s="101">
        <f t="shared" si="8"/>
        <v>0</v>
      </c>
      <c r="DC37" s="101">
        <f t="shared" si="8"/>
        <v>0</v>
      </c>
      <c r="DD37" s="101">
        <f t="shared" si="8"/>
        <v>0</v>
      </c>
      <c r="DE37" s="101">
        <f t="shared" si="8"/>
        <v>0</v>
      </c>
      <c r="DF37" s="101">
        <f t="shared" si="9"/>
        <v>147</v>
      </c>
      <c r="DG37" s="101">
        <f t="shared" si="9"/>
        <v>6691710</v>
      </c>
      <c r="DH37" s="101">
        <f t="shared" si="9"/>
        <v>5242588</v>
      </c>
      <c r="DI37" s="101">
        <f t="shared" si="9"/>
        <v>654357</v>
      </c>
      <c r="DJ37" s="101">
        <f t="shared" si="9"/>
        <v>793065</v>
      </c>
      <c r="DK37" s="101">
        <f t="shared" si="9"/>
        <v>1700</v>
      </c>
      <c r="DL37" s="101">
        <v>6</v>
      </c>
      <c r="DM37" s="101">
        <v>9</v>
      </c>
      <c r="DN37" s="101">
        <v>15</v>
      </c>
      <c r="DO37" s="101">
        <v>0</v>
      </c>
      <c r="DP37" s="101">
        <v>1</v>
      </c>
      <c r="DR37" s="16">
        <f>INDEX(現金給付!H:H,MATCH($A37,現金給付!$C:$C,0),1)</f>
        <v>0</v>
      </c>
      <c r="DS37" s="16">
        <f>INDEX(現金給付!I:I,MATCH($A37,現金給付!$C:$C,0),1)</f>
        <v>0</v>
      </c>
      <c r="DT37" s="16">
        <f>INDEX(現金給付!P:P,MATCH($A37,現金給付!$C:$C,0),1)</f>
        <v>0</v>
      </c>
      <c r="DU37" s="16">
        <f>INDEX(現金給付!Q:Q,MATCH($A37,現金給付!$C:$C,0),1)</f>
        <v>0</v>
      </c>
      <c r="DV37" s="16">
        <f>INDEX(現金給付!X:X,MATCH($A37,現金給付!$C:$C,0),1)</f>
        <v>0</v>
      </c>
      <c r="DW37" s="16">
        <f>INDEX(現金給付!Y:Y,MATCH($A37,現金給付!$C:$C,0),1)</f>
        <v>0</v>
      </c>
      <c r="DX37" s="16">
        <f>INDEX(現金給付!AN:AN,MATCH($A37,現金給付!$C:$C,0),1)</f>
        <v>0</v>
      </c>
      <c r="DY37" s="16">
        <f>INDEX(現金給付!AO:AO,MATCH($A37,現金給付!$C:$C,0),1)</f>
        <v>0</v>
      </c>
      <c r="DZ37" s="16">
        <f>INDEX(現金給付!AV:AV,MATCH($A37,現金給付!$C:$C,0),1)</f>
        <v>0</v>
      </c>
      <c r="EA37" s="16">
        <f>INDEX(現金給付!AW:AW,MATCH($A37,現金給付!$C:$C,0),1)</f>
        <v>0</v>
      </c>
      <c r="EB37" s="16">
        <f>INDEX(現金給付!BD:BD,MATCH($A37,現金給付!$C:$C,0),1)</f>
        <v>0</v>
      </c>
      <c r="EC37" s="16">
        <f>INDEX(現金給付!BE:BE,MATCH($A37,現金給付!$C:$C,0),1)</f>
        <v>0</v>
      </c>
      <c r="ED37" s="16">
        <f>INDEX(現金給付!BT:BT,MATCH($A37,現金給付!$C:$C,0),1)</f>
        <v>0</v>
      </c>
      <c r="EE37" s="16">
        <f>INDEX(現金給付!BU:BU,MATCH($A37,現金給付!$C:$C,0),1)</f>
        <v>0</v>
      </c>
      <c r="EF37" s="16">
        <v>0</v>
      </c>
      <c r="EG37" s="16">
        <v>0</v>
      </c>
      <c r="EH37" s="16">
        <f t="shared" si="10"/>
        <v>0</v>
      </c>
      <c r="EI37" s="16">
        <f t="shared" si="10"/>
        <v>0</v>
      </c>
      <c r="EK37" s="7">
        <f t="shared" si="15"/>
        <v>147</v>
      </c>
      <c r="EL37" s="7">
        <f t="shared" si="15"/>
        <v>6691710</v>
      </c>
      <c r="EN37" s="69">
        <f>ROUND(EL37/INDEX(被保険者数!O:O,MATCH(A37,被保険者数!A:A,0),1),0)</f>
        <v>119495</v>
      </c>
      <c r="EO37" s="1">
        <f t="shared" si="16"/>
        <v>19</v>
      </c>
      <c r="EP37" s="69">
        <f t="shared" si="11"/>
        <v>4734600</v>
      </c>
      <c r="EQ37" s="69">
        <f t="shared" si="12"/>
        <v>1438020</v>
      </c>
      <c r="ER37" s="69">
        <f t="shared" si="13"/>
        <v>519090</v>
      </c>
      <c r="ES37" s="69">
        <f>ROUND(EP37/INDEX(被保険者数!O:O,MATCH(A37,被保険者数!A:A,0),1),0)</f>
        <v>84546</v>
      </c>
      <c r="ET37" s="69">
        <f t="shared" si="17"/>
        <v>7</v>
      </c>
      <c r="EU37" s="69">
        <f>ROUND(EQ37/INDEX(被保険者数!O:O,MATCH(A37,被保険者数!A:A,0),1),0)</f>
        <v>25679</v>
      </c>
      <c r="EV37" s="1">
        <f t="shared" si="18"/>
        <v>30</v>
      </c>
    </row>
    <row r="38" spans="1:152" s="1" customFormat="1" ht="15.95" customHeight="1" x14ac:dyDescent="0.15">
      <c r="A38" s="2" t="s">
        <v>63</v>
      </c>
      <c r="B38" s="6">
        <v>1</v>
      </c>
      <c r="C38" s="7">
        <v>233760</v>
      </c>
      <c r="D38" s="7">
        <v>187010</v>
      </c>
      <c r="E38" s="7">
        <v>0</v>
      </c>
      <c r="F38" s="7">
        <v>46750</v>
      </c>
      <c r="G38" s="7">
        <v>0</v>
      </c>
      <c r="H38" s="7">
        <v>170</v>
      </c>
      <c r="I38" s="7">
        <v>2852240</v>
      </c>
      <c r="J38" s="7">
        <v>2281792</v>
      </c>
      <c r="K38" s="7">
        <v>53406</v>
      </c>
      <c r="L38" s="7">
        <v>517042</v>
      </c>
      <c r="M38" s="7">
        <v>0</v>
      </c>
      <c r="N38" s="7">
        <f t="shared" si="0"/>
        <v>171</v>
      </c>
      <c r="O38" s="7">
        <f t="shared" si="1"/>
        <v>3086000</v>
      </c>
      <c r="P38" s="7">
        <f t="shared" si="1"/>
        <v>2468802</v>
      </c>
      <c r="Q38" s="7">
        <f t="shared" si="1"/>
        <v>53406</v>
      </c>
      <c r="R38" s="7">
        <f t="shared" si="1"/>
        <v>563792</v>
      </c>
      <c r="S38" s="7">
        <f t="shared" si="1"/>
        <v>0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23</v>
      </c>
      <c r="AA38" s="7">
        <v>306460</v>
      </c>
      <c r="AB38" s="7">
        <v>245168</v>
      </c>
      <c r="AC38" s="7">
        <v>1323</v>
      </c>
      <c r="AD38" s="7">
        <v>59969</v>
      </c>
      <c r="AE38" s="7">
        <v>0</v>
      </c>
      <c r="AF38" s="7">
        <f t="shared" si="2"/>
        <v>23</v>
      </c>
      <c r="AG38" s="7">
        <f t="shared" si="2"/>
        <v>306460</v>
      </c>
      <c r="AH38" s="7">
        <f t="shared" si="2"/>
        <v>245168</v>
      </c>
      <c r="AI38" s="7">
        <f t="shared" si="2"/>
        <v>1323</v>
      </c>
      <c r="AJ38" s="7">
        <f t="shared" si="2"/>
        <v>59969</v>
      </c>
      <c r="AK38" s="7">
        <f t="shared" si="2"/>
        <v>0</v>
      </c>
      <c r="AL38" s="6">
        <f t="shared" si="3"/>
        <v>194</v>
      </c>
      <c r="AM38" s="7">
        <f t="shared" si="3"/>
        <v>3392460</v>
      </c>
      <c r="AN38" s="7">
        <f t="shared" si="3"/>
        <v>2713970</v>
      </c>
      <c r="AO38" s="7">
        <f t="shared" si="3"/>
        <v>54729</v>
      </c>
      <c r="AP38" s="7">
        <f t="shared" si="3"/>
        <v>623761</v>
      </c>
      <c r="AQ38" s="7">
        <f t="shared" si="3"/>
        <v>0</v>
      </c>
      <c r="AR38" s="7">
        <v>62</v>
      </c>
      <c r="AS38" s="7">
        <v>3009760</v>
      </c>
      <c r="AT38" s="7">
        <v>2407808</v>
      </c>
      <c r="AU38" s="7">
        <v>330574</v>
      </c>
      <c r="AV38" s="7">
        <v>271378</v>
      </c>
      <c r="AW38" s="7">
        <v>0</v>
      </c>
      <c r="AX38" s="7">
        <f t="shared" si="4"/>
        <v>256</v>
      </c>
      <c r="AY38" s="7">
        <f t="shared" si="4"/>
        <v>6402220</v>
      </c>
      <c r="AZ38" s="7">
        <f t="shared" si="4"/>
        <v>5121778</v>
      </c>
      <c r="BA38" s="7">
        <f t="shared" si="4"/>
        <v>385303</v>
      </c>
      <c r="BB38" s="7">
        <f t="shared" si="4"/>
        <v>895139</v>
      </c>
      <c r="BC38" s="7">
        <f t="shared" si="4"/>
        <v>0</v>
      </c>
      <c r="BD38" s="6">
        <v>1</v>
      </c>
      <c r="BE38" s="7">
        <v>2862</v>
      </c>
      <c r="BF38" s="7">
        <v>1022</v>
      </c>
      <c r="BG38" s="7">
        <v>0</v>
      </c>
      <c r="BH38" s="7">
        <v>1840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5"/>
        <v>1</v>
      </c>
      <c r="BQ38" s="7">
        <f t="shared" si="5"/>
        <v>2862</v>
      </c>
      <c r="BR38" s="7">
        <f t="shared" si="5"/>
        <v>1022</v>
      </c>
      <c r="BS38" s="7">
        <f t="shared" si="5"/>
        <v>0</v>
      </c>
      <c r="BT38" s="7">
        <f t="shared" si="5"/>
        <v>1840</v>
      </c>
      <c r="BU38" s="7">
        <f t="shared" si="5"/>
        <v>0</v>
      </c>
      <c r="BV38" s="6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f t="shared" si="6"/>
        <v>256</v>
      </c>
      <c r="CC38" s="7">
        <f t="shared" si="7"/>
        <v>6405082</v>
      </c>
      <c r="CD38" s="7">
        <f t="shared" si="7"/>
        <v>5122800</v>
      </c>
      <c r="CE38" s="7">
        <f t="shared" si="7"/>
        <v>385303</v>
      </c>
      <c r="CF38" s="7">
        <f t="shared" si="7"/>
        <v>896979</v>
      </c>
      <c r="CG38" s="7">
        <f t="shared" si="7"/>
        <v>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14"/>
        <v>0</v>
      </c>
      <c r="DA38" s="101">
        <f t="shared" si="8"/>
        <v>0</v>
      </c>
      <c r="DB38" s="101">
        <f t="shared" si="8"/>
        <v>0</v>
      </c>
      <c r="DC38" s="101">
        <f t="shared" si="8"/>
        <v>0</v>
      </c>
      <c r="DD38" s="101">
        <f t="shared" si="8"/>
        <v>0</v>
      </c>
      <c r="DE38" s="101">
        <f t="shared" si="8"/>
        <v>0</v>
      </c>
      <c r="DF38" s="101">
        <f t="shared" si="9"/>
        <v>256</v>
      </c>
      <c r="DG38" s="101">
        <f t="shared" si="9"/>
        <v>6405082</v>
      </c>
      <c r="DH38" s="101">
        <f t="shared" si="9"/>
        <v>5122800</v>
      </c>
      <c r="DI38" s="101">
        <f t="shared" si="9"/>
        <v>385303</v>
      </c>
      <c r="DJ38" s="101">
        <f t="shared" si="9"/>
        <v>896979</v>
      </c>
      <c r="DK38" s="101">
        <f t="shared" si="9"/>
        <v>0</v>
      </c>
      <c r="DL38" s="101">
        <v>0</v>
      </c>
      <c r="DM38" s="101">
        <v>33</v>
      </c>
      <c r="DN38" s="101">
        <v>33</v>
      </c>
      <c r="DO38" s="101">
        <v>0</v>
      </c>
      <c r="DP38" s="101">
        <v>0</v>
      </c>
      <c r="DR38" s="16">
        <f>INDEX(現金給付!H:H,MATCH($A38,現金給付!$C:$C,0),1)</f>
        <v>0</v>
      </c>
      <c r="DS38" s="16">
        <f>INDEX(現金給付!I:I,MATCH($A38,現金給付!$C:$C,0),1)</f>
        <v>0</v>
      </c>
      <c r="DT38" s="16">
        <f>INDEX(現金給付!P:P,MATCH($A38,現金給付!$C:$C,0),1)</f>
        <v>0</v>
      </c>
      <c r="DU38" s="16">
        <f>INDEX(現金給付!Q:Q,MATCH($A38,現金給付!$C:$C,0),1)</f>
        <v>0</v>
      </c>
      <c r="DV38" s="16">
        <f>INDEX(現金給付!X:X,MATCH($A38,現金給付!$C:$C,0),1)</f>
        <v>0</v>
      </c>
      <c r="DW38" s="16">
        <f>INDEX(現金給付!Y:Y,MATCH($A38,現金給付!$C:$C,0),1)</f>
        <v>0</v>
      </c>
      <c r="DX38" s="16">
        <f>INDEX(現金給付!AN:AN,MATCH($A38,現金給付!$C:$C,0),1)</f>
        <v>1</v>
      </c>
      <c r="DY38" s="16">
        <f>INDEX(現金給付!AO:AO,MATCH($A38,現金給付!$C:$C,0),1)</f>
        <v>30316</v>
      </c>
      <c r="DZ38" s="16">
        <f>INDEX(現金給付!AV:AV,MATCH($A38,現金給付!$C:$C,0),1)</f>
        <v>0</v>
      </c>
      <c r="EA38" s="16">
        <f>INDEX(現金給付!AW:AW,MATCH($A38,現金給付!$C:$C,0),1)</f>
        <v>0</v>
      </c>
      <c r="EB38" s="16">
        <f>INDEX(現金給付!BD:BD,MATCH($A38,現金給付!$C:$C,0),1)</f>
        <v>0</v>
      </c>
      <c r="EC38" s="16">
        <f>INDEX(現金給付!BE:BE,MATCH($A38,現金給付!$C:$C,0),1)</f>
        <v>0</v>
      </c>
      <c r="ED38" s="16">
        <f>INDEX(現金給付!BT:BT,MATCH($A38,現金給付!$C:$C,0),1)</f>
        <v>0</v>
      </c>
      <c r="EE38" s="16">
        <f>INDEX(現金給付!BU:BU,MATCH($A38,現金給付!$C:$C,0),1)</f>
        <v>0</v>
      </c>
      <c r="EF38" s="16">
        <v>0</v>
      </c>
      <c r="EG38" s="16">
        <v>0</v>
      </c>
      <c r="EH38" s="16">
        <f t="shared" si="10"/>
        <v>1</v>
      </c>
      <c r="EI38" s="16">
        <f t="shared" si="10"/>
        <v>30316</v>
      </c>
      <c r="EK38" s="7">
        <f t="shared" si="15"/>
        <v>257</v>
      </c>
      <c r="EL38" s="7">
        <f t="shared" si="15"/>
        <v>6435398</v>
      </c>
      <c r="EN38" s="69">
        <f>ROUND(EL38/INDEX(被保険者数!O:O,MATCH(A38,被保険者数!A:A,0),1),0)</f>
        <v>36985</v>
      </c>
      <c r="EO38" s="1">
        <f t="shared" si="16"/>
        <v>39</v>
      </c>
      <c r="EP38" s="69">
        <f t="shared" si="11"/>
        <v>233760</v>
      </c>
      <c r="EQ38" s="69">
        <f t="shared" si="12"/>
        <v>3158700</v>
      </c>
      <c r="ER38" s="69">
        <f t="shared" si="13"/>
        <v>3042938</v>
      </c>
      <c r="ES38" s="69">
        <f>ROUND(EP38/INDEX(被保険者数!O:O,MATCH(A38,被保険者数!A:A,0),1),0)</f>
        <v>1343</v>
      </c>
      <c r="ET38" s="69">
        <f t="shared" si="17"/>
        <v>41</v>
      </c>
      <c r="EU38" s="69">
        <f>ROUND(EQ38/INDEX(被保険者数!O:O,MATCH(A38,被保険者数!A:A,0),1),0)</f>
        <v>18153</v>
      </c>
      <c r="EV38" s="1">
        <f t="shared" si="18"/>
        <v>35</v>
      </c>
    </row>
    <row r="39" spans="1:152" s="1" customFormat="1" ht="15.95" customHeight="1" x14ac:dyDescent="0.15">
      <c r="A39" s="2" t="s">
        <v>64</v>
      </c>
      <c r="B39" s="6">
        <v>4</v>
      </c>
      <c r="C39" s="7">
        <v>1514360</v>
      </c>
      <c r="D39" s="7">
        <v>1211490</v>
      </c>
      <c r="E39" s="7">
        <v>96830</v>
      </c>
      <c r="F39" s="7">
        <v>206040</v>
      </c>
      <c r="G39" s="7">
        <v>0</v>
      </c>
      <c r="H39" s="7">
        <v>128</v>
      </c>
      <c r="I39" s="7">
        <v>1298780</v>
      </c>
      <c r="J39" s="7">
        <v>1039024</v>
      </c>
      <c r="K39" s="7">
        <v>3978</v>
      </c>
      <c r="L39" s="7">
        <v>255778</v>
      </c>
      <c r="M39" s="7">
        <v>0</v>
      </c>
      <c r="N39" s="7">
        <f t="shared" si="0"/>
        <v>132</v>
      </c>
      <c r="O39" s="7">
        <f t="shared" si="1"/>
        <v>2813140</v>
      </c>
      <c r="P39" s="7">
        <f t="shared" si="1"/>
        <v>2250514</v>
      </c>
      <c r="Q39" s="7">
        <f t="shared" si="1"/>
        <v>100808</v>
      </c>
      <c r="R39" s="7">
        <f t="shared" si="1"/>
        <v>461818</v>
      </c>
      <c r="S39" s="7">
        <f t="shared" si="1"/>
        <v>0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17</v>
      </c>
      <c r="AA39" s="7">
        <v>148910</v>
      </c>
      <c r="AB39" s="7">
        <v>119128</v>
      </c>
      <c r="AC39" s="7">
        <v>0</v>
      </c>
      <c r="AD39" s="7">
        <v>29782</v>
      </c>
      <c r="AE39" s="7">
        <v>0</v>
      </c>
      <c r="AF39" s="7">
        <f t="shared" si="2"/>
        <v>17</v>
      </c>
      <c r="AG39" s="7">
        <f t="shared" si="2"/>
        <v>148910</v>
      </c>
      <c r="AH39" s="7">
        <f t="shared" si="2"/>
        <v>119128</v>
      </c>
      <c r="AI39" s="7">
        <f t="shared" si="2"/>
        <v>0</v>
      </c>
      <c r="AJ39" s="7">
        <f t="shared" si="2"/>
        <v>29782</v>
      </c>
      <c r="AK39" s="7">
        <f t="shared" si="2"/>
        <v>0</v>
      </c>
      <c r="AL39" s="6">
        <f t="shared" si="3"/>
        <v>149</v>
      </c>
      <c r="AM39" s="7">
        <f t="shared" si="3"/>
        <v>2962050</v>
      </c>
      <c r="AN39" s="7">
        <f t="shared" si="3"/>
        <v>2369642</v>
      </c>
      <c r="AO39" s="7">
        <f t="shared" si="3"/>
        <v>100808</v>
      </c>
      <c r="AP39" s="7">
        <f t="shared" si="3"/>
        <v>491600</v>
      </c>
      <c r="AQ39" s="7">
        <f t="shared" si="3"/>
        <v>0</v>
      </c>
      <c r="AR39" s="7">
        <v>41</v>
      </c>
      <c r="AS39" s="7">
        <v>342080</v>
      </c>
      <c r="AT39" s="7">
        <v>273664</v>
      </c>
      <c r="AU39" s="7">
        <v>11310</v>
      </c>
      <c r="AV39" s="7">
        <v>57106</v>
      </c>
      <c r="AW39" s="7">
        <v>0</v>
      </c>
      <c r="AX39" s="7">
        <f t="shared" si="4"/>
        <v>190</v>
      </c>
      <c r="AY39" s="7">
        <f t="shared" si="4"/>
        <v>3304130</v>
      </c>
      <c r="AZ39" s="7">
        <f t="shared" si="4"/>
        <v>2643306</v>
      </c>
      <c r="BA39" s="7">
        <f t="shared" si="4"/>
        <v>112118</v>
      </c>
      <c r="BB39" s="7">
        <f t="shared" si="4"/>
        <v>548706</v>
      </c>
      <c r="BC39" s="7">
        <f t="shared" si="4"/>
        <v>0</v>
      </c>
      <c r="BD39" s="6">
        <v>4</v>
      </c>
      <c r="BE39" s="7">
        <v>28066</v>
      </c>
      <c r="BF39" s="7">
        <v>9206</v>
      </c>
      <c r="BG39" s="7">
        <v>0</v>
      </c>
      <c r="BH39" s="7">
        <v>18860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5"/>
        <v>4</v>
      </c>
      <c r="BQ39" s="7">
        <f t="shared" si="5"/>
        <v>28066</v>
      </c>
      <c r="BR39" s="7">
        <f t="shared" si="5"/>
        <v>9206</v>
      </c>
      <c r="BS39" s="7">
        <f t="shared" si="5"/>
        <v>0</v>
      </c>
      <c r="BT39" s="7">
        <f t="shared" si="5"/>
        <v>18860</v>
      </c>
      <c r="BU39" s="7">
        <f t="shared" si="5"/>
        <v>0</v>
      </c>
      <c r="BV39" s="6">
        <v>1</v>
      </c>
      <c r="BW39" s="7">
        <v>108040</v>
      </c>
      <c r="BX39" s="7">
        <v>86432</v>
      </c>
      <c r="BY39" s="7">
        <v>7804</v>
      </c>
      <c r="BZ39" s="7">
        <v>13804</v>
      </c>
      <c r="CA39" s="7">
        <v>0</v>
      </c>
      <c r="CB39" s="7">
        <f t="shared" si="6"/>
        <v>191</v>
      </c>
      <c r="CC39" s="7">
        <f t="shared" si="7"/>
        <v>3440236</v>
      </c>
      <c r="CD39" s="7">
        <f t="shared" si="7"/>
        <v>2738944</v>
      </c>
      <c r="CE39" s="7">
        <f t="shared" si="7"/>
        <v>119922</v>
      </c>
      <c r="CF39" s="7">
        <f t="shared" si="7"/>
        <v>581370</v>
      </c>
      <c r="CG39" s="7">
        <f t="shared" si="7"/>
        <v>0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14"/>
        <v>0</v>
      </c>
      <c r="DA39" s="101">
        <f t="shared" si="8"/>
        <v>0</v>
      </c>
      <c r="DB39" s="101">
        <f t="shared" si="8"/>
        <v>0</v>
      </c>
      <c r="DC39" s="101">
        <f t="shared" si="8"/>
        <v>0</v>
      </c>
      <c r="DD39" s="101">
        <f t="shared" si="8"/>
        <v>0</v>
      </c>
      <c r="DE39" s="101">
        <f t="shared" si="8"/>
        <v>0</v>
      </c>
      <c r="DF39" s="101">
        <f t="shared" si="9"/>
        <v>191</v>
      </c>
      <c r="DG39" s="101">
        <f t="shared" si="9"/>
        <v>3440236</v>
      </c>
      <c r="DH39" s="101">
        <f t="shared" si="9"/>
        <v>2738944</v>
      </c>
      <c r="DI39" s="101">
        <f t="shared" si="9"/>
        <v>119922</v>
      </c>
      <c r="DJ39" s="101">
        <f t="shared" si="9"/>
        <v>581370</v>
      </c>
      <c r="DK39" s="101">
        <f t="shared" si="9"/>
        <v>0</v>
      </c>
      <c r="DL39" s="101">
        <v>3</v>
      </c>
      <c r="DM39" s="101">
        <v>7</v>
      </c>
      <c r="DN39" s="101">
        <v>10</v>
      </c>
      <c r="DO39" s="101">
        <v>0</v>
      </c>
      <c r="DP39" s="101">
        <v>0</v>
      </c>
      <c r="DR39" s="16">
        <f>INDEX(現金給付!H:H,MATCH($A39,現金給付!$C:$C,0),1)</f>
        <v>0</v>
      </c>
      <c r="DS39" s="16">
        <f>INDEX(現金給付!I:I,MATCH($A39,現金給付!$C:$C,0),1)</f>
        <v>0</v>
      </c>
      <c r="DT39" s="16">
        <f>INDEX(現金給付!P:P,MATCH($A39,現金給付!$C:$C,0),1)</f>
        <v>0</v>
      </c>
      <c r="DU39" s="16">
        <f>INDEX(現金給付!Q:Q,MATCH($A39,現金給付!$C:$C,0),1)</f>
        <v>0</v>
      </c>
      <c r="DV39" s="16">
        <f>INDEX(現金給付!X:X,MATCH($A39,現金給付!$C:$C,0),1)</f>
        <v>0</v>
      </c>
      <c r="DW39" s="16">
        <f>INDEX(現金給付!Y:Y,MATCH($A39,現金給付!$C:$C,0),1)</f>
        <v>0</v>
      </c>
      <c r="DX39" s="16">
        <f>INDEX(現金給付!AN:AN,MATCH($A39,現金給付!$C:$C,0),1)</f>
        <v>0</v>
      </c>
      <c r="DY39" s="16">
        <f>INDEX(現金給付!AO:AO,MATCH($A39,現金給付!$C:$C,0),1)</f>
        <v>0</v>
      </c>
      <c r="DZ39" s="16">
        <f>INDEX(現金給付!AV:AV,MATCH($A39,現金給付!$C:$C,0),1)</f>
        <v>0</v>
      </c>
      <c r="EA39" s="16">
        <f>INDEX(現金給付!AW:AW,MATCH($A39,現金給付!$C:$C,0),1)</f>
        <v>0</v>
      </c>
      <c r="EB39" s="16">
        <f>INDEX(現金給付!BD:BD,MATCH($A39,現金給付!$C:$C,0),1)</f>
        <v>0</v>
      </c>
      <c r="EC39" s="16">
        <f>INDEX(現金給付!BE:BE,MATCH($A39,現金給付!$C:$C,0),1)</f>
        <v>0</v>
      </c>
      <c r="ED39" s="16">
        <f>INDEX(現金給付!BT:BT,MATCH($A39,現金給付!$C:$C,0),1)</f>
        <v>0</v>
      </c>
      <c r="EE39" s="16">
        <f>INDEX(現金給付!BU:BU,MATCH($A39,現金給付!$C:$C,0),1)</f>
        <v>0</v>
      </c>
      <c r="EF39" s="16">
        <v>0</v>
      </c>
      <c r="EG39" s="16">
        <v>0</v>
      </c>
      <c r="EH39" s="16">
        <f t="shared" si="10"/>
        <v>0</v>
      </c>
      <c r="EI39" s="16">
        <f t="shared" si="10"/>
        <v>0</v>
      </c>
      <c r="EK39" s="7">
        <f t="shared" si="15"/>
        <v>191</v>
      </c>
      <c r="EL39" s="7">
        <f t="shared" si="15"/>
        <v>3440236</v>
      </c>
      <c r="EN39" s="69">
        <f>ROUND(EL39/INDEX(被保険者数!O:O,MATCH(A39,被保険者数!A:A,0),1),0)</f>
        <v>17375</v>
      </c>
      <c r="EO39" s="1">
        <f t="shared" si="16"/>
        <v>42</v>
      </c>
      <c r="EP39" s="69">
        <f t="shared" si="11"/>
        <v>1514360</v>
      </c>
      <c r="EQ39" s="69">
        <f t="shared" si="12"/>
        <v>1447690</v>
      </c>
      <c r="ER39" s="69">
        <f t="shared" si="13"/>
        <v>478186</v>
      </c>
      <c r="ES39" s="69">
        <f>ROUND(EP39/INDEX(被保険者数!O:O,MATCH(A39,被保険者数!A:A,0),1),0)</f>
        <v>7648</v>
      </c>
      <c r="ET39" s="69">
        <f t="shared" si="17"/>
        <v>40</v>
      </c>
      <c r="EU39" s="69">
        <f>ROUND(EQ39/INDEX(被保険者数!O:O,MATCH(A39,被保険者数!A:A,0),1),0)</f>
        <v>7312</v>
      </c>
      <c r="EV39" s="1">
        <f t="shared" si="18"/>
        <v>41</v>
      </c>
    </row>
    <row r="40" spans="1:152" s="1" customFormat="1" ht="15.95" customHeight="1" x14ac:dyDescent="0.15">
      <c r="A40" s="2" t="s">
        <v>57</v>
      </c>
      <c r="B40" s="6">
        <v>52</v>
      </c>
      <c r="C40" s="7">
        <v>27314940</v>
      </c>
      <c r="D40" s="7">
        <v>21851956</v>
      </c>
      <c r="E40" s="7">
        <v>2926014</v>
      </c>
      <c r="F40" s="7">
        <v>2401860</v>
      </c>
      <c r="G40" s="7">
        <v>135110</v>
      </c>
      <c r="H40" s="7">
        <v>896</v>
      </c>
      <c r="I40" s="7">
        <v>11904390</v>
      </c>
      <c r="J40" s="7">
        <v>9523512</v>
      </c>
      <c r="K40" s="7">
        <v>194614</v>
      </c>
      <c r="L40" s="7">
        <v>2186264</v>
      </c>
      <c r="M40" s="7">
        <v>0</v>
      </c>
      <c r="N40" s="7">
        <f t="shared" si="0"/>
        <v>948</v>
      </c>
      <c r="O40" s="7">
        <f t="shared" si="1"/>
        <v>39219330</v>
      </c>
      <c r="P40" s="7">
        <f t="shared" si="1"/>
        <v>31375468</v>
      </c>
      <c r="Q40" s="7">
        <f t="shared" si="1"/>
        <v>3120628</v>
      </c>
      <c r="R40" s="7">
        <f t="shared" si="1"/>
        <v>4588124</v>
      </c>
      <c r="S40" s="7">
        <f t="shared" si="1"/>
        <v>135110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128</v>
      </c>
      <c r="AA40" s="7">
        <v>1736810</v>
      </c>
      <c r="AB40" s="7">
        <v>1389448</v>
      </c>
      <c r="AC40" s="7">
        <v>14190</v>
      </c>
      <c r="AD40" s="7">
        <v>333172</v>
      </c>
      <c r="AE40" s="7">
        <v>0</v>
      </c>
      <c r="AF40" s="7">
        <f t="shared" si="2"/>
        <v>128</v>
      </c>
      <c r="AG40" s="7">
        <f t="shared" si="2"/>
        <v>1736810</v>
      </c>
      <c r="AH40" s="7">
        <f t="shared" si="2"/>
        <v>1389448</v>
      </c>
      <c r="AI40" s="7">
        <f t="shared" si="2"/>
        <v>14190</v>
      </c>
      <c r="AJ40" s="7">
        <f t="shared" si="2"/>
        <v>333172</v>
      </c>
      <c r="AK40" s="7">
        <f t="shared" si="2"/>
        <v>0</v>
      </c>
      <c r="AL40" s="6">
        <f t="shared" si="3"/>
        <v>1076</v>
      </c>
      <c r="AM40" s="7">
        <f t="shared" si="3"/>
        <v>40956140</v>
      </c>
      <c r="AN40" s="7">
        <f t="shared" si="3"/>
        <v>32764916</v>
      </c>
      <c r="AO40" s="7">
        <f t="shared" si="3"/>
        <v>3134818</v>
      </c>
      <c r="AP40" s="7">
        <f t="shared" si="3"/>
        <v>4921296</v>
      </c>
      <c r="AQ40" s="7">
        <f t="shared" si="3"/>
        <v>135110</v>
      </c>
      <c r="AR40" s="7">
        <v>735</v>
      </c>
      <c r="AS40" s="7">
        <v>11987050</v>
      </c>
      <c r="AT40" s="7">
        <v>9589646</v>
      </c>
      <c r="AU40" s="7">
        <v>365995</v>
      </c>
      <c r="AV40" s="7">
        <v>1941409</v>
      </c>
      <c r="AW40" s="7">
        <v>90000</v>
      </c>
      <c r="AX40" s="7">
        <f t="shared" si="4"/>
        <v>1811</v>
      </c>
      <c r="AY40" s="7">
        <f t="shared" si="4"/>
        <v>52943190</v>
      </c>
      <c r="AZ40" s="7">
        <f t="shared" si="4"/>
        <v>42354562</v>
      </c>
      <c r="BA40" s="7">
        <f t="shared" si="4"/>
        <v>3500813</v>
      </c>
      <c r="BB40" s="7">
        <f t="shared" si="4"/>
        <v>6862705</v>
      </c>
      <c r="BC40" s="7">
        <f t="shared" si="4"/>
        <v>225110</v>
      </c>
      <c r="BD40" s="6">
        <v>48</v>
      </c>
      <c r="BE40" s="7">
        <v>1064642</v>
      </c>
      <c r="BF40" s="7">
        <v>335082</v>
      </c>
      <c r="BG40" s="7">
        <v>0</v>
      </c>
      <c r="BH40" s="7">
        <v>729560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f t="shared" si="5"/>
        <v>48</v>
      </c>
      <c r="BQ40" s="7">
        <f t="shared" si="5"/>
        <v>1064642</v>
      </c>
      <c r="BR40" s="7">
        <f t="shared" si="5"/>
        <v>335082</v>
      </c>
      <c r="BS40" s="7">
        <f t="shared" si="5"/>
        <v>0</v>
      </c>
      <c r="BT40" s="7">
        <f t="shared" si="5"/>
        <v>729560</v>
      </c>
      <c r="BU40" s="7">
        <f t="shared" si="5"/>
        <v>0</v>
      </c>
      <c r="BV40" s="6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f t="shared" si="6"/>
        <v>1811</v>
      </c>
      <c r="CC40" s="7">
        <f t="shared" si="7"/>
        <v>54007832</v>
      </c>
      <c r="CD40" s="7">
        <f t="shared" si="7"/>
        <v>42689644</v>
      </c>
      <c r="CE40" s="7">
        <f t="shared" si="7"/>
        <v>3500813</v>
      </c>
      <c r="CF40" s="7">
        <f t="shared" si="7"/>
        <v>7592265</v>
      </c>
      <c r="CG40" s="7">
        <f t="shared" si="7"/>
        <v>225110</v>
      </c>
      <c r="CH40" s="100">
        <v>1</v>
      </c>
      <c r="CI40" s="101">
        <v>7210</v>
      </c>
      <c r="CJ40" s="101">
        <v>5768</v>
      </c>
      <c r="CK40" s="101">
        <v>0</v>
      </c>
      <c r="CL40" s="101">
        <v>1442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14"/>
        <v>1</v>
      </c>
      <c r="DA40" s="101">
        <f t="shared" si="8"/>
        <v>7210</v>
      </c>
      <c r="DB40" s="101">
        <f t="shared" si="8"/>
        <v>5768</v>
      </c>
      <c r="DC40" s="101">
        <f t="shared" si="8"/>
        <v>0</v>
      </c>
      <c r="DD40" s="101">
        <f t="shared" si="8"/>
        <v>1442</v>
      </c>
      <c r="DE40" s="101">
        <f t="shared" si="8"/>
        <v>0</v>
      </c>
      <c r="DF40" s="101">
        <f t="shared" si="9"/>
        <v>1812</v>
      </c>
      <c r="DG40" s="101">
        <f t="shared" si="9"/>
        <v>54015042</v>
      </c>
      <c r="DH40" s="101">
        <f t="shared" si="9"/>
        <v>42695412</v>
      </c>
      <c r="DI40" s="101">
        <f t="shared" si="9"/>
        <v>3500813</v>
      </c>
      <c r="DJ40" s="101">
        <f t="shared" si="9"/>
        <v>7593707</v>
      </c>
      <c r="DK40" s="101">
        <f t="shared" si="9"/>
        <v>225110</v>
      </c>
      <c r="DL40" s="101">
        <v>34</v>
      </c>
      <c r="DM40" s="101">
        <v>172</v>
      </c>
      <c r="DN40" s="101">
        <v>206</v>
      </c>
      <c r="DO40" s="101">
        <v>0</v>
      </c>
      <c r="DP40" s="101">
        <v>3</v>
      </c>
      <c r="DR40" s="16">
        <f>INDEX(現金給付!H:H,MATCH($A40,現金給付!$C:$C,0),1)</f>
        <v>1</v>
      </c>
      <c r="DS40" s="16">
        <f>INDEX(現金給付!I:I,MATCH($A40,現金給付!$C:$C,0),1)</f>
        <v>5768</v>
      </c>
      <c r="DT40" s="16">
        <f>INDEX(現金給付!P:P,MATCH($A40,現金給付!$C:$C,0),1)</f>
        <v>1</v>
      </c>
      <c r="DU40" s="16">
        <f>INDEX(現金給付!Q:Q,MATCH($A40,現金給付!$C:$C,0),1)</f>
        <v>17128</v>
      </c>
      <c r="DV40" s="16">
        <f>INDEX(現金給付!X:X,MATCH($A40,現金給付!$C:$C,0),1)</f>
        <v>0</v>
      </c>
      <c r="DW40" s="16">
        <f>INDEX(現金給付!Y:Y,MATCH($A40,現金給付!$C:$C,0),1)</f>
        <v>0</v>
      </c>
      <c r="DX40" s="16">
        <f>INDEX(現金給付!AN:AN,MATCH($A40,現金給付!$C:$C,0),1)</f>
        <v>2</v>
      </c>
      <c r="DY40" s="16">
        <f>INDEX(現金給付!AO:AO,MATCH($A40,現金給付!$C:$C,0),1)</f>
        <v>69917</v>
      </c>
      <c r="DZ40" s="16">
        <f>INDEX(現金給付!AV:AV,MATCH($A40,現金給付!$C:$C,0),1)</f>
        <v>1</v>
      </c>
      <c r="EA40" s="16">
        <f>INDEX(現金給付!AW:AW,MATCH($A40,現金給付!$C:$C,0),1)</f>
        <v>23512</v>
      </c>
      <c r="EB40" s="16">
        <f>INDEX(現金給付!BD:BD,MATCH($A40,現金給付!$C:$C,0),1)</f>
        <v>0</v>
      </c>
      <c r="EC40" s="16">
        <f>INDEX(現金給付!BE:BE,MATCH($A40,現金給付!$C:$C,0),1)</f>
        <v>0</v>
      </c>
      <c r="ED40" s="16">
        <f>INDEX(現金給付!BT:BT,MATCH($A40,現金給付!$C:$C,0),1)</f>
        <v>0</v>
      </c>
      <c r="EE40" s="16">
        <f>INDEX(現金給付!BU:BU,MATCH($A40,現金給付!$C:$C,0),1)</f>
        <v>0</v>
      </c>
      <c r="EF40" s="16">
        <v>0</v>
      </c>
      <c r="EG40" s="16">
        <v>0</v>
      </c>
      <c r="EH40" s="16">
        <f t="shared" si="10"/>
        <v>5</v>
      </c>
      <c r="EI40" s="16">
        <f t="shared" si="10"/>
        <v>116325</v>
      </c>
      <c r="EK40" s="7">
        <f t="shared" si="15"/>
        <v>1816</v>
      </c>
      <c r="EL40" s="7">
        <f t="shared" si="15"/>
        <v>54124157</v>
      </c>
      <c r="EN40" s="69">
        <f>ROUND(EL40/INDEX(被保険者数!O:O,MATCH(A40,被保険者数!A:A,0),1),0)</f>
        <v>49930</v>
      </c>
      <c r="EO40" s="1">
        <f t="shared" si="16"/>
        <v>37</v>
      </c>
      <c r="EP40" s="69">
        <f t="shared" si="11"/>
        <v>27314940</v>
      </c>
      <c r="EQ40" s="69">
        <f t="shared" si="12"/>
        <v>13641200</v>
      </c>
      <c r="ER40" s="69">
        <f t="shared" si="13"/>
        <v>13168017</v>
      </c>
      <c r="ES40" s="69">
        <f>ROUND(EP40/INDEX(被保険者数!O:O,MATCH(A40,被保険者数!A:A,0),1),0)</f>
        <v>25198</v>
      </c>
      <c r="ET40" s="69">
        <f t="shared" si="17"/>
        <v>37</v>
      </c>
      <c r="EU40" s="69">
        <f>ROUND(EQ40/INDEX(被保険者数!O:O,MATCH(A40,被保険者数!A:A,0),1),0)</f>
        <v>12584</v>
      </c>
      <c r="EV40" s="1">
        <f t="shared" si="18"/>
        <v>38</v>
      </c>
    </row>
    <row r="41" spans="1:152" s="1" customFormat="1" ht="15.95" customHeight="1" x14ac:dyDescent="0.15">
      <c r="A41" s="2" t="s">
        <v>58</v>
      </c>
      <c r="B41" s="6">
        <v>195</v>
      </c>
      <c r="C41" s="7">
        <v>114811950</v>
      </c>
      <c r="D41" s="7">
        <v>91849542</v>
      </c>
      <c r="E41" s="7">
        <v>13125280</v>
      </c>
      <c r="F41" s="7">
        <v>8782476</v>
      </c>
      <c r="G41" s="7">
        <v>1054652</v>
      </c>
      <c r="H41" s="7">
        <v>5782</v>
      </c>
      <c r="I41" s="7">
        <v>99361010</v>
      </c>
      <c r="J41" s="7">
        <v>79488800</v>
      </c>
      <c r="K41" s="7">
        <v>5507043</v>
      </c>
      <c r="L41" s="7">
        <v>13703515</v>
      </c>
      <c r="M41" s="7">
        <v>661652</v>
      </c>
      <c r="N41" s="7">
        <f t="shared" si="0"/>
        <v>5977</v>
      </c>
      <c r="O41" s="7">
        <f t="shared" si="1"/>
        <v>214172960</v>
      </c>
      <c r="P41" s="7">
        <f t="shared" si="1"/>
        <v>171338342</v>
      </c>
      <c r="Q41" s="7">
        <f t="shared" si="1"/>
        <v>18632323</v>
      </c>
      <c r="R41" s="7">
        <f t="shared" si="1"/>
        <v>22485991</v>
      </c>
      <c r="S41" s="7">
        <f t="shared" si="1"/>
        <v>1716304</v>
      </c>
      <c r="T41" s="6">
        <v>2</v>
      </c>
      <c r="U41" s="7">
        <v>1148220</v>
      </c>
      <c r="V41" s="7">
        <v>918576</v>
      </c>
      <c r="W41" s="7">
        <v>114444</v>
      </c>
      <c r="X41" s="7">
        <v>115200</v>
      </c>
      <c r="Y41" s="7">
        <v>0</v>
      </c>
      <c r="Z41" s="7">
        <v>839</v>
      </c>
      <c r="AA41" s="7">
        <v>11380270</v>
      </c>
      <c r="AB41" s="7">
        <v>9104216</v>
      </c>
      <c r="AC41" s="7">
        <v>237221</v>
      </c>
      <c r="AD41" s="7">
        <v>2038833</v>
      </c>
      <c r="AE41" s="7">
        <v>0</v>
      </c>
      <c r="AF41" s="7">
        <f t="shared" si="2"/>
        <v>841</v>
      </c>
      <c r="AG41" s="7">
        <f t="shared" si="2"/>
        <v>12528490</v>
      </c>
      <c r="AH41" s="7">
        <f t="shared" si="2"/>
        <v>10022792</v>
      </c>
      <c r="AI41" s="7">
        <f t="shared" si="2"/>
        <v>351665</v>
      </c>
      <c r="AJ41" s="7">
        <f t="shared" si="2"/>
        <v>2154033</v>
      </c>
      <c r="AK41" s="7">
        <f t="shared" si="2"/>
        <v>0</v>
      </c>
      <c r="AL41" s="6">
        <f t="shared" si="3"/>
        <v>6818</v>
      </c>
      <c r="AM41" s="7">
        <f t="shared" si="3"/>
        <v>226701450</v>
      </c>
      <c r="AN41" s="7">
        <f t="shared" si="3"/>
        <v>181361134</v>
      </c>
      <c r="AO41" s="7">
        <f t="shared" si="3"/>
        <v>18983988</v>
      </c>
      <c r="AP41" s="7">
        <f t="shared" si="3"/>
        <v>24640024</v>
      </c>
      <c r="AQ41" s="7">
        <f t="shared" si="3"/>
        <v>1716304</v>
      </c>
      <c r="AR41" s="7">
        <v>4297</v>
      </c>
      <c r="AS41" s="7">
        <v>63789340</v>
      </c>
      <c r="AT41" s="7">
        <v>51031456</v>
      </c>
      <c r="AU41" s="7">
        <v>3769238</v>
      </c>
      <c r="AV41" s="7">
        <v>8295140</v>
      </c>
      <c r="AW41" s="7">
        <v>693506</v>
      </c>
      <c r="AX41" s="7">
        <f t="shared" si="4"/>
        <v>11115</v>
      </c>
      <c r="AY41" s="7">
        <f t="shared" si="4"/>
        <v>290490790</v>
      </c>
      <c r="AZ41" s="7">
        <f t="shared" si="4"/>
        <v>232392590</v>
      </c>
      <c r="BA41" s="7">
        <f t="shared" si="4"/>
        <v>22753226</v>
      </c>
      <c r="BB41" s="7">
        <f t="shared" si="4"/>
        <v>32935164</v>
      </c>
      <c r="BC41" s="7">
        <f t="shared" si="4"/>
        <v>2409810</v>
      </c>
      <c r="BD41" s="6">
        <v>181</v>
      </c>
      <c r="BE41" s="7">
        <v>4098846</v>
      </c>
      <c r="BF41" s="7">
        <v>1263546</v>
      </c>
      <c r="BG41" s="7">
        <v>0</v>
      </c>
      <c r="BH41" s="7">
        <v>2789760</v>
      </c>
      <c r="BI41" s="7">
        <v>45540</v>
      </c>
      <c r="BJ41" s="7">
        <v>2</v>
      </c>
      <c r="BK41" s="7">
        <v>24960</v>
      </c>
      <c r="BL41" s="7">
        <v>7020</v>
      </c>
      <c r="BM41" s="7">
        <v>0</v>
      </c>
      <c r="BN41" s="7">
        <v>17940</v>
      </c>
      <c r="BO41" s="7">
        <v>0</v>
      </c>
      <c r="BP41" s="7">
        <f t="shared" si="5"/>
        <v>183</v>
      </c>
      <c r="BQ41" s="7">
        <f t="shared" si="5"/>
        <v>4123806</v>
      </c>
      <c r="BR41" s="7">
        <f t="shared" si="5"/>
        <v>1270566</v>
      </c>
      <c r="BS41" s="7">
        <f t="shared" si="5"/>
        <v>0</v>
      </c>
      <c r="BT41" s="7">
        <f t="shared" si="5"/>
        <v>2807700</v>
      </c>
      <c r="BU41" s="7">
        <f t="shared" si="5"/>
        <v>45540</v>
      </c>
      <c r="BV41" s="6">
        <v>18</v>
      </c>
      <c r="BW41" s="7">
        <v>2297240</v>
      </c>
      <c r="BX41" s="7">
        <v>1837792</v>
      </c>
      <c r="BY41" s="7">
        <v>217937</v>
      </c>
      <c r="BZ41" s="7">
        <v>241511</v>
      </c>
      <c r="CA41" s="7">
        <v>0</v>
      </c>
      <c r="CB41" s="7">
        <f t="shared" si="6"/>
        <v>11133</v>
      </c>
      <c r="CC41" s="7">
        <f t="shared" si="7"/>
        <v>296911836</v>
      </c>
      <c r="CD41" s="7">
        <f t="shared" si="7"/>
        <v>235500948</v>
      </c>
      <c r="CE41" s="7">
        <f t="shared" si="7"/>
        <v>22971163</v>
      </c>
      <c r="CF41" s="7">
        <f t="shared" si="7"/>
        <v>35984375</v>
      </c>
      <c r="CG41" s="7">
        <f t="shared" si="7"/>
        <v>2455350</v>
      </c>
      <c r="CH41" s="100">
        <v>64</v>
      </c>
      <c r="CI41" s="101">
        <v>439712</v>
      </c>
      <c r="CJ41" s="101">
        <v>351756</v>
      </c>
      <c r="CK41" s="101">
        <v>0</v>
      </c>
      <c r="CL41" s="101">
        <v>87956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14"/>
        <v>64</v>
      </c>
      <c r="DA41" s="101">
        <f t="shared" si="8"/>
        <v>439712</v>
      </c>
      <c r="DB41" s="101">
        <f t="shared" si="8"/>
        <v>351756</v>
      </c>
      <c r="DC41" s="101">
        <f t="shared" si="8"/>
        <v>0</v>
      </c>
      <c r="DD41" s="101">
        <f t="shared" si="8"/>
        <v>87956</v>
      </c>
      <c r="DE41" s="101">
        <f t="shared" si="8"/>
        <v>0</v>
      </c>
      <c r="DF41" s="101">
        <f t="shared" si="9"/>
        <v>11197</v>
      </c>
      <c r="DG41" s="101">
        <f t="shared" si="9"/>
        <v>297351548</v>
      </c>
      <c r="DH41" s="101">
        <f t="shared" si="9"/>
        <v>235852704</v>
      </c>
      <c r="DI41" s="101">
        <f t="shared" si="9"/>
        <v>22971163</v>
      </c>
      <c r="DJ41" s="101">
        <f t="shared" si="9"/>
        <v>36072331</v>
      </c>
      <c r="DK41" s="101">
        <f t="shared" si="9"/>
        <v>2455350</v>
      </c>
      <c r="DL41" s="101">
        <v>142</v>
      </c>
      <c r="DM41" s="101">
        <v>816</v>
      </c>
      <c r="DN41" s="101">
        <v>958</v>
      </c>
      <c r="DO41" s="101">
        <v>37</v>
      </c>
      <c r="DP41" s="101">
        <v>27</v>
      </c>
      <c r="DR41" s="16">
        <f>INDEX(現金給付!H:H,MATCH($A41,現金給付!$C:$C,0),1)</f>
        <v>64</v>
      </c>
      <c r="DS41" s="16">
        <f>INDEX(現金給付!I:I,MATCH($A41,現金給付!$C:$C,0),1)</f>
        <v>351756</v>
      </c>
      <c r="DT41" s="16">
        <f>INDEX(現金給付!P:P,MATCH($A41,現金給付!$C:$C,0),1)</f>
        <v>6</v>
      </c>
      <c r="DU41" s="16">
        <f>INDEX(現金給付!Q:Q,MATCH($A41,現金給付!$C:$C,0),1)</f>
        <v>69336</v>
      </c>
      <c r="DV41" s="16">
        <f>INDEX(現金給付!X:X,MATCH($A41,現金給付!$C:$C,0),1)</f>
        <v>5</v>
      </c>
      <c r="DW41" s="16">
        <f>INDEX(現金給付!Y:Y,MATCH($A41,現金給付!$C:$C,0),1)</f>
        <v>76384</v>
      </c>
      <c r="DX41" s="16">
        <f>INDEX(現金給付!AN:AN,MATCH($A41,現金給付!$C:$C,0),1)</f>
        <v>6</v>
      </c>
      <c r="DY41" s="16">
        <f>INDEX(現金給付!AO:AO,MATCH($A41,現金給付!$C:$C,0),1)</f>
        <v>168887</v>
      </c>
      <c r="DZ41" s="16">
        <f>INDEX(現金給付!AV:AV,MATCH($A41,現金給付!$C:$C,0),1)</f>
        <v>0</v>
      </c>
      <c r="EA41" s="16">
        <f>INDEX(現金給付!AW:AW,MATCH($A41,現金給付!$C:$C,0),1)</f>
        <v>0</v>
      </c>
      <c r="EB41" s="16">
        <f>INDEX(現金給付!BD:BD,MATCH($A41,現金給付!$C:$C,0),1)</f>
        <v>0</v>
      </c>
      <c r="EC41" s="16">
        <f>INDEX(現金給付!BE:BE,MATCH($A41,現金給付!$C:$C,0),1)</f>
        <v>0</v>
      </c>
      <c r="ED41" s="16">
        <f>INDEX(現金給付!BT:BT,MATCH($A41,現金給付!$C:$C,0),1)</f>
        <v>0</v>
      </c>
      <c r="EE41" s="16">
        <f>INDEX(現金給付!BU:BU,MATCH($A41,現金給付!$C:$C,0),1)</f>
        <v>0</v>
      </c>
      <c r="EF41" s="16">
        <v>0</v>
      </c>
      <c r="EG41" s="16">
        <v>0</v>
      </c>
      <c r="EH41" s="16">
        <f t="shared" si="10"/>
        <v>81</v>
      </c>
      <c r="EI41" s="16">
        <f t="shared" si="10"/>
        <v>666363</v>
      </c>
      <c r="EK41" s="7">
        <f t="shared" si="15"/>
        <v>11214</v>
      </c>
      <c r="EL41" s="7">
        <f t="shared" si="15"/>
        <v>297578199</v>
      </c>
      <c r="EN41" s="69">
        <f>ROUND(EL41/INDEX(被保険者数!O:O,MATCH(A41,被保険者数!A:A,0),1),0)</f>
        <v>91987</v>
      </c>
      <c r="EO41" s="1">
        <f t="shared" si="16"/>
        <v>27</v>
      </c>
      <c r="EP41" s="69">
        <f t="shared" si="11"/>
        <v>115960170</v>
      </c>
      <c r="EQ41" s="69">
        <f t="shared" si="12"/>
        <v>110741280</v>
      </c>
      <c r="ER41" s="69">
        <f t="shared" si="13"/>
        <v>70876749</v>
      </c>
      <c r="ES41" s="69">
        <f>ROUND(EP41/INDEX(被保険者数!O:O,MATCH(A41,被保険者数!A:A,0),1),0)</f>
        <v>35845</v>
      </c>
      <c r="ET41" s="69">
        <f t="shared" si="17"/>
        <v>31</v>
      </c>
      <c r="EU41" s="69">
        <f>ROUND(EQ41/INDEX(被保険者数!O:O,MATCH(A41,被保険者数!A:A,0),1),0)</f>
        <v>34232</v>
      </c>
      <c r="EV41" s="1">
        <f t="shared" si="18"/>
        <v>21</v>
      </c>
    </row>
    <row r="42" spans="1:152" s="1" customFormat="1" ht="15.95" customHeight="1" x14ac:dyDescent="0.15">
      <c r="A42" s="2" t="s">
        <v>65</v>
      </c>
      <c r="B42" s="6">
        <v>6</v>
      </c>
      <c r="C42" s="7">
        <v>3441230</v>
      </c>
      <c r="D42" s="7">
        <v>2752984</v>
      </c>
      <c r="E42" s="7">
        <v>428900</v>
      </c>
      <c r="F42" s="7">
        <v>259346</v>
      </c>
      <c r="G42" s="7">
        <v>0</v>
      </c>
      <c r="H42" s="7">
        <v>87</v>
      </c>
      <c r="I42" s="7">
        <v>805240</v>
      </c>
      <c r="J42" s="7">
        <v>644192</v>
      </c>
      <c r="K42" s="7">
        <v>2758</v>
      </c>
      <c r="L42" s="7">
        <v>158290</v>
      </c>
      <c r="M42" s="7">
        <v>0</v>
      </c>
      <c r="N42" s="7">
        <f t="shared" si="0"/>
        <v>93</v>
      </c>
      <c r="O42" s="7">
        <f t="shared" si="1"/>
        <v>4246470</v>
      </c>
      <c r="P42" s="7">
        <f t="shared" si="1"/>
        <v>3397176</v>
      </c>
      <c r="Q42" s="7">
        <f t="shared" si="1"/>
        <v>431658</v>
      </c>
      <c r="R42" s="7">
        <f t="shared" si="1"/>
        <v>417636</v>
      </c>
      <c r="S42" s="7">
        <f t="shared" si="1"/>
        <v>0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13</v>
      </c>
      <c r="AA42" s="7">
        <v>98480</v>
      </c>
      <c r="AB42" s="7">
        <v>78784</v>
      </c>
      <c r="AC42" s="7">
        <v>0</v>
      </c>
      <c r="AD42" s="7">
        <v>19696</v>
      </c>
      <c r="AE42" s="7">
        <v>0</v>
      </c>
      <c r="AF42" s="7">
        <f t="shared" si="2"/>
        <v>13</v>
      </c>
      <c r="AG42" s="7">
        <f t="shared" si="2"/>
        <v>98480</v>
      </c>
      <c r="AH42" s="7">
        <f t="shared" si="2"/>
        <v>78784</v>
      </c>
      <c r="AI42" s="7">
        <f t="shared" si="2"/>
        <v>0</v>
      </c>
      <c r="AJ42" s="7">
        <f t="shared" si="2"/>
        <v>19696</v>
      </c>
      <c r="AK42" s="7">
        <f t="shared" si="2"/>
        <v>0</v>
      </c>
      <c r="AL42" s="6">
        <f t="shared" si="3"/>
        <v>106</v>
      </c>
      <c r="AM42" s="7">
        <f t="shared" si="3"/>
        <v>4344950</v>
      </c>
      <c r="AN42" s="7">
        <f t="shared" si="3"/>
        <v>3475960</v>
      </c>
      <c r="AO42" s="7">
        <f t="shared" si="3"/>
        <v>431658</v>
      </c>
      <c r="AP42" s="7">
        <f t="shared" si="3"/>
        <v>437332</v>
      </c>
      <c r="AQ42" s="7">
        <f t="shared" si="3"/>
        <v>0</v>
      </c>
      <c r="AR42" s="7">
        <v>28</v>
      </c>
      <c r="AS42" s="7">
        <v>195560</v>
      </c>
      <c r="AT42" s="7">
        <v>156448</v>
      </c>
      <c r="AU42" s="7">
        <v>3134</v>
      </c>
      <c r="AV42" s="7">
        <v>35978</v>
      </c>
      <c r="AW42" s="7">
        <v>0</v>
      </c>
      <c r="AX42" s="7">
        <f t="shared" si="4"/>
        <v>134</v>
      </c>
      <c r="AY42" s="7">
        <f t="shared" si="4"/>
        <v>4540510</v>
      </c>
      <c r="AZ42" s="7">
        <f t="shared" si="4"/>
        <v>3632408</v>
      </c>
      <c r="BA42" s="7">
        <f t="shared" si="4"/>
        <v>434792</v>
      </c>
      <c r="BB42" s="7">
        <f t="shared" si="4"/>
        <v>473310</v>
      </c>
      <c r="BC42" s="7">
        <f t="shared" si="4"/>
        <v>0</v>
      </c>
      <c r="BD42" s="6">
        <v>5</v>
      </c>
      <c r="BE42" s="7">
        <v>92991</v>
      </c>
      <c r="BF42" s="7">
        <v>27671</v>
      </c>
      <c r="BG42" s="7">
        <v>0</v>
      </c>
      <c r="BH42" s="7">
        <v>65320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5"/>
        <v>5</v>
      </c>
      <c r="BQ42" s="7">
        <f t="shared" si="5"/>
        <v>92991</v>
      </c>
      <c r="BR42" s="7">
        <f t="shared" si="5"/>
        <v>27671</v>
      </c>
      <c r="BS42" s="7">
        <f t="shared" si="5"/>
        <v>0</v>
      </c>
      <c r="BT42" s="7">
        <f t="shared" si="5"/>
        <v>65320</v>
      </c>
      <c r="BU42" s="7">
        <f t="shared" si="5"/>
        <v>0</v>
      </c>
      <c r="BV42" s="6">
        <v>1</v>
      </c>
      <c r="BW42" s="7">
        <v>210690</v>
      </c>
      <c r="BX42" s="7">
        <v>168552</v>
      </c>
      <c r="BY42" s="7">
        <v>24138</v>
      </c>
      <c r="BZ42" s="7">
        <v>18000</v>
      </c>
      <c r="CA42" s="7">
        <v>0</v>
      </c>
      <c r="CB42" s="7">
        <f t="shared" si="6"/>
        <v>135</v>
      </c>
      <c r="CC42" s="7">
        <f t="shared" si="7"/>
        <v>4844191</v>
      </c>
      <c r="CD42" s="7">
        <f t="shared" si="7"/>
        <v>3828631</v>
      </c>
      <c r="CE42" s="7">
        <f t="shared" si="7"/>
        <v>458930</v>
      </c>
      <c r="CF42" s="7">
        <f t="shared" si="7"/>
        <v>556630</v>
      </c>
      <c r="CG42" s="7">
        <f t="shared" si="7"/>
        <v>0</v>
      </c>
      <c r="CH42" s="100">
        <v>0</v>
      </c>
      <c r="CI42" s="101">
        <v>0</v>
      </c>
      <c r="CJ42" s="101">
        <v>0</v>
      </c>
      <c r="CK42" s="101">
        <v>0</v>
      </c>
      <c r="CL42" s="101">
        <v>0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14"/>
        <v>0</v>
      </c>
      <c r="DA42" s="101">
        <f t="shared" si="8"/>
        <v>0</v>
      </c>
      <c r="DB42" s="101">
        <f t="shared" si="8"/>
        <v>0</v>
      </c>
      <c r="DC42" s="101">
        <f t="shared" si="8"/>
        <v>0</v>
      </c>
      <c r="DD42" s="101">
        <f t="shared" si="8"/>
        <v>0</v>
      </c>
      <c r="DE42" s="101">
        <f t="shared" si="8"/>
        <v>0</v>
      </c>
      <c r="DF42" s="101">
        <f t="shared" si="9"/>
        <v>135</v>
      </c>
      <c r="DG42" s="101">
        <f t="shared" si="9"/>
        <v>4844191</v>
      </c>
      <c r="DH42" s="101">
        <f t="shared" si="9"/>
        <v>3828631</v>
      </c>
      <c r="DI42" s="101">
        <f t="shared" si="9"/>
        <v>458930</v>
      </c>
      <c r="DJ42" s="101">
        <f t="shared" si="9"/>
        <v>556630</v>
      </c>
      <c r="DK42" s="101">
        <f t="shared" si="9"/>
        <v>0</v>
      </c>
      <c r="DL42" s="101">
        <v>4</v>
      </c>
      <c r="DM42" s="101">
        <v>4</v>
      </c>
      <c r="DN42" s="101">
        <v>8</v>
      </c>
      <c r="DO42" s="101">
        <v>0</v>
      </c>
      <c r="DP42" s="101">
        <v>1</v>
      </c>
      <c r="DR42" s="16">
        <f>INDEX(現金給付!H:H,MATCH($A42,現金給付!$C:$C,0),1)</f>
        <v>0</v>
      </c>
      <c r="DS42" s="16">
        <f>INDEX(現金給付!I:I,MATCH($A42,現金給付!$C:$C,0),1)</f>
        <v>0</v>
      </c>
      <c r="DT42" s="16">
        <f>INDEX(現金給付!P:P,MATCH($A42,現金給付!$C:$C,0),1)</f>
        <v>0</v>
      </c>
      <c r="DU42" s="16">
        <f>INDEX(現金給付!Q:Q,MATCH($A42,現金給付!$C:$C,0),1)</f>
        <v>0</v>
      </c>
      <c r="DV42" s="16">
        <f>INDEX(現金給付!X:X,MATCH($A42,現金給付!$C:$C,0),1)</f>
        <v>0</v>
      </c>
      <c r="DW42" s="16">
        <f>INDEX(現金給付!Y:Y,MATCH($A42,現金給付!$C:$C,0),1)</f>
        <v>0</v>
      </c>
      <c r="DX42" s="16">
        <f>INDEX(現金給付!AN:AN,MATCH($A42,現金給付!$C:$C,0),1)</f>
        <v>0</v>
      </c>
      <c r="DY42" s="16">
        <f>INDEX(現金給付!AO:AO,MATCH($A42,現金給付!$C:$C,0),1)</f>
        <v>0</v>
      </c>
      <c r="DZ42" s="16">
        <f>INDEX(現金給付!AV:AV,MATCH($A42,現金給付!$C:$C,0),1)</f>
        <v>0</v>
      </c>
      <c r="EA42" s="16">
        <f>INDEX(現金給付!AW:AW,MATCH($A42,現金給付!$C:$C,0),1)</f>
        <v>0</v>
      </c>
      <c r="EB42" s="16">
        <f>INDEX(現金給付!BD:BD,MATCH($A42,現金給付!$C:$C,0),1)</f>
        <v>0</v>
      </c>
      <c r="EC42" s="16">
        <f>INDEX(現金給付!BE:BE,MATCH($A42,現金給付!$C:$C,0),1)</f>
        <v>0</v>
      </c>
      <c r="ED42" s="16">
        <f>INDEX(現金給付!BT:BT,MATCH($A42,現金給付!$C:$C,0),1)</f>
        <v>0</v>
      </c>
      <c r="EE42" s="16">
        <f>INDEX(現金給付!BU:BU,MATCH($A42,現金給付!$C:$C,0),1)</f>
        <v>0</v>
      </c>
      <c r="EF42" s="16">
        <v>0</v>
      </c>
      <c r="EG42" s="16">
        <v>0</v>
      </c>
      <c r="EH42" s="16">
        <f t="shared" si="10"/>
        <v>0</v>
      </c>
      <c r="EI42" s="16">
        <f t="shared" si="10"/>
        <v>0</v>
      </c>
      <c r="EK42" s="7">
        <f t="shared" si="15"/>
        <v>135</v>
      </c>
      <c r="EL42" s="7">
        <f t="shared" si="15"/>
        <v>4844191</v>
      </c>
      <c r="EN42" s="69">
        <f>ROUND(EL42/INDEX(被保険者数!O:O,MATCH(A42,被保険者数!A:A,0),1),0)</f>
        <v>29902</v>
      </c>
      <c r="EO42" s="1">
        <f t="shared" si="16"/>
        <v>40</v>
      </c>
      <c r="EP42" s="69">
        <f t="shared" si="11"/>
        <v>3441230</v>
      </c>
      <c r="EQ42" s="69">
        <f t="shared" si="12"/>
        <v>903720</v>
      </c>
      <c r="ER42" s="69">
        <f t="shared" si="13"/>
        <v>499241</v>
      </c>
      <c r="ES42" s="69">
        <f>ROUND(EP42/INDEX(被保険者数!O:O,MATCH(A42,被保険者数!A:A,0),1),0)</f>
        <v>21242</v>
      </c>
      <c r="ET42" s="69">
        <f t="shared" si="17"/>
        <v>39</v>
      </c>
      <c r="EU42" s="69">
        <f>ROUND(EQ42/INDEX(被保険者数!O:O,MATCH(A42,被保険者数!A:A,0),1),0)</f>
        <v>5579</v>
      </c>
      <c r="EV42" s="1">
        <f t="shared" si="18"/>
        <v>42</v>
      </c>
    </row>
    <row r="43" spans="1:152" s="1" customFormat="1" ht="15.95" customHeight="1" x14ac:dyDescent="0.15">
      <c r="A43" s="2" t="s">
        <v>66</v>
      </c>
      <c r="B43" s="6">
        <v>21</v>
      </c>
      <c r="C43" s="7">
        <v>9783030</v>
      </c>
      <c r="D43" s="7">
        <v>7826424</v>
      </c>
      <c r="E43" s="7">
        <v>977386</v>
      </c>
      <c r="F43" s="7">
        <v>956630</v>
      </c>
      <c r="G43" s="7">
        <v>22590</v>
      </c>
      <c r="H43" s="7">
        <v>673</v>
      </c>
      <c r="I43" s="7">
        <v>9490890</v>
      </c>
      <c r="J43" s="7">
        <v>7592720</v>
      </c>
      <c r="K43" s="7">
        <v>89544</v>
      </c>
      <c r="L43" s="7">
        <v>1773864</v>
      </c>
      <c r="M43" s="7">
        <v>34762</v>
      </c>
      <c r="N43" s="7">
        <f t="shared" si="0"/>
        <v>694</v>
      </c>
      <c r="O43" s="7">
        <f t="shared" si="1"/>
        <v>19273920</v>
      </c>
      <c r="P43" s="7">
        <f t="shared" si="1"/>
        <v>15419144</v>
      </c>
      <c r="Q43" s="7">
        <f t="shared" si="1"/>
        <v>1066930</v>
      </c>
      <c r="R43" s="7">
        <f t="shared" si="1"/>
        <v>2730494</v>
      </c>
      <c r="S43" s="7">
        <f t="shared" si="1"/>
        <v>57352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93</v>
      </c>
      <c r="AA43" s="7">
        <v>1005790</v>
      </c>
      <c r="AB43" s="7">
        <v>804632</v>
      </c>
      <c r="AC43" s="7">
        <v>12217</v>
      </c>
      <c r="AD43" s="7">
        <v>188941</v>
      </c>
      <c r="AE43" s="7">
        <v>0</v>
      </c>
      <c r="AF43" s="7">
        <f t="shared" si="2"/>
        <v>93</v>
      </c>
      <c r="AG43" s="7">
        <f t="shared" si="2"/>
        <v>1005790</v>
      </c>
      <c r="AH43" s="7">
        <f t="shared" si="2"/>
        <v>804632</v>
      </c>
      <c r="AI43" s="7">
        <f t="shared" si="2"/>
        <v>12217</v>
      </c>
      <c r="AJ43" s="7">
        <f t="shared" si="2"/>
        <v>188941</v>
      </c>
      <c r="AK43" s="7">
        <f t="shared" si="2"/>
        <v>0</v>
      </c>
      <c r="AL43" s="6">
        <f t="shared" si="3"/>
        <v>787</v>
      </c>
      <c r="AM43" s="7">
        <f t="shared" si="3"/>
        <v>20279710</v>
      </c>
      <c r="AN43" s="7">
        <f t="shared" si="3"/>
        <v>16223776</v>
      </c>
      <c r="AO43" s="7">
        <f t="shared" si="3"/>
        <v>1079147</v>
      </c>
      <c r="AP43" s="7">
        <f t="shared" si="3"/>
        <v>2919435</v>
      </c>
      <c r="AQ43" s="7">
        <f t="shared" si="3"/>
        <v>57352</v>
      </c>
      <c r="AR43" s="7">
        <v>292</v>
      </c>
      <c r="AS43" s="7">
        <v>3943070</v>
      </c>
      <c r="AT43" s="7">
        <v>3154456</v>
      </c>
      <c r="AU43" s="7">
        <v>78940</v>
      </c>
      <c r="AV43" s="7">
        <v>699278</v>
      </c>
      <c r="AW43" s="7">
        <v>10396</v>
      </c>
      <c r="AX43" s="7">
        <f t="shared" si="4"/>
        <v>1079</v>
      </c>
      <c r="AY43" s="7">
        <f t="shared" si="4"/>
        <v>24222780</v>
      </c>
      <c r="AZ43" s="7">
        <f t="shared" si="4"/>
        <v>19378232</v>
      </c>
      <c r="BA43" s="7">
        <f t="shared" si="4"/>
        <v>1158087</v>
      </c>
      <c r="BB43" s="7">
        <f t="shared" si="4"/>
        <v>3618713</v>
      </c>
      <c r="BC43" s="7">
        <f t="shared" si="4"/>
        <v>67748</v>
      </c>
      <c r="BD43" s="6">
        <v>19</v>
      </c>
      <c r="BE43" s="7">
        <v>239854</v>
      </c>
      <c r="BF43" s="7">
        <v>80234</v>
      </c>
      <c r="BG43" s="7">
        <v>0</v>
      </c>
      <c r="BH43" s="7">
        <v>159620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5"/>
        <v>19</v>
      </c>
      <c r="BQ43" s="7">
        <f t="shared" si="5"/>
        <v>239854</v>
      </c>
      <c r="BR43" s="7">
        <f t="shared" si="5"/>
        <v>80234</v>
      </c>
      <c r="BS43" s="7">
        <f t="shared" si="5"/>
        <v>0</v>
      </c>
      <c r="BT43" s="7">
        <f t="shared" si="5"/>
        <v>159620</v>
      </c>
      <c r="BU43" s="7">
        <f t="shared" si="5"/>
        <v>0</v>
      </c>
      <c r="BV43" s="6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f t="shared" si="6"/>
        <v>1079</v>
      </c>
      <c r="CC43" s="7">
        <f t="shared" si="7"/>
        <v>24462634</v>
      </c>
      <c r="CD43" s="7">
        <f t="shared" si="7"/>
        <v>19458466</v>
      </c>
      <c r="CE43" s="7">
        <f t="shared" si="7"/>
        <v>1158087</v>
      </c>
      <c r="CF43" s="7">
        <f t="shared" si="7"/>
        <v>3778333</v>
      </c>
      <c r="CG43" s="7">
        <f t="shared" si="7"/>
        <v>67748</v>
      </c>
      <c r="CH43" s="100">
        <v>13</v>
      </c>
      <c r="CI43" s="101">
        <v>59215</v>
      </c>
      <c r="CJ43" s="101">
        <v>47370</v>
      </c>
      <c r="CK43" s="101">
        <v>0</v>
      </c>
      <c r="CL43" s="101">
        <v>11845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14"/>
        <v>13</v>
      </c>
      <c r="DA43" s="101">
        <f t="shared" si="8"/>
        <v>59215</v>
      </c>
      <c r="DB43" s="101">
        <f t="shared" si="8"/>
        <v>47370</v>
      </c>
      <c r="DC43" s="101">
        <f t="shared" si="8"/>
        <v>0</v>
      </c>
      <c r="DD43" s="101">
        <f t="shared" si="8"/>
        <v>11845</v>
      </c>
      <c r="DE43" s="101">
        <f t="shared" si="8"/>
        <v>0</v>
      </c>
      <c r="DF43" s="101">
        <f t="shared" si="9"/>
        <v>1092</v>
      </c>
      <c r="DG43" s="101">
        <f t="shared" si="9"/>
        <v>24521849</v>
      </c>
      <c r="DH43" s="101">
        <f t="shared" si="9"/>
        <v>19505836</v>
      </c>
      <c r="DI43" s="101">
        <f t="shared" si="9"/>
        <v>1158087</v>
      </c>
      <c r="DJ43" s="101">
        <f t="shared" si="9"/>
        <v>3790178</v>
      </c>
      <c r="DK43" s="101">
        <f t="shared" si="9"/>
        <v>67748</v>
      </c>
      <c r="DL43" s="101">
        <v>12</v>
      </c>
      <c r="DM43" s="101">
        <v>102</v>
      </c>
      <c r="DN43" s="101">
        <v>114</v>
      </c>
      <c r="DO43" s="101">
        <v>0</v>
      </c>
      <c r="DP43" s="101">
        <v>1</v>
      </c>
      <c r="DR43" s="16">
        <f>INDEX(現金給付!H:H,MATCH($A43,現金給付!$C:$C,0),1)</f>
        <v>13</v>
      </c>
      <c r="DS43" s="16">
        <f>INDEX(現金給付!I:I,MATCH($A43,現金給付!$C:$C,0),1)</f>
        <v>47370</v>
      </c>
      <c r="DT43" s="16">
        <f>INDEX(現金給付!P:P,MATCH($A43,現金給付!$C:$C,0),1)</f>
        <v>0</v>
      </c>
      <c r="DU43" s="16">
        <f>INDEX(現金給付!Q:Q,MATCH($A43,現金給付!$C:$C,0),1)</f>
        <v>0</v>
      </c>
      <c r="DV43" s="16">
        <f>INDEX(現金給付!X:X,MATCH($A43,現金給付!$C:$C,0),1)</f>
        <v>0</v>
      </c>
      <c r="DW43" s="16">
        <f>INDEX(現金給付!Y:Y,MATCH($A43,現金給付!$C:$C,0),1)</f>
        <v>0</v>
      </c>
      <c r="DX43" s="16">
        <f>INDEX(現金給付!AN:AN,MATCH($A43,現金給付!$C:$C,0),1)</f>
        <v>0</v>
      </c>
      <c r="DY43" s="16">
        <f>INDEX(現金給付!AO:AO,MATCH($A43,現金給付!$C:$C,0),1)</f>
        <v>0</v>
      </c>
      <c r="DZ43" s="16">
        <f>INDEX(現金給付!AV:AV,MATCH($A43,現金給付!$C:$C,0),1)</f>
        <v>0</v>
      </c>
      <c r="EA43" s="16">
        <f>INDEX(現金給付!AW:AW,MATCH($A43,現金給付!$C:$C,0),1)</f>
        <v>0</v>
      </c>
      <c r="EB43" s="16">
        <f>INDEX(現金給付!BD:BD,MATCH($A43,現金給付!$C:$C,0),1)</f>
        <v>0</v>
      </c>
      <c r="EC43" s="16">
        <f>INDEX(現金給付!BE:BE,MATCH($A43,現金給付!$C:$C,0),1)</f>
        <v>0</v>
      </c>
      <c r="ED43" s="16">
        <f>INDEX(現金給付!BT:BT,MATCH($A43,現金給付!$C:$C,0),1)</f>
        <v>0</v>
      </c>
      <c r="EE43" s="16">
        <f>INDEX(現金給付!BU:BU,MATCH($A43,現金給付!$C:$C,0),1)</f>
        <v>0</v>
      </c>
      <c r="EF43" s="16">
        <v>0</v>
      </c>
      <c r="EG43" s="16">
        <v>0</v>
      </c>
      <c r="EH43" s="16">
        <f t="shared" si="10"/>
        <v>13</v>
      </c>
      <c r="EI43" s="16">
        <f t="shared" si="10"/>
        <v>47370</v>
      </c>
      <c r="EK43" s="7">
        <f t="shared" si="15"/>
        <v>1092</v>
      </c>
      <c r="EL43" s="7">
        <f t="shared" si="15"/>
        <v>24510004</v>
      </c>
      <c r="EN43" s="69">
        <f>ROUND(EL43/INDEX(被保険者数!O:O,MATCH(A43,被保険者数!A:A,0),1),0)</f>
        <v>56605</v>
      </c>
      <c r="EO43" s="1">
        <f t="shared" si="16"/>
        <v>35</v>
      </c>
      <c r="EP43" s="69">
        <f t="shared" si="11"/>
        <v>9783030</v>
      </c>
      <c r="EQ43" s="69">
        <f t="shared" si="12"/>
        <v>10496680</v>
      </c>
      <c r="ER43" s="69">
        <f t="shared" si="13"/>
        <v>4230294</v>
      </c>
      <c r="ES43" s="69">
        <f>ROUND(EP43/INDEX(被保険者数!O:O,MATCH(A43,被保険者数!A:A,0),1),0)</f>
        <v>22594</v>
      </c>
      <c r="ET43" s="69">
        <f t="shared" si="17"/>
        <v>38</v>
      </c>
      <c r="EU43" s="69">
        <f>ROUND(EQ43/INDEX(被保険者数!O:O,MATCH(A43,被保険者数!A:A,0),1),0)</f>
        <v>24242</v>
      </c>
      <c r="EV43" s="1">
        <f t="shared" si="18"/>
        <v>31</v>
      </c>
    </row>
    <row r="44" spans="1:152" s="1" customFormat="1" ht="15.95" customHeight="1" thickBot="1" x14ac:dyDescent="0.2">
      <c r="A44" s="8" t="s">
        <v>67</v>
      </c>
      <c r="B44" s="9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117</v>
      </c>
      <c r="I44" s="10">
        <v>1771700</v>
      </c>
      <c r="J44" s="10">
        <v>1417360</v>
      </c>
      <c r="K44" s="10">
        <v>86858</v>
      </c>
      <c r="L44" s="10">
        <v>267482</v>
      </c>
      <c r="M44" s="10">
        <v>0</v>
      </c>
      <c r="N44" s="7">
        <f t="shared" si="0"/>
        <v>117</v>
      </c>
      <c r="O44" s="10">
        <f t="shared" si="1"/>
        <v>1771700</v>
      </c>
      <c r="P44" s="10">
        <f t="shared" si="1"/>
        <v>1417360</v>
      </c>
      <c r="Q44" s="10">
        <f t="shared" si="1"/>
        <v>86858</v>
      </c>
      <c r="R44" s="10">
        <f t="shared" si="1"/>
        <v>267482</v>
      </c>
      <c r="S44" s="10">
        <f t="shared" si="1"/>
        <v>0</v>
      </c>
      <c r="T44" s="9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10</v>
      </c>
      <c r="AA44" s="10">
        <v>188240</v>
      </c>
      <c r="AB44" s="10">
        <v>150592</v>
      </c>
      <c r="AC44" s="10">
        <v>3487</v>
      </c>
      <c r="AD44" s="10">
        <v>34161</v>
      </c>
      <c r="AE44" s="10">
        <v>0</v>
      </c>
      <c r="AF44" s="10">
        <f t="shared" si="2"/>
        <v>10</v>
      </c>
      <c r="AG44" s="10">
        <f t="shared" si="2"/>
        <v>188240</v>
      </c>
      <c r="AH44" s="10">
        <f t="shared" si="2"/>
        <v>150592</v>
      </c>
      <c r="AI44" s="10">
        <f t="shared" si="2"/>
        <v>3487</v>
      </c>
      <c r="AJ44" s="10">
        <f t="shared" si="2"/>
        <v>34161</v>
      </c>
      <c r="AK44" s="10">
        <f t="shared" si="2"/>
        <v>0</v>
      </c>
      <c r="AL44" s="9">
        <f t="shared" si="3"/>
        <v>127</v>
      </c>
      <c r="AM44" s="10">
        <f t="shared" si="3"/>
        <v>1959940</v>
      </c>
      <c r="AN44" s="10">
        <f t="shared" si="3"/>
        <v>1567952</v>
      </c>
      <c r="AO44" s="10">
        <f t="shared" si="3"/>
        <v>90345</v>
      </c>
      <c r="AP44" s="10">
        <f t="shared" si="3"/>
        <v>301643</v>
      </c>
      <c r="AQ44" s="10">
        <f t="shared" si="3"/>
        <v>0</v>
      </c>
      <c r="AR44" s="10">
        <v>88</v>
      </c>
      <c r="AS44" s="10">
        <v>1250830</v>
      </c>
      <c r="AT44" s="10">
        <v>1000664</v>
      </c>
      <c r="AU44" s="10">
        <v>38071</v>
      </c>
      <c r="AV44" s="10">
        <v>212095</v>
      </c>
      <c r="AW44" s="10">
        <v>0</v>
      </c>
      <c r="AX44" s="7">
        <f t="shared" si="4"/>
        <v>215</v>
      </c>
      <c r="AY44" s="7">
        <f t="shared" si="4"/>
        <v>3210770</v>
      </c>
      <c r="AZ44" s="7">
        <f t="shared" si="4"/>
        <v>2568616</v>
      </c>
      <c r="BA44" s="7">
        <f t="shared" si="4"/>
        <v>128416</v>
      </c>
      <c r="BB44" s="7">
        <f t="shared" si="4"/>
        <v>513738</v>
      </c>
      <c r="BC44" s="7">
        <f t="shared" si="4"/>
        <v>0</v>
      </c>
      <c r="BD44" s="9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f t="shared" si="5"/>
        <v>0</v>
      </c>
      <c r="BQ44" s="10">
        <f t="shared" si="5"/>
        <v>0</v>
      </c>
      <c r="BR44" s="10">
        <f t="shared" si="5"/>
        <v>0</v>
      </c>
      <c r="BS44" s="10">
        <f t="shared" si="5"/>
        <v>0</v>
      </c>
      <c r="BT44" s="10">
        <f t="shared" si="5"/>
        <v>0</v>
      </c>
      <c r="BU44" s="10">
        <f t="shared" si="5"/>
        <v>0</v>
      </c>
      <c r="BV44" s="9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7">
        <f t="shared" si="6"/>
        <v>215</v>
      </c>
      <c r="CC44" s="7">
        <f t="shared" si="7"/>
        <v>3210770</v>
      </c>
      <c r="CD44" s="7">
        <f t="shared" si="7"/>
        <v>2568616</v>
      </c>
      <c r="CE44" s="7">
        <f t="shared" si="7"/>
        <v>128416</v>
      </c>
      <c r="CF44" s="7">
        <f t="shared" si="7"/>
        <v>513738</v>
      </c>
      <c r="CG44" s="7">
        <f t="shared" si="7"/>
        <v>0</v>
      </c>
      <c r="CH44" s="100">
        <v>0</v>
      </c>
      <c r="CI44" s="101">
        <v>0</v>
      </c>
      <c r="CJ44" s="101">
        <v>0</v>
      </c>
      <c r="CK44" s="101">
        <v>0</v>
      </c>
      <c r="CL44" s="101">
        <v>0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14"/>
        <v>0</v>
      </c>
      <c r="DA44" s="101">
        <f t="shared" si="8"/>
        <v>0</v>
      </c>
      <c r="DB44" s="101">
        <f t="shared" si="8"/>
        <v>0</v>
      </c>
      <c r="DC44" s="101">
        <f t="shared" si="8"/>
        <v>0</v>
      </c>
      <c r="DD44" s="101">
        <f t="shared" si="8"/>
        <v>0</v>
      </c>
      <c r="DE44" s="101">
        <f t="shared" si="8"/>
        <v>0</v>
      </c>
      <c r="DF44" s="101">
        <f t="shared" si="9"/>
        <v>215</v>
      </c>
      <c r="DG44" s="101">
        <f t="shared" si="9"/>
        <v>3210770</v>
      </c>
      <c r="DH44" s="101">
        <f t="shared" si="9"/>
        <v>2568616</v>
      </c>
      <c r="DI44" s="101">
        <f t="shared" si="9"/>
        <v>128416</v>
      </c>
      <c r="DJ44" s="101">
        <f t="shared" si="9"/>
        <v>513738</v>
      </c>
      <c r="DK44" s="101">
        <f t="shared" si="9"/>
        <v>0</v>
      </c>
      <c r="DL44" s="101">
        <v>0</v>
      </c>
      <c r="DM44" s="101">
        <v>17</v>
      </c>
      <c r="DN44" s="101">
        <v>17</v>
      </c>
      <c r="DO44" s="101">
        <v>0</v>
      </c>
      <c r="DP44" s="101">
        <v>0</v>
      </c>
      <c r="DR44" s="16">
        <f>INDEX(現金給付!H:H,MATCH($A44,現金給付!$C:$C,0),1)</f>
        <v>0</v>
      </c>
      <c r="DS44" s="16">
        <f>INDEX(現金給付!I:I,MATCH($A44,現金給付!$C:$C,0),1)</f>
        <v>0</v>
      </c>
      <c r="DT44" s="16">
        <f>INDEX(現金給付!P:P,MATCH($A44,現金給付!$C:$C,0),1)</f>
        <v>0</v>
      </c>
      <c r="DU44" s="16">
        <f>INDEX(現金給付!Q:Q,MATCH($A44,現金給付!$C:$C,0),1)</f>
        <v>0</v>
      </c>
      <c r="DV44" s="16">
        <f>INDEX(現金給付!X:X,MATCH($A44,現金給付!$C:$C,0),1)</f>
        <v>0</v>
      </c>
      <c r="DW44" s="16">
        <f>INDEX(現金給付!Y:Y,MATCH($A44,現金給付!$C:$C,0),1)</f>
        <v>0</v>
      </c>
      <c r="DX44" s="16">
        <f>INDEX(現金給付!AN:AN,MATCH($A44,現金給付!$C:$C,0),1)</f>
        <v>0</v>
      </c>
      <c r="DY44" s="16">
        <f>INDEX(現金給付!AO:AO,MATCH($A44,現金給付!$C:$C,0),1)</f>
        <v>0</v>
      </c>
      <c r="DZ44" s="16">
        <f>INDEX(現金給付!AV:AV,MATCH($A44,現金給付!$C:$C,0),1)</f>
        <v>0</v>
      </c>
      <c r="EA44" s="16">
        <f>INDEX(現金給付!AW:AW,MATCH($A44,現金給付!$C:$C,0),1)</f>
        <v>0</v>
      </c>
      <c r="EB44" s="16">
        <f>INDEX(現金給付!BD:BD,MATCH($A44,現金給付!$C:$C,0),1)</f>
        <v>0</v>
      </c>
      <c r="EC44" s="16">
        <f>INDEX(現金給付!BE:BE,MATCH($A44,現金給付!$C:$C,0),1)</f>
        <v>0</v>
      </c>
      <c r="ED44" s="16">
        <f>INDEX(現金給付!BT:BT,MATCH($A44,現金給付!$C:$C,0),1)</f>
        <v>0</v>
      </c>
      <c r="EE44" s="16">
        <f>INDEX(現金給付!BU:BU,MATCH($A44,現金給付!$C:$C,0),1)</f>
        <v>0</v>
      </c>
      <c r="EF44" s="16">
        <v>0</v>
      </c>
      <c r="EG44" s="16">
        <v>0</v>
      </c>
      <c r="EH44" s="16">
        <f t="shared" si="10"/>
        <v>0</v>
      </c>
      <c r="EI44" s="16">
        <f t="shared" si="10"/>
        <v>0</v>
      </c>
      <c r="EK44" s="7">
        <f t="shared" si="15"/>
        <v>215</v>
      </c>
      <c r="EL44" s="7">
        <f t="shared" si="15"/>
        <v>3210770</v>
      </c>
      <c r="EN44" s="69">
        <f>ROUND(EL44/INDEX(被保険者数!O:O,MATCH(A44,被保険者数!A:A,0),1),0)</f>
        <v>20715</v>
      </c>
      <c r="EO44" s="1">
        <f t="shared" si="16"/>
        <v>41</v>
      </c>
      <c r="EP44" s="69">
        <f t="shared" si="11"/>
        <v>0</v>
      </c>
      <c r="EQ44" s="69">
        <f t="shared" si="12"/>
        <v>1959940</v>
      </c>
      <c r="ER44" s="69">
        <f t="shared" si="13"/>
        <v>1250830</v>
      </c>
      <c r="ES44" s="69">
        <f>ROUND(EP44/INDEX(被保険者数!O:O,MATCH(A44,被保険者数!A:A,0),1),0)</f>
        <v>0</v>
      </c>
      <c r="ET44" s="69">
        <f t="shared" si="17"/>
        <v>42</v>
      </c>
      <c r="EU44" s="69">
        <f>ROUND(EQ44/INDEX(被保険者数!O:O,MATCH(A44,被保険者数!A:A,0),1),0)</f>
        <v>12645</v>
      </c>
      <c r="EV44" s="1">
        <f t="shared" si="18"/>
        <v>37</v>
      </c>
    </row>
    <row r="45" spans="1:152" s="1" customFormat="1" ht="15.95" customHeight="1" thickTop="1" x14ac:dyDescent="0.15">
      <c r="A45" s="2" t="s">
        <v>145</v>
      </c>
      <c r="B45" s="11">
        <f t="shared" ref="B45:AG45" si="19">SUM(B4:B44)</f>
        <v>17376</v>
      </c>
      <c r="C45" s="12">
        <f t="shared" si="19"/>
        <v>11924739130</v>
      </c>
      <c r="D45" s="12">
        <f t="shared" si="19"/>
        <v>9539838547</v>
      </c>
      <c r="E45" s="12">
        <f t="shared" si="19"/>
        <v>1518266640</v>
      </c>
      <c r="F45" s="12">
        <f t="shared" si="19"/>
        <v>805245355</v>
      </c>
      <c r="G45" s="12">
        <f t="shared" si="19"/>
        <v>61388588</v>
      </c>
      <c r="H45" s="12">
        <f t="shared" si="19"/>
        <v>360993</v>
      </c>
      <c r="I45" s="12">
        <f t="shared" si="19"/>
        <v>6377049210</v>
      </c>
      <c r="J45" s="12">
        <f t="shared" si="19"/>
        <v>5101637430</v>
      </c>
      <c r="K45" s="12">
        <f t="shared" si="19"/>
        <v>362200695</v>
      </c>
      <c r="L45" s="12">
        <f t="shared" si="19"/>
        <v>866929319</v>
      </c>
      <c r="M45" s="12">
        <f t="shared" si="19"/>
        <v>46281766</v>
      </c>
      <c r="N45" s="12">
        <f t="shared" si="19"/>
        <v>378369</v>
      </c>
      <c r="O45" s="12">
        <f t="shared" si="19"/>
        <v>18301788340</v>
      </c>
      <c r="P45" s="12">
        <f t="shared" si="19"/>
        <v>14641475977</v>
      </c>
      <c r="Q45" s="12">
        <f t="shared" si="19"/>
        <v>1880467335</v>
      </c>
      <c r="R45" s="12">
        <f t="shared" si="19"/>
        <v>1672174674</v>
      </c>
      <c r="S45" s="12">
        <f t="shared" si="19"/>
        <v>107670354</v>
      </c>
      <c r="T45" s="11">
        <f t="shared" si="19"/>
        <v>71</v>
      </c>
      <c r="U45" s="12">
        <f t="shared" si="19"/>
        <v>19670170</v>
      </c>
      <c r="V45" s="12">
        <f t="shared" si="19"/>
        <v>15736134</v>
      </c>
      <c r="W45" s="12">
        <f t="shared" si="19"/>
        <v>1531618</v>
      </c>
      <c r="X45" s="12">
        <f t="shared" si="19"/>
        <v>2402418</v>
      </c>
      <c r="Y45" s="12">
        <f t="shared" si="19"/>
        <v>0</v>
      </c>
      <c r="Z45" s="12">
        <f t="shared" si="19"/>
        <v>56183</v>
      </c>
      <c r="AA45" s="12">
        <f t="shared" si="19"/>
        <v>739475580</v>
      </c>
      <c r="AB45" s="12">
        <f t="shared" si="19"/>
        <v>591580472</v>
      </c>
      <c r="AC45" s="12">
        <f t="shared" si="19"/>
        <v>8747779</v>
      </c>
      <c r="AD45" s="12">
        <f t="shared" si="19"/>
        <v>138989349</v>
      </c>
      <c r="AE45" s="12">
        <f t="shared" si="19"/>
        <v>157980</v>
      </c>
      <c r="AF45" s="12">
        <f t="shared" si="19"/>
        <v>56254</v>
      </c>
      <c r="AG45" s="12">
        <f t="shared" si="19"/>
        <v>759145750</v>
      </c>
      <c r="AH45" s="12">
        <f t="shared" ref="AH45:CS45" si="20">SUM(AH4:AH44)</f>
        <v>607316606</v>
      </c>
      <c r="AI45" s="12">
        <f t="shared" si="20"/>
        <v>10279397</v>
      </c>
      <c r="AJ45" s="12">
        <f t="shared" si="20"/>
        <v>141391767</v>
      </c>
      <c r="AK45" s="12">
        <f t="shared" si="20"/>
        <v>157980</v>
      </c>
      <c r="AL45" s="11">
        <f t="shared" si="20"/>
        <v>434623</v>
      </c>
      <c r="AM45" s="12">
        <f t="shared" si="20"/>
        <v>19060934090</v>
      </c>
      <c r="AN45" s="12">
        <f t="shared" si="20"/>
        <v>15248792583</v>
      </c>
      <c r="AO45" s="12">
        <f t="shared" si="20"/>
        <v>1890746732</v>
      </c>
      <c r="AP45" s="12">
        <f t="shared" si="20"/>
        <v>1813566441</v>
      </c>
      <c r="AQ45" s="12">
        <f t="shared" si="20"/>
        <v>107828334</v>
      </c>
      <c r="AR45" s="12">
        <f t="shared" si="20"/>
        <v>262530</v>
      </c>
      <c r="AS45" s="12">
        <f t="shared" si="20"/>
        <v>3397817090</v>
      </c>
      <c r="AT45" s="12">
        <f t="shared" si="20"/>
        <v>2718253617</v>
      </c>
      <c r="AU45" s="12">
        <f t="shared" si="20"/>
        <v>106250260</v>
      </c>
      <c r="AV45" s="12">
        <f t="shared" si="20"/>
        <v>532467669</v>
      </c>
      <c r="AW45" s="12">
        <f t="shared" si="20"/>
        <v>40845544</v>
      </c>
      <c r="AX45" s="12">
        <f t="shared" si="20"/>
        <v>697153</v>
      </c>
      <c r="AY45" s="12">
        <f t="shared" si="20"/>
        <v>22458751180</v>
      </c>
      <c r="AZ45" s="12">
        <f t="shared" si="20"/>
        <v>17967046200</v>
      </c>
      <c r="BA45" s="12">
        <f t="shared" si="20"/>
        <v>1996996992</v>
      </c>
      <c r="BB45" s="12">
        <f t="shared" si="20"/>
        <v>2346034110</v>
      </c>
      <c r="BC45" s="12">
        <f t="shared" si="20"/>
        <v>148673878</v>
      </c>
      <c r="BD45" s="11">
        <f t="shared" si="20"/>
        <v>16713</v>
      </c>
      <c r="BE45" s="12">
        <f t="shared" si="20"/>
        <v>492390676</v>
      </c>
      <c r="BF45" s="12">
        <f t="shared" si="20"/>
        <v>140129876</v>
      </c>
      <c r="BG45" s="12">
        <f t="shared" si="20"/>
        <v>0</v>
      </c>
      <c r="BH45" s="12">
        <f t="shared" si="20"/>
        <v>350253980</v>
      </c>
      <c r="BI45" s="12">
        <f t="shared" si="20"/>
        <v>2006820</v>
      </c>
      <c r="BJ45" s="12">
        <f t="shared" si="20"/>
        <v>71</v>
      </c>
      <c r="BK45" s="12">
        <f t="shared" si="20"/>
        <v>525352</v>
      </c>
      <c r="BL45" s="12">
        <f t="shared" si="20"/>
        <v>171012</v>
      </c>
      <c r="BM45" s="12">
        <f t="shared" si="20"/>
        <v>0</v>
      </c>
      <c r="BN45" s="12">
        <f t="shared" si="20"/>
        <v>354340</v>
      </c>
      <c r="BO45" s="12">
        <f t="shared" si="20"/>
        <v>0</v>
      </c>
      <c r="BP45" s="12">
        <f t="shared" si="20"/>
        <v>16784</v>
      </c>
      <c r="BQ45" s="12">
        <f t="shared" si="20"/>
        <v>492916028</v>
      </c>
      <c r="BR45" s="12">
        <f t="shared" si="20"/>
        <v>140300888</v>
      </c>
      <c r="BS45" s="12">
        <f t="shared" si="20"/>
        <v>0</v>
      </c>
      <c r="BT45" s="12">
        <f t="shared" si="20"/>
        <v>350608320</v>
      </c>
      <c r="BU45" s="12">
        <f t="shared" si="20"/>
        <v>2006820</v>
      </c>
      <c r="BV45" s="11">
        <f t="shared" si="20"/>
        <v>2603</v>
      </c>
      <c r="BW45" s="12">
        <f t="shared" si="20"/>
        <v>394306170</v>
      </c>
      <c r="BX45" s="12">
        <f t="shared" si="20"/>
        <v>315444940</v>
      </c>
      <c r="BY45" s="12">
        <f t="shared" si="20"/>
        <v>42780701</v>
      </c>
      <c r="BZ45" s="12">
        <f t="shared" si="20"/>
        <v>24036314</v>
      </c>
      <c r="CA45" s="12">
        <f t="shared" si="20"/>
        <v>12044215</v>
      </c>
      <c r="CB45" s="12">
        <f t="shared" si="20"/>
        <v>699756</v>
      </c>
      <c r="CC45" s="12">
        <f t="shared" si="20"/>
        <v>23345973378</v>
      </c>
      <c r="CD45" s="12">
        <f t="shared" si="20"/>
        <v>18422792028</v>
      </c>
      <c r="CE45" s="12">
        <f t="shared" si="20"/>
        <v>2039777693</v>
      </c>
      <c r="CF45" s="12">
        <f t="shared" si="20"/>
        <v>2720678744</v>
      </c>
      <c r="CG45" s="12">
        <f t="shared" si="20"/>
        <v>162724913</v>
      </c>
      <c r="CH45" s="103">
        <v>4552</v>
      </c>
      <c r="CI45" s="104">
        <v>28065592</v>
      </c>
      <c r="CJ45" s="104">
        <v>22452042</v>
      </c>
      <c r="CK45" s="104">
        <v>0</v>
      </c>
      <c r="CL45" s="104">
        <v>5613550</v>
      </c>
      <c r="CM45" s="104">
        <v>0</v>
      </c>
      <c r="CN45" s="104">
        <f t="shared" si="20"/>
        <v>0</v>
      </c>
      <c r="CO45" s="104">
        <f t="shared" si="20"/>
        <v>0</v>
      </c>
      <c r="CP45" s="104">
        <f t="shared" si="20"/>
        <v>0</v>
      </c>
      <c r="CQ45" s="104">
        <f t="shared" si="20"/>
        <v>0</v>
      </c>
      <c r="CR45" s="104">
        <f t="shared" si="20"/>
        <v>0</v>
      </c>
      <c r="CS45" s="104">
        <f t="shared" si="20"/>
        <v>0</v>
      </c>
      <c r="CT45" s="104">
        <f t="shared" ref="CT45:DK45" si="21">SUM(CT4:CT44)</f>
        <v>0</v>
      </c>
      <c r="CU45" s="104">
        <f t="shared" si="21"/>
        <v>0</v>
      </c>
      <c r="CV45" s="104">
        <f t="shared" si="21"/>
        <v>0</v>
      </c>
      <c r="CW45" s="104">
        <f t="shared" si="21"/>
        <v>0</v>
      </c>
      <c r="CX45" s="104">
        <f t="shared" si="21"/>
        <v>0</v>
      </c>
      <c r="CY45" s="104">
        <f t="shared" si="21"/>
        <v>0</v>
      </c>
      <c r="CZ45" s="105">
        <f t="shared" si="21"/>
        <v>4552</v>
      </c>
      <c r="DA45" s="104">
        <f t="shared" si="21"/>
        <v>28065592</v>
      </c>
      <c r="DB45" s="104">
        <f t="shared" si="21"/>
        <v>22452042</v>
      </c>
      <c r="DC45" s="104">
        <f t="shared" si="21"/>
        <v>0</v>
      </c>
      <c r="DD45" s="104">
        <f t="shared" si="21"/>
        <v>5613550</v>
      </c>
      <c r="DE45" s="104">
        <f t="shared" si="21"/>
        <v>0</v>
      </c>
      <c r="DF45" s="104">
        <f t="shared" si="21"/>
        <v>704308</v>
      </c>
      <c r="DG45" s="104">
        <f t="shared" si="21"/>
        <v>23374038970</v>
      </c>
      <c r="DH45" s="104">
        <f t="shared" si="21"/>
        <v>18445244070</v>
      </c>
      <c r="DI45" s="104">
        <f t="shared" si="21"/>
        <v>2039777693</v>
      </c>
      <c r="DJ45" s="104">
        <f t="shared" si="21"/>
        <v>2726292294</v>
      </c>
      <c r="DK45" s="104">
        <f t="shared" si="21"/>
        <v>162724913</v>
      </c>
      <c r="DL45" s="104">
        <v>13583</v>
      </c>
      <c r="DM45" s="104">
        <v>57527</v>
      </c>
      <c r="DN45" s="104">
        <v>71110</v>
      </c>
      <c r="DO45" s="104">
        <v>2828</v>
      </c>
      <c r="DP45" s="104">
        <v>3049</v>
      </c>
      <c r="DR45" s="17">
        <f>SUM(DR4:DR44)</f>
        <v>4563</v>
      </c>
      <c r="DS45" s="17">
        <f t="shared" ref="DS45:EG45" si="22">SUM(DS4:DS44)</f>
        <v>22547906</v>
      </c>
      <c r="DT45" s="17">
        <f t="shared" si="22"/>
        <v>1090</v>
      </c>
      <c r="DU45" s="17">
        <f t="shared" si="22"/>
        <v>14897709</v>
      </c>
      <c r="DV45" s="17">
        <f t="shared" si="22"/>
        <v>1615</v>
      </c>
      <c r="DW45" s="17">
        <f t="shared" si="22"/>
        <v>33696216</v>
      </c>
      <c r="DX45" s="17">
        <f t="shared" si="22"/>
        <v>679</v>
      </c>
      <c r="DY45" s="17">
        <f t="shared" si="22"/>
        <v>21425937</v>
      </c>
      <c r="DZ45" s="17">
        <f t="shared" si="22"/>
        <v>20</v>
      </c>
      <c r="EA45" s="17">
        <f t="shared" si="22"/>
        <v>276944</v>
      </c>
      <c r="EB45" s="17">
        <f t="shared" si="22"/>
        <v>0</v>
      </c>
      <c r="EC45" s="17">
        <f t="shared" si="22"/>
        <v>0</v>
      </c>
      <c r="ED45" s="17">
        <f t="shared" si="22"/>
        <v>0</v>
      </c>
      <c r="EE45" s="17">
        <f t="shared" si="22"/>
        <v>0</v>
      </c>
      <c r="EF45" s="17">
        <f t="shared" si="22"/>
        <v>0</v>
      </c>
      <c r="EG45" s="17">
        <f t="shared" si="22"/>
        <v>0</v>
      </c>
      <c r="EH45" s="17">
        <f t="shared" si="10"/>
        <v>7967</v>
      </c>
      <c r="EI45" s="17">
        <f t="shared" si="10"/>
        <v>92844712</v>
      </c>
      <c r="EK45" s="12">
        <f>SUM(EK4:EK44)</f>
        <v>707723</v>
      </c>
      <c r="EL45" s="12">
        <f>SUM(EL4:EL44)</f>
        <v>23438818090</v>
      </c>
      <c r="EN45" s="69">
        <f>ROUND(EL45/INDEX(被保険者数!O:O,MATCH(A45,被保険者数!A:A,0),1),0)</f>
        <v>152705</v>
      </c>
      <c r="EO45" s="1">
        <f t="shared" si="16"/>
        <v>9</v>
      </c>
      <c r="EP45" s="69">
        <f t="shared" si="11"/>
        <v>11944409300</v>
      </c>
      <c r="EQ45" s="69">
        <f t="shared" si="12"/>
        <v>7116524790</v>
      </c>
      <c r="ER45" s="69">
        <f t="shared" si="13"/>
        <v>4377884000</v>
      </c>
      <c r="ES45" s="69">
        <f>ROUND(EP45/INDEX(被保険者数!O:O,MATCH(A45,被保険者数!A:A,0),1),0)</f>
        <v>77818</v>
      </c>
      <c r="ET45" s="69">
        <f t="shared" si="17"/>
        <v>13</v>
      </c>
      <c r="EU45" s="69">
        <f>ROUND(EQ45/INDEX(被保険者数!O:O,MATCH(A45,被保険者数!A:A,0),1),0)</f>
        <v>46364</v>
      </c>
      <c r="EV45" s="1">
        <f t="shared" si="18"/>
        <v>9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23">SUM(EP4:EP44)</f>
        <v>11944409300</v>
      </c>
      <c r="EQ46" s="18">
        <f t="shared" si="23"/>
        <v>7116524790</v>
      </c>
      <c r="ER46" s="18">
        <f t="shared" si="23"/>
        <v>4377884000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24">IF(OR(EP46="",EP45=EP46),"","×")</f>
        <v/>
      </c>
      <c r="EQ47" s="70" t="str">
        <f t="shared" si="24"/>
        <v/>
      </c>
      <c r="ER47" s="70" t="str">
        <f t="shared" si="24"/>
        <v/>
      </c>
      <c r="ES47" s="70"/>
      <c r="ET47" s="70"/>
      <c r="EU47" s="70"/>
      <c r="EV47" s="70"/>
    </row>
  </sheetData>
  <sheetProtection sheet="1" formatCells="0" insertColumns="0" insertRows="0" insertHyperlinks="0" deleteColumns="0" deleteRows="0" sort="0" autoFilter="0" pivotTables="0"/>
  <mergeCells count="35">
    <mergeCell ref="ED2:EE2"/>
    <mergeCell ref="EF2:EG2"/>
    <mergeCell ref="DR2:DS2"/>
    <mergeCell ref="DT2:DU2"/>
    <mergeCell ref="DV2:DW2"/>
    <mergeCell ref="DX2:DY2"/>
    <mergeCell ref="DZ2:EA2"/>
    <mergeCell ref="EB2:EC2"/>
    <mergeCell ref="DL1:DP2"/>
    <mergeCell ref="DR1:EG1"/>
    <mergeCell ref="EH1:EI2"/>
    <mergeCell ref="EK1:EL2"/>
    <mergeCell ref="B2:G2"/>
    <mergeCell ref="H2:M2"/>
    <mergeCell ref="N2:S2"/>
    <mergeCell ref="T2:Y2"/>
    <mergeCell ref="Z2:AE2"/>
    <mergeCell ref="AF2:AK2"/>
    <mergeCell ref="BV1:CA2"/>
    <mergeCell ref="CB1:CG2"/>
    <mergeCell ref="CH1:CS1"/>
    <mergeCell ref="CT1:CY2"/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</mergeCells>
  <phoneticPr fontId="4"/>
  <conditionalFormatting sqref="EN47:EV47">
    <cfRule type="cellIs" dxfId="1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verticalDpi="1200" r:id="rId1"/>
  <headerFooter alignWithMargins="0">
    <oddHeader>&amp;L&amp;A&amp;C&amp;16令和５年度分&amp;R&amp;D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V47"/>
  <sheetViews>
    <sheetView view="pageBreakPreview" zoomScale="70" zoomScaleNormal="85" zoomScaleSheetLayoutView="70" workbookViewId="0">
      <pane xSplit="1" ySplit="3" topLeftCell="B4" activePane="bottomRight" state="frozen"/>
      <selection activeCell="EH20" sqref="EH20"/>
      <selection pane="topRight" activeCell="EH20" sqref="EH20"/>
      <selection pane="bottomLeft" activeCell="EH20" sqref="EH20"/>
      <selection pane="bottomRight" activeCell="A3" sqref="A3"/>
    </sheetView>
  </sheetViews>
  <sheetFormatPr defaultRowHeight="13.5" x14ac:dyDescent="0.15"/>
  <cols>
    <col min="1" max="1" width="8.25" bestFit="1" customWidth="1"/>
    <col min="2" max="2" width="7.375" style="13" bestFit="1" customWidth="1"/>
    <col min="3" max="4" width="12.75" style="13" bestFit="1" customWidth="1"/>
    <col min="5" max="6" width="11.75" style="13" bestFit="1" customWidth="1"/>
    <col min="7" max="7" width="10.375" style="13" bestFit="1" customWidth="1"/>
    <col min="8" max="8" width="8.5" style="13" bestFit="1" customWidth="1"/>
    <col min="9" max="10" width="12.75" style="13" bestFit="1" customWidth="1"/>
    <col min="11" max="11" width="10.375" style="13" bestFit="1" customWidth="1"/>
    <col min="12" max="12" width="11.75" style="13" bestFit="1" customWidth="1"/>
    <col min="13" max="13" width="10.375" style="13" bestFit="1" customWidth="1"/>
    <col min="14" max="14" width="8.5" style="13" bestFit="1" customWidth="1"/>
    <col min="15" max="16" width="13.75" style="13" bestFit="1" customWidth="1"/>
    <col min="17" max="18" width="11.75" style="13" bestFit="1" customWidth="1"/>
    <col min="19" max="19" width="10.375" style="13" bestFit="1" customWidth="1"/>
    <col min="20" max="20" width="5" bestFit="1" customWidth="1"/>
    <col min="21" max="22" width="9.375" bestFit="1" customWidth="1"/>
    <col min="23" max="23" width="8.5" bestFit="1" customWidth="1"/>
    <col min="24" max="24" width="10.125" bestFit="1" customWidth="1"/>
    <col min="25" max="25" width="10" bestFit="1" customWidth="1"/>
    <col min="26" max="26" width="7.375" bestFit="1" customWidth="1"/>
    <col min="27" max="28" width="11.75" bestFit="1" customWidth="1"/>
    <col min="29" max="29" width="8.5" bestFit="1" customWidth="1"/>
    <col min="30" max="30" width="10.375" bestFit="1" customWidth="1"/>
    <col min="31" max="31" width="10" bestFit="1" customWidth="1"/>
    <col min="32" max="32" width="7.375" bestFit="1" customWidth="1"/>
    <col min="33" max="34" width="11.75" bestFit="1" customWidth="1"/>
    <col min="35" max="35" width="8.5" bestFit="1" customWidth="1"/>
    <col min="36" max="36" width="10.375" bestFit="1" customWidth="1"/>
    <col min="37" max="37" width="10" bestFit="1" customWidth="1"/>
    <col min="38" max="38" width="8.5" bestFit="1" customWidth="1"/>
    <col min="39" max="40" width="13.75" bestFit="1" customWidth="1"/>
    <col min="41" max="42" width="11.75" bestFit="1" customWidth="1"/>
    <col min="43" max="43" width="10.375" bestFit="1" customWidth="1"/>
    <col min="44" max="44" width="8.5" bestFit="1" customWidth="1"/>
    <col min="45" max="46" width="12.75" bestFit="1" customWidth="1"/>
    <col min="47" max="47" width="10.375" bestFit="1" customWidth="1"/>
    <col min="48" max="48" width="11.75" bestFit="1" customWidth="1"/>
    <col min="49" max="49" width="10.375" bestFit="1" customWidth="1"/>
    <col min="50" max="50" width="8.5" bestFit="1" customWidth="1"/>
    <col min="51" max="52" width="13.75" bestFit="1" customWidth="1"/>
    <col min="53" max="54" width="11.75" bestFit="1" customWidth="1"/>
    <col min="55" max="55" width="10.375" bestFit="1" customWidth="1"/>
    <col min="56" max="56" width="7.375" style="13" bestFit="1" customWidth="1"/>
    <col min="57" max="58" width="11.75" style="13" bestFit="1" customWidth="1"/>
    <col min="59" max="59" width="5" style="13" bestFit="1" customWidth="1"/>
    <col min="60" max="60" width="11.75" style="13" bestFit="1" customWidth="1"/>
    <col min="61" max="61" width="10" style="13" bestFit="1" customWidth="1"/>
    <col min="62" max="62" width="5" style="13" bestFit="1" customWidth="1"/>
    <col min="63" max="64" width="8.5" style="13" bestFit="1" customWidth="1"/>
    <col min="65" max="65" width="5" style="13" bestFit="1" customWidth="1"/>
    <col min="66" max="66" width="10.125" style="13" bestFit="1" customWidth="1"/>
    <col min="67" max="67" width="10" style="13" bestFit="1" customWidth="1"/>
    <col min="68" max="68" width="7.375" style="13" bestFit="1" customWidth="1"/>
    <col min="69" max="70" width="11.75" style="13" bestFit="1" customWidth="1"/>
    <col min="71" max="71" width="5" style="13" bestFit="1" customWidth="1"/>
    <col min="72" max="72" width="11.75" style="13" bestFit="1" customWidth="1"/>
    <col min="73" max="73" width="10" style="13" bestFit="1" customWidth="1"/>
    <col min="74" max="74" width="5.625" bestFit="1" customWidth="1"/>
    <col min="75" max="76" width="11.75" bestFit="1" customWidth="1"/>
    <col min="77" max="79" width="9.375" bestFit="1" customWidth="1"/>
    <col min="80" max="80" width="8.5" bestFit="1" customWidth="1"/>
    <col min="81" max="82" width="13.75" bestFit="1" customWidth="1"/>
    <col min="83" max="83" width="11.75" bestFit="1" customWidth="1"/>
    <col min="84" max="84" width="12.75" bestFit="1" customWidth="1"/>
    <col min="85" max="85" width="10.375" bestFit="1" customWidth="1"/>
    <col min="86" max="86" width="6.5" style="106" hidden="1" customWidth="1"/>
    <col min="87" max="88" width="10.375" style="106" hidden="1" customWidth="1"/>
    <col min="89" max="89" width="5" style="106" hidden="1" customWidth="1"/>
    <col min="90" max="90" width="10.125" style="106" hidden="1" customWidth="1"/>
    <col min="91" max="91" width="10" style="106" hidden="1" customWidth="1"/>
    <col min="92" max="92" width="5" style="106" hidden="1" customWidth="1"/>
    <col min="93" max="94" width="6.625" style="106" hidden="1" customWidth="1"/>
    <col min="95" max="95" width="5" style="106" hidden="1" customWidth="1"/>
    <col min="96" max="96" width="10.125" style="106" hidden="1" customWidth="1"/>
    <col min="97" max="97" width="10" style="106" hidden="1" customWidth="1"/>
    <col min="98" max="98" width="5" style="106" hidden="1" customWidth="1"/>
    <col min="99" max="100" width="6.625" style="106" hidden="1" customWidth="1"/>
    <col min="101" max="101" width="5" style="106" hidden="1" customWidth="1"/>
    <col min="102" max="102" width="10.125" style="106" hidden="1" customWidth="1"/>
    <col min="103" max="103" width="10" style="106" hidden="1" customWidth="1"/>
    <col min="104" max="104" width="6.5" style="106" hidden="1" customWidth="1"/>
    <col min="105" max="106" width="10.375" style="106" hidden="1" customWidth="1"/>
    <col min="107" max="107" width="5" style="106" hidden="1" customWidth="1"/>
    <col min="108" max="108" width="10.125" style="106" hidden="1" customWidth="1"/>
    <col min="109" max="109" width="10" style="106" hidden="1" customWidth="1"/>
    <col min="110" max="110" width="8.5" style="106" hidden="1" customWidth="1"/>
    <col min="111" max="112" width="13.75" style="106" hidden="1" customWidth="1"/>
    <col min="113" max="113" width="11.75" style="106" hidden="1" customWidth="1"/>
    <col min="114" max="114" width="12.75" style="106" hidden="1" customWidth="1"/>
    <col min="115" max="115" width="10.375" style="106" hidden="1" customWidth="1"/>
    <col min="116" max="116" width="6.5" style="106" hidden="1" customWidth="1"/>
    <col min="117" max="117" width="6.625" style="106" hidden="1" customWidth="1"/>
    <col min="118" max="118" width="10" style="106" hidden="1" customWidth="1"/>
    <col min="119" max="120" width="8.25" style="106" hidden="1" customWidth="1"/>
    <col min="122" max="122" width="6.5" bestFit="1" customWidth="1"/>
    <col min="123" max="123" width="10.375" bestFit="1" customWidth="1"/>
    <col min="124" max="124" width="5.625" bestFit="1" customWidth="1"/>
    <col min="125" max="125" width="10.375" bestFit="1" customWidth="1"/>
    <col min="126" max="126" width="5.625" bestFit="1" customWidth="1"/>
    <col min="127" max="127" width="10.375" bestFit="1" customWidth="1"/>
    <col min="128" max="128" width="5.625" bestFit="1" customWidth="1"/>
    <col min="129" max="129" width="10.375" bestFit="1" customWidth="1"/>
    <col min="130" max="130" width="5" bestFit="1" customWidth="1"/>
    <col min="131" max="131" width="8.5" bestFit="1" customWidth="1"/>
    <col min="132" max="132" width="5" bestFit="1" customWidth="1"/>
    <col min="133" max="133" width="7.375" bestFit="1" customWidth="1"/>
    <col min="134" max="134" width="5" bestFit="1" customWidth="1"/>
    <col min="135" max="135" width="8.5" bestFit="1" customWidth="1"/>
    <col min="136" max="136" width="5" bestFit="1" customWidth="1"/>
    <col min="137" max="137" width="6.625" bestFit="1" customWidth="1"/>
    <col min="138" max="138" width="6.5" bestFit="1" customWidth="1"/>
    <col min="139" max="139" width="10.375" bestFit="1" customWidth="1"/>
    <col min="141" max="141" width="8.5" bestFit="1" customWidth="1"/>
    <col min="142" max="142" width="13.75" bestFit="1" customWidth="1"/>
    <col min="144" max="144" width="14.875" bestFit="1" customWidth="1"/>
    <col min="145" max="145" width="5" bestFit="1" customWidth="1"/>
    <col min="146" max="147" width="14.75" bestFit="1" customWidth="1"/>
    <col min="148" max="148" width="20.125" bestFit="1" customWidth="1"/>
    <col min="149" max="149" width="14.875" bestFit="1" customWidth="1"/>
    <col min="150" max="150" width="3.5" bestFit="1" customWidth="1"/>
    <col min="151" max="151" width="14.875" bestFit="1" customWidth="1"/>
    <col min="152" max="152" width="3.5" bestFit="1" customWidth="1"/>
  </cols>
  <sheetData>
    <row r="1" spans="1:152" s="1" customFormat="1" ht="24" customHeight="1" x14ac:dyDescent="0.1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 t="s">
        <v>1</v>
      </c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 t="s">
        <v>2</v>
      </c>
      <c r="AM1" s="223"/>
      <c r="AN1" s="223"/>
      <c r="AO1" s="223"/>
      <c r="AP1" s="223"/>
      <c r="AQ1" s="223"/>
      <c r="AR1" s="222" t="s">
        <v>3</v>
      </c>
      <c r="AS1" s="222"/>
      <c r="AT1" s="222"/>
      <c r="AU1" s="222"/>
      <c r="AV1" s="222"/>
      <c r="AW1" s="222"/>
      <c r="AX1" s="223" t="s">
        <v>4</v>
      </c>
      <c r="AY1" s="223"/>
      <c r="AZ1" s="223"/>
      <c r="BA1" s="223"/>
      <c r="BB1" s="223"/>
      <c r="BC1" s="223"/>
      <c r="BD1" s="222" t="s">
        <v>5</v>
      </c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 t="s">
        <v>6</v>
      </c>
      <c r="BW1" s="222"/>
      <c r="BX1" s="222"/>
      <c r="BY1" s="222"/>
      <c r="BZ1" s="222"/>
      <c r="CA1" s="222"/>
      <c r="CB1" s="223" t="s">
        <v>7</v>
      </c>
      <c r="CC1" s="223"/>
      <c r="CD1" s="223"/>
      <c r="CE1" s="223"/>
      <c r="CF1" s="223"/>
      <c r="CG1" s="223"/>
      <c r="CH1" s="225" t="s">
        <v>8</v>
      </c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7"/>
      <c r="CT1" s="224" t="s">
        <v>9</v>
      </c>
      <c r="CU1" s="224"/>
      <c r="CV1" s="224"/>
      <c r="CW1" s="224"/>
      <c r="CX1" s="224"/>
      <c r="CY1" s="224"/>
      <c r="CZ1" s="224" t="s">
        <v>10</v>
      </c>
      <c r="DA1" s="224"/>
      <c r="DB1" s="224"/>
      <c r="DC1" s="224"/>
      <c r="DD1" s="224"/>
      <c r="DE1" s="224"/>
      <c r="DF1" s="224" t="s">
        <v>11</v>
      </c>
      <c r="DG1" s="224"/>
      <c r="DH1" s="224"/>
      <c r="DI1" s="224"/>
      <c r="DJ1" s="224"/>
      <c r="DK1" s="224"/>
      <c r="DL1" s="224" t="s">
        <v>12</v>
      </c>
      <c r="DM1" s="224"/>
      <c r="DN1" s="224"/>
      <c r="DO1" s="224"/>
      <c r="DP1" s="224"/>
      <c r="DR1" s="232" t="s">
        <v>68</v>
      </c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28" t="s">
        <v>69</v>
      </c>
      <c r="EI1" s="229"/>
      <c r="EK1" s="228" t="s">
        <v>70</v>
      </c>
      <c r="EL1" s="229"/>
    </row>
    <row r="2" spans="1:152" s="1" customFormat="1" ht="24" customHeight="1" x14ac:dyDescent="0.2">
      <c r="B2" s="222" t="s">
        <v>13</v>
      </c>
      <c r="C2" s="222"/>
      <c r="D2" s="222"/>
      <c r="E2" s="222"/>
      <c r="F2" s="222"/>
      <c r="G2" s="222"/>
      <c r="H2" s="222" t="s">
        <v>14</v>
      </c>
      <c r="I2" s="222"/>
      <c r="J2" s="222"/>
      <c r="K2" s="222"/>
      <c r="L2" s="222"/>
      <c r="M2" s="222"/>
      <c r="N2" s="223" t="s">
        <v>15</v>
      </c>
      <c r="O2" s="223"/>
      <c r="P2" s="223"/>
      <c r="Q2" s="223"/>
      <c r="R2" s="223"/>
      <c r="S2" s="223"/>
      <c r="T2" s="222" t="s">
        <v>13</v>
      </c>
      <c r="U2" s="222"/>
      <c r="V2" s="222"/>
      <c r="W2" s="222"/>
      <c r="X2" s="222"/>
      <c r="Y2" s="222"/>
      <c r="Z2" s="222" t="s">
        <v>14</v>
      </c>
      <c r="AA2" s="222"/>
      <c r="AB2" s="222"/>
      <c r="AC2" s="222"/>
      <c r="AD2" s="222"/>
      <c r="AE2" s="222"/>
      <c r="AF2" s="223" t="s">
        <v>15</v>
      </c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2"/>
      <c r="AS2" s="222"/>
      <c r="AT2" s="222"/>
      <c r="AU2" s="222"/>
      <c r="AV2" s="222"/>
      <c r="AW2" s="222"/>
      <c r="AX2" s="223"/>
      <c r="AY2" s="223"/>
      <c r="AZ2" s="223"/>
      <c r="BA2" s="223"/>
      <c r="BB2" s="223"/>
      <c r="BC2" s="223"/>
      <c r="BD2" s="222" t="s">
        <v>0</v>
      </c>
      <c r="BE2" s="222"/>
      <c r="BF2" s="222"/>
      <c r="BG2" s="222"/>
      <c r="BH2" s="222"/>
      <c r="BI2" s="222"/>
      <c r="BJ2" s="222" t="s">
        <v>1</v>
      </c>
      <c r="BK2" s="222"/>
      <c r="BL2" s="222"/>
      <c r="BM2" s="222"/>
      <c r="BN2" s="222"/>
      <c r="BO2" s="222"/>
      <c r="BP2" s="223" t="s">
        <v>15</v>
      </c>
      <c r="BQ2" s="223"/>
      <c r="BR2" s="223"/>
      <c r="BS2" s="223"/>
      <c r="BT2" s="223"/>
      <c r="BU2" s="223"/>
      <c r="BV2" s="222"/>
      <c r="BW2" s="222"/>
      <c r="BX2" s="222"/>
      <c r="BY2" s="222"/>
      <c r="BZ2" s="222"/>
      <c r="CA2" s="222"/>
      <c r="CB2" s="223"/>
      <c r="CC2" s="223"/>
      <c r="CD2" s="223"/>
      <c r="CE2" s="223"/>
      <c r="CF2" s="223"/>
      <c r="CG2" s="223"/>
      <c r="CH2" s="225" t="s">
        <v>16</v>
      </c>
      <c r="CI2" s="226"/>
      <c r="CJ2" s="226"/>
      <c r="CK2" s="226"/>
      <c r="CL2" s="226"/>
      <c r="CM2" s="227"/>
      <c r="CN2" s="225" t="s">
        <v>17</v>
      </c>
      <c r="CO2" s="226"/>
      <c r="CP2" s="226"/>
      <c r="CQ2" s="226"/>
      <c r="CR2" s="226"/>
      <c r="CS2" s="227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R2" s="230" t="s">
        <v>16</v>
      </c>
      <c r="DS2" s="230"/>
      <c r="DT2" s="230" t="s">
        <v>74</v>
      </c>
      <c r="DU2" s="230"/>
      <c r="DV2" s="231" t="s">
        <v>73</v>
      </c>
      <c r="DW2" s="231"/>
      <c r="DX2" s="230" t="s">
        <v>72</v>
      </c>
      <c r="DY2" s="230"/>
      <c r="DZ2" s="230" t="s">
        <v>71</v>
      </c>
      <c r="EA2" s="230"/>
      <c r="EB2" s="230" t="s">
        <v>78</v>
      </c>
      <c r="EC2" s="230"/>
      <c r="ED2" s="230" t="s">
        <v>75</v>
      </c>
      <c r="EE2" s="230"/>
      <c r="EF2" s="230" t="s">
        <v>79</v>
      </c>
      <c r="EG2" s="230"/>
      <c r="EH2" s="229"/>
      <c r="EI2" s="229"/>
      <c r="EK2" s="229"/>
      <c r="EL2" s="229"/>
    </row>
    <row r="3" spans="1:152" s="1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96" t="s">
        <v>19</v>
      </c>
      <c r="CI3" s="97" t="s">
        <v>20</v>
      </c>
      <c r="CJ3" s="98" t="s">
        <v>21</v>
      </c>
      <c r="CK3" s="97" t="s">
        <v>22</v>
      </c>
      <c r="CL3" s="98" t="s">
        <v>77</v>
      </c>
      <c r="CM3" s="98" t="s">
        <v>76</v>
      </c>
      <c r="CN3" s="97" t="s">
        <v>19</v>
      </c>
      <c r="CO3" s="97" t="s">
        <v>20</v>
      </c>
      <c r="CP3" s="98" t="s">
        <v>21</v>
      </c>
      <c r="CQ3" s="97" t="s">
        <v>22</v>
      </c>
      <c r="CR3" s="98" t="s">
        <v>77</v>
      </c>
      <c r="CS3" s="98" t="s">
        <v>76</v>
      </c>
      <c r="CT3" s="97" t="s">
        <v>19</v>
      </c>
      <c r="CU3" s="97" t="s">
        <v>20</v>
      </c>
      <c r="CV3" s="98" t="s">
        <v>21</v>
      </c>
      <c r="CW3" s="97" t="s">
        <v>22</v>
      </c>
      <c r="CX3" s="98" t="s">
        <v>77</v>
      </c>
      <c r="CY3" s="98" t="s">
        <v>76</v>
      </c>
      <c r="CZ3" s="99" t="s">
        <v>19</v>
      </c>
      <c r="DA3" s="97" t="s">
        <v>20</v>
      </c>
      <c r="DB3" s="98" t="s">
        <v>21</v>
      </c>
      <c r="DC3" s="97" t="s">
        <v>22</v>
      </c>
      <c r="DD3" s="98" t="s">
        <v>77</v>
      </c>
      <c r="DE3" s="98" t="s">
        <v>76</v>
      </c>
      <c r="DF3" s="97" t="s">
        <v>19</v>
      </c>
      <c r="DG3" s="97" t="s">
        <v>20</v>
      </c>
      <c r="DH3" s="98" t="s">
        <v>21</v>
      </c>
      <c r="DI3" s="97" t="s">
        <v>22</v>
      </c>
      <c r="DJ3" s="98" t="s">
        <v>77</v>
      </c>
      <c r="DK3" s="98" t="s">
        <v>76</v>
      </c>
      <c r="DL3" s="97" t="s">
        <v>13</v>
      </c>
      <c r="DM3" s="97" t="s">
        <v>14</v>
      </c>
      <c r="DN3" s="98" t="s">
        <v>25</v>
      </c>
      <c r="DO3" s="98" t="s">
        <v>23</v>
      </c>
      <c r="DP3" s="98" t="s">
        <v>24</v>
      </c>
      <c r="DR3" s="15" t="s">
        <v>19</v>
      </c>
      <c r="DS3" s="15" t="s">
        <v>20</v>
      </c>
      <c r="DT3" s="15" t="s">
        <v>19</v>
      </c>
      <c r="DU3" s="15" t="s">
        <v>20</v>
      </c>
      <c r="DV3" s="15" t="s">
        <v>19</v>
      </c>
      <c r="DW3" s="15" t="s">
        <v>20</v>
      </c>
      <c r="DX3" s="15" t="s">
        <v>19</v>
      </c>
      <c r="DY3" s="15" t="s">
        <v>20</v>
      </c>
      <c r="DZ3" s="15" t="s">
        <v>19</v>
      </c>
      <c r="EA3" s="15" t="s">
        <v>20</v>
      </c>
      <c r="EB3" s="15" t="s">
        <v>19</v>
      </c>
      <c r="EC3" s="15" t="s">
        <v>20</v>
      </c>
      <c r="ED3" s="15" t="s">
        <v>19</v>
      </c>
      <c r="EE3" s="15" t="s">
        <v>20</v>
      </c>
      <c r="EF3" s="15" t="s">
        <v>19</v>
      </c>
      <c r="EG3" s="15" t="s">
        <v>20</v>
      </c>
      <c r="EH3" s="15" t="s">
        <v>19</v>
      </c>
      <c r="EI3" s="15" t="s">
        <v>20</v>
      </c>
      <c r="EK3" s="15" t="s">
        <v>19</v>
      </c>
      <c r="EL3" s="15" t="s">
        <v>20</v>
      </c>
      <c r="EN3" s="67" t="s">
        <v>148</v>
      </c>
      <c r="EO3" s="67" t="s">
        <v>149</v>
      </c>
      <c r="EP3" s="67" t="s">
        <v>150</v>
      </c>
      <c r="EQ3" s="67" t="s">
        <v>151</v>
      </c>
      <c r="ER3" s="68" t="s">
        <v>152</v>
      </c>
      <c r="ES3" s="67" t="s">
        <v>153</v>
      </c>
      <c r="ET3" s="67"/>
      <c r="EU3" s="67" t="s">
        <v>154</v>
      </c>
    </row>
    <row r="4" spans="1:152" s="1" customFormat="1" ht="15.95" customHeight="1" x14ac:dyDescent="0.15">
      <c r="A4" s="2" t="s">
        <v>26</v>
      </c>
      <c r="B4" s="6">
        <v>2541</v>
      </c>
      <c r="C4" s="7">
        <v>1795528110</v>
      </c>
      <c r="D4" s="7">
        <v>1256893897</v>
      </c>
      <c r="E4" s="7">
        <v>270823034</v>
      </c>
      <c r="F4" s="7">
        <v>252464412</v>
      </c>
      <c r="G4" s="7">
        <v>15346767</v>
      </c>
      <c r="H4" s="7">
        <v>58108</v>
      </c>
      <c r="I4" s="7">
        <v>1035863680</v>
      </c>
      <c r="J4" s="7">
        <v>725104575</v>
      </c>
      <c r="K4" s="7">
        <v>44910550</v>
      </c>
      <c r="L4" s="7">
        <v>253599708</v>
      </c>
      <c r="M4" s="7">
        <v>12248847</v>
      </c>
      <c r="N4" s="7">
        <f t="shared" ref="N4:N44" si="0">B4+H4</f>
        <v>60649</v>
      </c>
      <c r="O4" s="7">
        <f t="shared" ref="O4:O44" si="1">C4+I4</f>
        <v>2831391790</v>
      </c>
      <c r="P4" s="7">
        <f t="shared" ref="P4:P44" si="2">D4+J4</f>
        <v>1981998472</v>
      </c>
      <c r="Q4" s="7">
        <f t="shared" ref="Q4:Q44" si="3">E4+K4</f>
        <v>315733584</v>
      </c>
      <c r="R4" s="7">
        <f t="shared" ref="R4:R44" si="4">F4+L4</f>
        <v>506064120</v>
      </c>
      <c r="S4" s="7">
        <f t="shared" ref="S4:S44" si="5">G4+M4</f>
        <v>27595614</v>
      </c>
      <c r="T4" s="6">
        <v>12</v>
      </c>
      <c r="U4" s="7">
        <v>2924240</v>
      </c>
      <c r="V4" s="7">
        <v>2046968</v>
      </c>
      <c r="W4" s="7">
        <v>219118</v>
      </c>
      <c r="X4" s="7">
        <v>658154</v>
      </c>
      <c r="Y4" s="7">
        <v>0</v>
      </c>
      <c r="Z4" s="7">
        <v>8792</v>
      </c>
      <c r="AA4" s="7">
        <v>112182010</v>
      </c>
      <c r="AB4" s="7">
        <v>78527407</v>
      </c>
      <c r="AC4" s="7">
        <v>0</v>
      </c>
      <c r="AD4" s="7">
        <v>33525493</v>
      </c>
      <c r="AE4" s="7">
        <v>129110</v>
      </c>
      <c r="AF4" s="7">
        <f t="shared" ref="AF4:AF44" si="6">T4+Z4</f>
        <v>8804</v>
      </c>
      <c r="AG4" s="7">
        <f t="shared" ref="AG4:AG44" si="7">U4+AA4</f>
        <v>115106250</v>
      </c>
      <c r="AH4" s="7">
        <f t="shared" ref="AH4:AH44" si="8">V4+AB4</f>
        <v>80574375</v>
      </c>
      <c r="AI4" s="7">
        <f t="shared" ref="AI4:AI44" si="9">W4+AC4</f>
        <v>219118</v>
      </c>
      <c r="AJ4" s="7">
        <f t="shared" ref="AJ4:AJ44" si="10">X4+AD4</f>
        <v>34183647</v>
      </c>
      <c r="AK4" s="7">
        <f t="shared" ref="AK4:AK44" si="11">Y4+AE4</f>
        <v>129110</v>
      </c>
      <c r="AL4" s="6">
        <f t="shared" ref="AL4:AL44" si="12">AF4+N4</f>
        <v>69453</v>
      </c>
      <c r="AM4" s="7">
        <f t="shared" ref="AM4:AM44" si="13">AG4+O4</f>
        <v>2946498040</v>
      </c>
      <c r="AN4" s="7">
        <f t="shared" ref="AN4:AN44" si="14">AH4+P4</f>
        <v>2062572847</v>
      </c>
      <c r="AO4" s="7">
        <f t="shared" ref="AO4:AO44" si="15">AI4+Q4</f>
        <v>315952702</v>
      </c>
      <c r="AP4" s="7">
        <f t="shared" ref="AP4:AP44" si="16">AJ4+R4</f>
        <v>540247767</v>
      </c>
      <c r="AQ4" s="7">
        <f t="shared" ref="AQ4:AQ44" si="17">AK4+S4</f>
        <v>27724724</v>
      </c>
      <c r="AR4" s="7">
        <v>41997</v>
      </c>
      <c r="AS4" s="7">
        <v>558844730</v>
      </c>
      <c r="AT4" s="7">
        <v>391191254</v>
      </c>
      <c r="AU4" s="7">
        <v>8277306</v>
      </c>
      <c r="AV4" s="7">
        <v>146359842</v>
      </c>
      <c r="AW4" s="7">
        <v>13016328</v>
      </c>
      <c r="AX4" s="7">
        <f t="shared" ref="AX4:AX44" si="18">AL4+AR4</f>
        <v>111450</v>
      </c>
      <c r="AY4" s="7">
        <f t="shared" ref="AY4:AY44" si="19">AM4+AS4</f>
        <v>3505342770</v>
      </c>
      <c r="AZ4" s="7">
        <f t="shared" ref="AZ4:AZ44" si="20">AN4+AT4</f>
        <v>2453764101</v>
      </c>
      <c r="BA4" s="7">
        <f t="shared" ref="BA4:BA44" si="21">AO4+AU4</f>
        <v>324230008</v>
      </c>
      <c r="BB4" s="7">
        <f t="shared" ref="BB4:BB44" si="22">AP4+AV4</f>
        <v>686607609</v>
      </c>
      <c r="BC4" s="7">
        <f t="shared" ref="BC4:BC44" si="23">AQ4+AW4</f>
        <v>40741052</v>
      </c>
      <c r="BD4" s="6">
        <v>2462</v>
      </c>
      <c r="BE4" s="7">
        <v>65504854</v>
      </c>
      <c r="BF4" s="7">
        <v>20074594</v>
      </c>
      <c r="BG4" s="7">
        <v>0</v>
      </c>
      <c r="BH4" s="7">
        <v>45084940</v>
      </c>
      <c r="BI4" s="7">
        <v>345320</v>
      </c>
      <c r="BJ4" s="7">
        <v>12</v>
      </c>
      <c r="BK4" s="7">
        <v>46072</v>
      </c>
      <c r="BL4" s="7">
        <v>13412</v>
      </c>
      <c r="BM4" s="7">
        <v>0</v>
      </c>
      <c r="BN4" s="7">
        <v>32660</v>
      </c>
      <c r="BO4" s="7">
        <v>0</v>
      </c>
      <c r="BP4" s="7">
        <f t="shared" ref="BP4:BP44" si="24">BD4+BJ4</f>
        <v>2474</v>
      </c>
      <c r="BQ4" s="7">
        <f t="shared" ref="BQ4:BQ44" si="25">BE4+BK4</f>
        <v>65550926</v>
      </c>
      <c r="BR4" s="7">
        <f t="shared" ref="BR4:BR44" si="26">BF4+BL4</f>
        <v>20088006</v>
      </c>
      <c r="BS4" s="7">
        <f t="shared" ref="BS4:BS44" si="27">BG4+BM4</f>
        <v>0</v>
      </c>
      <c r="BT4" s="7">
        <f t="shared" ref="BT4:BT44" si="28">BH4+BN4</f>
        <v>45117600</v>
      </c>
      <c r="BU4" s="7">
        <f t="shared" ref="BU4:BU44" si="29">BI4+BO4</f>
        <v>345320</v>
      </c>
      <c r="BV4" s="6">
        <v>390</v>
      </c>
      <c r="BW4" s="7">
        <v>48893570</v>
      </c>
      <c r="BX4" s="7">
        <v>34225499</v>
      </c>
      <c r="BY4" s="7">
        <v>528011</v>
      </c>
      <c r="BZ4" s="7">
        <v>10647962</v>
      </c>
      <c r="CA4" s="7">
        <v>3492098</v>
      </c>
      <c r="CB4" s="7">
        <f t="shared" ref="CB4:CB43" si="30">AX4+BV4</f>
        <v>111840</v>
      </c>
      <c r="CC4" s="7">
        <f t="shared" ref="CC4:CC44" si="31">AY4+BQ4+BW4</f>
        <v>3619787266</v>
      </c>
      <c r="CD4" s="7">
        <f t="shared" ref="CD4:CD44" si="32">AZ4+BR4+BX4</f>
        <v>2508077606</v>
      </c>
      <c r="CE4" s="7">
        <f t="shared" ref="CE4:CE44" si="33">BA4+BS4+BY4</f>
        <v>324758019</v>
      </c>
      <c r="CF4" s="7">
        <f t="shared" ref="CF4:CF44" si="34">BB4+BT4+BZ4</f>
        <v>742373171</v>
      </c>
      <c r="CG4" s="7">
        <f t="shared" ref="CG4:CG44" si="35">BC4+BU4+CA4</f>
        <v>44578470</v>
      </c>
      <c r="CH4" s="100">
        <v>900</v>
      </c>
      <c r="CI4" s="101">
        <v>5457584</v>
      </c>
      <c r="CJ4" s="101">
        <v>3820222</v>
      </c>
      <c r="CK4" s="101">
        <v>0</v>
      </c>
      <c r="CL4" s="101">
        <v>1637362</v>
      </c>
      <c r="CM4" s="101">
        <v>0</v>
      </c>
      <c r="CN4" s="101">
        <v>0</v>
      </c>
      <c r="CO4" s="101">
        <v>0</v>
      </c>
      <c r="CP4" s="101">
        <v>0</v>
      </c>
      <c r="CQ4" s="101">
        <v>0</v>
      </c>
      <c r="CR4" s="101">
        <v>0</v>
      </c>
      <c r="CS4" s="101">
        <v>0</v>
      </c>
      <c r="CT4" s="101">
        <v>0</v>
      </c>
      <c r="CU4" s="101">
        <v>0</v>
      </c>
      <c r="CV4" s="101">
        <v>0</v>
      </c>
      <c r="CW4" s="101">
        <v>0</v>
      </c>
      <c r="CX4" s="101">
        <v>0</v>
      </c>
      <c r="CY4" s="101">
        <v>0</v>
      </c>
      <c r="CZ4" s="102">
        <f>CH4+CN4+CT4</f>
        <v>900</v>
      </c>
      <c r="DA4" s="101">
        <f>CI4+CO4+CU4</f>
        <v>5457584</v>
      </c>
      <c r="DB4" s="101">
        <f>CJ4+CP4+CV4</f>
        <v>3820222</v>
      </c>
      <c r="DC4" s="101">
        <f>CK4+CQ4+CW4</f>
        <v>0</v>
      </c>
      <c r="DD4" s="101">
        <f>CL4+CR4+CX4</f>
        <v>1637362</v>
      </c>
      <c r="DE4" s="101">
        <f t="shared" ref="DE4:DE44" si="36">CM4+CS4+CY4</f>
        <v>0</v>
      </c>
      <c r="DF4" s="101">
        <f>CB4+CZ4</f>
        <v>112740</v>
      </c>
      <c r="DG4" s="101">
        <f>CC4+DA4</f>
        <v>3625244850</v>
      </c>
      <c r="DH4" s="101">
        <f>CD4+DB4</f>
        <v>2511897828</v>
      </c>
      <c r="DI4" s="101">
        <f>CE4+DC4</f>
        <v>324758019</v>
      </c>
      <c r="DJ4" s="101">
        <f t="shared" ref="DJ4:DJ44" si="37">CF4+DD4</f>
        <v>744010533</v>
      </c>
      <c r="DK4" s="101">
        <f t="shared" ref="DK4:DK44" si="38">CG4+DE4</f>
        <v>44578470</v>
      </c>
      <c r="DL4" s="101">
        <v>1559</v>
      </c>
      <c r="DM4" s="101">
        <v>784</v>
      </c>
      <c r="DN4" s="101">
        <v>2343</v>
      </c>
      <c r="DO4" s="101">
        <v>449</v>
      </c>
      <c r="DP4" s="101">
        <v>371</v>
      </c>
      <c r="DR4" s="16">
        <f>INDEX(現金給付!J:J,MATCH($A4,現金給付!$C:$C,0),1)</f>
        <v>902</v>
      </c>
      <c r="DS4" s="16">
        <f>INDEX(現金給付!K:K,MATCH($A4,現金給付!$C:$C,0),1)</f>
        <v>3829760</v>
      </c>
      <c r="DT4" s="16">
        <f>INDEX(現金給付!R:R,MATCH($A4,現金給付!$C:$C,0),1)</f>
        <v>218</v>
      </c>
      <c r="DU4" s="16">
        <f>INDEX(現金給付!S:S,MATCH($A4,現金給付!$C:$C,0),1)</f>
        <v>3069530</v>
      </c>
      <c r="DV4" s="16">
        <f>INDEX(現金給付!Z:Z,MATCH($A4,現金給付!$C:$C,0),1)</f>
        <v>319</v>
      </c>
      <c r="DW4" s="16">
        <f>INDEX(現金給付!AA:AA,MATCH($A4,現金給付!$C:$C,0),1)</f>
        <v>7762164</v>
      </c>
      <c r="DX4" s="16">
        <f>INDEX(現金給付!AP:AP,MATCH($A4,現金給付!$C:$C,0),1)</f>
        <v>103</v>
      </c>
      <c r="DY4" s="16">
        <f>INDEX(現金給付!AQ:AQ,MATCH($A4,現金給付!$C:$C,0),1)</f>
        <v>2580368</v>
      </c>
      <c r="DZ4" s="16">
        <f>INDEX(現金給付!AX:AX,MATCH($A4,現金給付!$C:$C,0),1)</f>
        <v>5</v>
      </c>
      <c r="EA4" s="16">
        <f>INDEX(現金給付!AY:AY,MATCH($A4,現金給付!$C:$C,0),1)</f>
        <v>46802</v>
      </c>
      <c r="EB4" s="16">
        <f>INDEX(現金給付!BF:BF,MATCH($A4,現金給付!$C:$C,0),1)</f>
        <v>0</v>
      </c>
      <c r="EC4" s="16">
        <f>INDEX(現金給付!BG:BG,MATCH($A4,現金給付!$C:$C,0),1)</f>
        <v>0</v>
      </c>
      <c r="ED4" s="16">
        <f>INDEX(現金給付!BV:BV,MATCH($A4,現金給付!$C:$C,0),1)</f>
        <v>0</v>
      </c>
      <c r="EE4" s="16">
        <f>INDEX(現金給付!BW:BW,MATCH($A4,現金給付!$C:$C,0),1)</f>
        <v>0</v>
      </c>
      <c r="EF4" s="16">
        <v>0</v>
      </c>
      <c r="EG4" s="16">
        <v>0</v>
      </c>
      <c r="EH4" s="16">
        <f>SUM(DR4,DT4,DV4,DX4,DZ4,EB4,EF4,ED4)</f>
        <v>1547</v>
      </c>
      <c r="EI4" s="16">
        <f>SUM(DS4,DU4,DW4,DY4,EA4,EC4,EG4,EE4)</f>
        <v>17288624</v>
      </c>
      <c r="EK4" s="7">
        <f>CB4+EH4</f>
        <v>113387</v>
      </c>
      <c r="EL4" s="7">
        <f>CC4+EI4</f>
        <v>3637075890</v>
      </c>
      <c r="EN4" s="69">
        <f>ROUND(EL4/INDEX(被保険者数!O:O,MATCH(A4,被保険者数!A:A,0),1),0)</f>
        <v>104226</v>
      </c>
      <c r="EO4" s="1">
        <f>RANK(EN4,$EN$4:$EN$45)</f>
        <v>10</v>
      </c>
      <c r="EP4" s="69">
        <f t="shared" ref="EP4:EP45" si="39">C4+U4</f>
        <v>1798452350</v>
      </c>
      <c r="EQ4" s="69">
        <f t="shared" ref="EQ4:EQ45" si="40">I4+AA4</f>
        <v>1148045690</v>
      </c>
      <c r="ER4" s="69">
        <f t="shared" ref="ER4:ER45" si="41">EL4-EP4-EQ4</f>
        <v>690577850</v>
      </c>
      <c r="ES4" s="69">
        <f>ROUND(EP4/INDEX(被保険者数!O:O,MATCH(A4,被保険者数!A:A,0),1),0)</f>
        <v>51537</v>
      </c>
      <c r="ET4" s="69">
        <f>RANK(ES4,$ES$4:$ES$45)</f>
        <v>12</v>
      </c>
      <c r="EU4" s="69">
        <f>ROUND(EQ4/INDEX(被保険者数!O:O,MATCH(A4,被保険者数!A:A,0),1),0)</f>
        <v>32899</v>
      </c>
      <c r="EV4" s="1">
        <f>RANK(EU4,$EU$4:$EU$45)</f>
        <v>8</v>
      </c>
    </row>
    <row r="5" spans="1:152" s="1" customFormat="1" ht="15.95" customHeight="1" x14ac:dyDescent="0.15">
      <c r="A5" s="2" t="s">
        <v>27</v>
      </c>
      <c r="B5" s="6">
        <v>1017</v>
      </c>
      <c r="C5" s="7">
        <v>672090260</v>
      </c>
      <c r="D5" s="7">
        <v>470462941</v>
      </c>
      <c r="E5" s="7">
        <v>101730136</v>
      </c>
      <c r="F5" s="7">
        <v>93752928</v>
      </c>
      <c r="G5" s="7">
        <v>6144255</v>
      </c>
      <c r="H5" s="7">
        <v>18674</v>
      </c>
      <c r="I5" s="7">
        <v>322106320</v>
      </c>
      <c r="J5" s="7">
        <v>225474424</v>
      </c>
      <c r="K5" s="7">
        <v>11698391</v>
      </c>
      <c r="L5" s="7">
        <v>82813803</v>
      </c>
      <c r="M5" s="7">
        <v>2119702</v>
      </c>
      <c r="N5" s="7">
        <f t="shared" si="0"/>
        <v>19691</v>
      </c>
      <c r="O5" s="7">
        <f t="shared" si="1"/>
        <v>994196580</v>
      </c>
      <c r="P5" s="7">
        <f t="shared" si="2"/>
        <v>695937365</v>
      </c>
      <c r="Q5" s="7">
        <f t="shared" si="3"/>
        <v>113428527</v>
      </c>
      <c r="R5" s="7">
        <f t="shared" si="4"/>
        <v>176566731</v>
      </c>
      <c r="S5" s="7">
        <f t="shared" si="5"/>
        <v>8263957</v>
      </c>
      <c r="T5" s="6">
        <v>1</v>
      </c>
      <c r="U5" s="7">
        <v>119040</v>
      </c>
      <c r="V5" s="7">
        <v>83330</v>
      </c>
      <c r="W5" s="7">
        <v>0</v>
      </c>
      <c r="X5" s="7">
        <v>35710</v>
      </c>
      <c r="Y5" s="7">
        <v>0</v>
      </c>
      <c r="Z5" s="7">
        <v>2966</v>
      </c>
      <c r="AA5" s="7">
        <v>36714210</v>
      </c>
      <c r="AB5" s="7">
        <v>25699947</v>
      </c>
      <c r="AC5" s="7">
        <v>0</v>
      </c>
      <c r="AD5" s="7">
        <v>11014263</v>
      </c>
      <c r="AE5" s="7">
        <v>0</v>
      </c>
      <c r="AF5" s="7">
        <f t="shared" si="6"/>
        <v>2967</v>
      </c>
      <c r="AG5" s="7">
        <f t="shared" si="7"/>
        <v>36833250</v>
      </c>
      <c r="AH5" s="7">
        <f t="shared" si="8"/>
        <v>25783277</v>
      </c>
      <c r="AI5" s="7">
        <f t="shared" si="9"/>
        <v>0</v>
      </c>
      <c r="AJ5" s="7">
        <f t="shared" si="10"/>
        <v>11049973</v>
      </c>
      <c r="AK5" s="7">
        <f t="shared" si="11"/>
        <v>0</v>
      </c>
      <c r="AL5" s="6">
        <f t="shared" si="12"/>
        <v>22658</v>
      </c>
      <c r="AM5" s="7">
        <f t="shared" si="13"/>
        <v>1031029830</v>
      </c>
      <c r="AN5" s="7">
        <f t="shared" si="14"/>
        <v>721720642</v>
      </c>
      <c r="AO5" s="7">
        <f t="shared" si="15"/>
        <v>113428527</v>
      </c>
      <c r="AP5" s="7">
        <f t="shared" si="16"/>
        <v>187616704</v>
      </c>
      <c r="AQ5" s="7">
        <f t="shared" si="17"/>
        <v>8263957</v>
      </c>
      <c r="AR5" s="7">
        <v>12792</v>
      </c>
      <c r="AS5" s="7">
        <v>165915440</v>
      </c>
      <c r="AT5" s="7">
        <v>116140804</v>
      </c>
      <c r="AU5" s="7">
        <v>341578</v>
      </c>
      <c r="AV5" s="7">
        <v>47084849</v>
      </c>
      <c r="AW5" s="7">
        <v>2348209</v>
      </c>
      <c r="AX5" s="7">
        <f t="shared" si="18"/>
        <v>35450</v>
      </c>
      <c r="AY5" s="7">
        <f t="shared" si="19"/>
        <v>1196945270</v>
      </c>
      <c r="AZ5" s="7">
        <f t="shared" si="20"/>
        <v>837861446</v>
      </c>
      <c r="BA5" s="7">
        <f t="shared" si="21"/>
        <v>113770105</v>
      </c>
      <c r="BB5" s="7">
        <f t="shared" si="22"/>
        <v>234701553</v>
      </c>
      <c r="BC5" s="7">
        <f t="shared" si="23"/>
        <v>10612166</v>
      </c>
      <c r="BD5" s="6">
        <v>986</v>
      </c>
      <c r="BE5" s="7">
        <v>28766991</v>
      </c>
      <c r="BF5" s="7">
        <v>8134981</v>
      </c>
      <c r="BG5" s="7">
        <v>0</v>
      </c>
      <c r="BH5" s="7">
        <v>20405850</v>
      </c>
      <c r="BI5" s="7">
        <v>226160</v>
      </c>
      <c r="BJ5" s="7">
        <v>1</v>
      </c>
      <c r="BK5" s="7">
        <v>2020</v>
      </c>
      <c r="BL5" s="7">
        <v>640</v>
      </c>
      <c r="BM5" s="7">
        <v>0</v>
      </c>
      <c r="BN5" s="7">
        <v>1380</v>
      </c>
      <c r="BO5" s="7">
        <v>0</v>
      </c>
      <c r="BP5" s="7">
        <f t="shared" si="24"/>
        <v>987</v>
      </c>
      <c r="BQ5" s="7">
        <f t="shared" si="25"/>
        <v>28769011</v>
      </c>
      <c r="BR5" s="7">
        <f t="shared" si="26"/>
        <v>8135621</v>
      </c>
      <c r="BS5" s="7">
        <f t="shared" si="27"/>
        <v>0</v>
      </c>
      <c r="BT5" s="7">
        <f t="shared" si="28"/>
        <v>20407230</v>
      </c>
      <c r="BU5" s="7">
        <f t="shared" si="29"/>
        <v>226160</v>
      </c>
      <c r="BV5" s="6">
        <v>154</v>
      </c>
      <c r="BW5" s="7">
        <v>21532210</v>
      </c>
      <c r="BX5" s="7">
        <v>15072547</v>
      </c>
      <c r="BY5" s="7">
        <v>407868</v>
      </c>
      <c r="BZ5" s="7">
        <v>2447886</v>
      </c>
      <c r="CA5" s="7">
        <v>3603909</v>
      </c>
      <c r="CB5" s="7">
        <f t="shared" si="30"/>
        <v>35604</v>
      </c>
      <c r="CC5" s="7">
        <f t="shared" si="31"/>
        <v>1247246491</v>
      </c>
      <c r="CD5" s="7">
        <f t="shared" si="32"/>
        <v>861069614</v>
      </c>
      <c r="CE5" s="7">
        <f t="shared" si="33"/>
        <v>114177973</v>
      </c>
      <c r="CF5" s="7">
        <f t="shared" si="34"/>
        <v>257556669</v>
      </c>
      <c r="CG5" s="7">
        <f t="shared" si="35"/>
        <v>14442235</v>
      </c>
      <c r="CH5" s="100">
        <v>255</v>
      </c>
      <c r="CI5" s="101">
        <v>1642593</v>
      </c>
      <c r="CJ5" s="101">
        <v>1149798</v>
      </c>
      <c r="CK5" s="101">
        <v>0</v>
      </c>
      <c r="CL5" s="101">
        <v>492795</v>
      </c>
      <c r="CM5" s="101">
        <v>0</v>
      </c>
      <c r="CN5" s="101">
        <v>0</v>
      </c>
      <c r="CO5" s="101">
        <v>0</v>
      </c>
      <c r="CP5" s="101">
        <v>0</v>
      </c>
      <c r="CQ5" s="101">
        <v>0</v>
      </c>
      <c r="CR5" s="101">
        <v>0</v>
      </c>
      <c r="CS5" s="101">
        <v>0</v>
      </c>
      <c r="CT5" s="101">
        <v>0</v>
      </c>
      <c r="CU5" s="101">
        <v>0</v>
      </c>
      <c r="CV5" s="101">
        <v>0</v>
      </c>
      <c r="CW5" s="101">
        <v>0</v>
      </c>
      <c r="CX5" s="101">
        <v>0</v>
      </c>
      <c r="CY5" s="101">
        <v>0</v>
      </c>
      <c r="CZ5" s="102">
        <f t="shared" ref="CZ5:CZ44" si="42">CH5+CN5+CT5</f>
        <v>255</v>
      </c>
      <c r="DA5" s="101">
        <f t="shared" ref="DA5:DA44" si="43">CI5+CO5+CU5</f>
        <v>1642593</v>
      </c>
      <c r="DB5" s="101">
        <f t="shared" ref="DB5:DB44" si="44">CJ5+CP5+CV5</f>
        <v>1149798</v>
      </c>
      <c r="DC5" s="101">
        <f t="shared" ref="DC5:DC44" si="45">CK5+CQ5+CW5</f>
        <v>0</v>
      </c>
      <c r="DD5" s="101">
        <f t="shared" ref="DD5:DD44" si="46">CL5+CR5+CX5</f>
        <v>492795</v>
      </c>
      <c r="DE5" s="101">
        <f t="shared" si="36"/>
        <v>0</v>
      </c>
      <c r="DF5" s="101">
        <f t="shared" ref="DF5:DF44" si="47">CB5+CZ5</f>
        <v>35859</v>
      </c>
      <c r="DG5" s="101">
        <f t="shared" ref="DG5:DG44" si="48">CC5+DA5</f>
        <v>1248889084</v>
      </c>
      <c r="DH5" s="101">
        <f t="shared" ref="DH5:DH44" si="49">CD5+DB5</f>
        <v>862219412</v>
      </c>
      <c r="DI5" s="101">
        <f t="shared" ref="DI5:DI44" si="50">CE5+DC5</f>
        <v>114177973</v>
      </c>
      <c r="DJ5" s="101">
        <f t="shared" si="37"/>
        <v>258049464</v>
      </c>
      <c r="DK5" s="101">
        <f t="shared" si="38"/>
        <v>14442235</v>
      </c>
      <c r="DL5" s="101">
        <v>673</v>
      </c>
      <c r="DM5" s="101">
        <v>189</v>
      </c>
      <c r="DN5" s="101">
        <v>862</v>
      </c>
      <c r="DO5" s="101">
        <v>133</v>
      </c>
      <c r="DP5" s="101">
        <v>195</v>
      </c>
      <c r="DR5" s="16">
        <f>INDEX(現金給付!J:J,MATCH($A5,現金給付!$C:$C,0),1)</f>
        <v>255</v>
      </c>
      <c r="DS5" s="16">
        <f>INDEX(現金給付!K:K,MATCH($A5,現金給付!$C:$C,0),1)</f>
        <v>1149798</v>
      </c>
      <c r="DT5" s="16">
        <f>INDEX(現金給付!R:R,MATCH($A5,現金給付!$C:$C,0),1)</f>
        <v>54</v>
      </c>
      <c r="DU5" s="16">
        <f>INDEX(現金給付!S:S,MATCH($A5,現金給付!$C:$C,0),1)</f>
        <v>802759</v>
      </c>
      <c r="DV5" s="16">
        <f>INDEX(現金給付!Z:Z,MATCH($A5,現金給付!$C:$C,0),1)</f>
        <v>56</v>
      </c>
      <c r="DW5" s="16">
        <f>INDEX(現金給付!AA:AA,MATCH($A5,現金給付!$C:$C,0),1)</f>
        <v>854577</v>
      </c>
      <c r="DX5" s="16">
        <f>INDEX(現金給付!AP:AP,MATCH($A5,現金給付!$C:$C,0),1)</f>
        <v>42</v>
      </c>
      <c r="DY5" s="16">
        <f>INDEX(現金給付!AQ:AQ,MATCH($A5,現金給付!$C:$C,0),1)</f>
        <v>1012230</v>
      </c>
      <c r="DZ5" s="16">
        <f>INDEX(現金給付!AX:AX,MATCH($A5,現金給付!$C:$C,0),1)</f>
        <v>1</v>
      </c>
      <c r="EA5" s="16">
        <f>INDEX(現金給付!AY:AY,MATCH($A5,現金給付!$C:$C,0),1)</f>
        <v>5726</v>
      </c>
      <c r="EB5" s="16">
        <f>INDEX(現金給付!BF:BF,MATCH($A5,現金給付!$C:$C,0),1)</f>
        <v>0</v>
      </c>
      <c r="EC5" s="16">
        <f>INDEX(現金給付!BG:BG,MATCH($A5,現金給付!$C:$C,0),1)</f>
        <v>0</v>
      </c>
      <c r="ED5" s="16">
        <f>INDEX(現金給付!BV:BV,MATCH($A5,現金給付!$C:$C,0),1)</f>
        <v>0</v>
      </c>
      <c r="EE5" s="16">
        <f>INDEX(現金給付!BW:BW,MATCH($A5,現金給付!$C:$C,0),1)</f>
        <v>0</v>
      </c>
      <c r="EF5" s="16">
        <v>0</v>
      </c>
      <c r="EG5" s="16">
        <v>0</v>
      </c>
      <c r="EH5" s="16">
        <f t="shared" ref="EH5:EH44" si="51">SUM(DR5,DT5,DV5,DX5,DZ5,EB5,EF5,ED5)</f>
        <v>408</v>
      </c>
      <c r="EI5" s="16">
        <f t="shared" ref="EI5:EI44" si="52">SUM(DS5,DU5,DW5,DY5,EA5,EC5,EG5,EE5)</f>
        <v>3825090</v>
      </c>
      <c r="EK5" s="7">
        <f t="shared" ref="EK5:EK44" si="53">CB5+EH5</f>
        <v>36012</v>
      </c>
      <c r="EL5" s="7">
        <f t="shared" ref="EL5:EL44" si="54">CC5+EI5</f>
        <v>1251071581</v>
      </c>
      <c r="EN5" s="69">
        <f>ROUND(EL5/INDEX(被保険者数!O:O,MATCH(A5,被保険者数!A:A,0),1),0)</f>
        <v>134192</v>
      </c>
      <c r="EO5" s="1">
        <f t="shared" ref="EO5:EO45" si="55">RANK(EN5,$EN$4:$EN$45)</f>
        <v>4</v>
      </c>
      <c r="EP5" s="69">
        <f t="shared" si="39"/>
        <v>672209300</v>
      </c>
      <c r="EQ5" s="69">
        <f t="shared" si="40"/>
        <v>358820530</v>
      </c>
      <c r="ER5" s="69">
        <f t="shared" si="41"/>
        <v>220041751</v>
      </c>
      <c r="ES5" s="69">
        <f>ROUND(EP5/INDEX(被保険者数!O:O,MATCH(A5,被保険者数!A:A,0),1),0)</f>
        <v>72102</v>
      </c>
      <c r="ET5" s="69">
        <f t="shared" ref="ET5:ET45" si="56">RANK(ES5,$ES$4:$ES$45)</f>
        <v>5</v>
      </c>
      <c r="EU5" s="69">
        <f>ROUND(EQ5/INDEX(被保険者数!O:O,MATCH(A5,被保険者数!A:A,0),1),0)</f>
        <v>38488</v>
      </c>
      <c r="EV5" s="1">
        <f t="shared" ref="EV5:EV45" si="57">RANK(EU5,$EU$4:$EU$45)</f>
        <v>4</v>
      </c>
    </row>
    <row r="6" spans="1:152" s="1" customFormat="1" ht="15.95" customHeight="1" x14ac:dyDescent="0.15">
      <c r="A6" s="2" t="s">
        <v>28</v>
      </c>
      <c r="B6" s="6">
        <v>224</v>
      </c>
      <c r="C6" s="7">
        <v>124633580</v>
      </c>
      <c r="D6" s="7">
        <v>87243515</v>
      </c>
      <c r="E6" s="7">
        <v>16412230</v>
      </c>
      <c r="F6" s="7">
        <v>18524185</v>
      </c>
      <c r="G6" s="7">
        <v>2453650</v>
      </c>
      <c r="H6" s="7">
        <v>4909</v>
      </c>
      <c r="I6" s="7">
        <v>96740840</v>
      </c>
      <c r="J6" s="7">
        <v>67718600</v>
      </c>
      <c r="K6" s="7">
        <v>6359745</v>
      </c>
      <c r="L6" s="7">
        <v>21089606</v>
      </c>
      <c r="M6" s="7">
        <v>1572889</v>
      </c>
      <c r="N6" s="7">
        <f t="shared" si="0"/>
        <v>5133</v>
      </c>
      <c r="O6" s="7">
        <f t="shared" si="1"/>
        <v>221374420</v>
      </c>
      <c r="P6" s="7">
        <f t="shared" si="2"/>
        <v>154962115</v>
      </c>
      <c r="Q6" s="7">
        <f t="shared" si="3"/>
        <v>22771975</v>
      </c>
      <c r="R6" s="7">
        <f t="shared" si="4"/>
        <v>39613791</v>
      </c>
      <c r="S6" s="7">
        <f t="shared" si="5"/>
        <v>4026539</v>
      </c>
      <c r="T6" s="6">
        <v>2</v>
      </c>
      <c r="U6" s="7">
        <v>586220</v>
      </c>
      <c r="V6" s="7">
        <v>410358</v>
      </c>
      <c r="W6" s="7">
        <v>23647</v>
      </c>
      <c r="X6" s="7">
        <v>152215</v>
      </c>
      <c r="Y6" s="7">
        <v>0</v>
      </c>
      <c r="Z6" s="7">
        <v>717</v>
      </c>
      <c r="AA6" s="7">
        <v>9079810</v>
      </c>
      <c r="AB6" s="7">
        <v>6355867</v>
      </c>
      <c r="AC6" s="7">
        <v>0</v>
      </c>
      <c r="AD6" s="7">
        <v>2723943</v>
      </c>
      <c r="AE6" s="7">
        <v>0</v>
      </c>
      <c r="AF6" s="7">
        <f t="shared" si="6"/>
        <v>719</v>
      </c>
      <c r="AG6" s="7">
        <f t="shared" si="7"/>
        <v>9666030</v>
      </c>
      <c r="AH6" s="7">
        <f t="shared" si="8"/>
        <v>6766225</v>
      </c>
      <c r="AI6" s="7">
        <f t="shared" si="9"/>
        <v>23647</v>
      </c>
      <c r="AJ6" s="7">
        <f t="shared" si="10"/>
        <v>2876158</v>
      </c>
      <c r="AK6" s="7">
        <f t="shared" si="11"/>
        <v>0</v>
      </c>
      <c r="AL6" s="6">
        <f t="shared" si="12"/>
        <v>5852</v>
      </c>
      <c r="AM6" s="7">
        <f t="shared" si="13"/>
        <v>231040450</v>
      </c>
      <c r="AN6" s="7">
        <f t="shared" si="14"/>
        <v>161728340</v>
      </c>
      <c r="AO6" s="7">
        <f t="shared" si="15"/>
        <v>22795622</v>
      </c>
      <c r="AP6" s="7">
        <f t="shared" si="16"/>
        <v>42489949</v>
      </c>
      <c r="AQ6" s="7">
        <f t="shared" si="17"/>
        <v>4026539</v>
      </c>
      <c r="AR6" s="7">
        <v>3274</v>
      </c>
      <c r="AS6" s="7">
        <v>36445480</v>
      </c>
      <c r="AT6" s="7">
        <v>25511834</v>
      </c>
      <c r="AU6" s="7">
        <v>456905</v>
      </c>
      <c r="AV6" s="7">
        <v>9811201</v>
      </c>
      <c r="AW6" s="7">
        <v>665540</v>
      </c>
      <c r="AX6" s="7">
        <f t="shared" si="18"/>
        <v>9126</v>
      </c>
      <c r="AY6" s="7">
        <f t="shared" si="19"/>
        <v>267485930</v>
      </c>
      <c r="AZ6" s="7">
        <f t="shared" si="20"/>
        <v>187240174</v>
      </c>
      <c r="BA6" s="7">
        <f t="shared" si="21"/>
        <v>23252527</v>
      </c>
      <c r="BB6" s="7">
        <f t="shared" si="22"/>
        <v>52301150</v>
      </c>
      <c r="BC6" s="7">
        <f t="shared" si="23"/>
        <v>4692079</v>
      </c>
      <c r="BD6" s="6">
        <v>215</v>
      </c>
      <c r="BE6" s="7">
        <v>5741321</v>
      </c>
      <c r="BF6" s="7">
        <v>2162341</v>
      </c>
      <c r="BG6" s="7">
        <v>0</v>
      </c>
      <c r="BH6" s="7">
        <v>3571160</v>
      </c>
      <c r="BI6" s="7">
        <v>7820</v>
      </c>
      <c r="BJ6" s="7">
        <v>2</v>
      </c>
      <c r="BK6" s="7">
        <v>14516</v>
      </c>
      <c r="BL6" s="7">
        <v>5316</v>
      </c>
      <c r="BM6" s="7">
        <v>0</v>
      </c>
      <c r="BN6" s="7">
        <v>9200</v>
      </c>
      <c r="BO6" s="7">
        <v>0</v>
      </c>
      <c r="BP6" s="7">
        <f t="shared" si="24"/>
        <v>217</v>
      </c>
      <c r="BQ6" s="7">
        <f t="shared" si="25"/>
        <v>5755837</v>
      </c>
      <c r="BR6" s="7">
        <f t="shared" si="26"/>
        <v>2167657</v>
      </c>
      <c r="BS6" s="7">
        <f t="shared" si="27"/>
        <v>0</v>
      </c>
      <c r="BT6" s="7">
        <f t="shared" si="28"/>
        <v>3580360</v>
      </c>
      <c r="BU6" s="7">
        <f t="shared" si="29"/>
        <v>7820</v>
      </c>
      <c r="BV6" s="6">
        <v>5</v>
      </c>
      <c r="BW6" s="7">
        <v>462000</v>
      </c>
      <c r="BX6" s="7">
        <v>323400</v>
      </c>
      <c r="BY6" s="7">
        <v>0</v>
      </c>
      <c r="BZ6" s="7">
        <v>138600</v>
      </c>
      <c r="CA6" s="7">
        <v>0</v>
      </c>
      <c r="CB6" s="7">
        <f t="shared" si="30"/>
        <v>9131</v>
      </c>
      <c r="CC6" s="7">
        <f t="shared" si="31"/>
        <v>273703767</v>
      </c>
      <c r="CD6" s="7">
        <f t="shared" si="32"/>
        <v>189731231</v>
      </c>
      <c r="CE6" s="7">
        <f t="shared" si="33"/>
        <v>23252527</v>
      </c>
      <c r="CF6" s="7">
        <f t="shared" si="34"/>
        <v>56020110</v>
      </c>
      <c r="CG6" s="7">
        <f t="shared" si="35"/>
        <v>4699899</v>
      </c>
      <c r="CH6" s="100">
        <v>51</v>
      </c>
      <c r="CI6" s="101">
        <v>219152</v>
      </c>
      <c r="CJ6" s="101">
        <v>153404</v>
      </c>
      <c r="CK6" s="101">
        <v>0</v>
      </c>
      <c r="CL6" s="101">
        <v>65748</v>
      </c>
      <c r="CM6" s="101">
        <v>0</v>
      </c>
      <c r="CN6" s="101">
        <v>0</v>
      </c>
      <c r="CO6" s="101">
        <v>0</v>
      </c>
      <c r="CP6" s="101">
        <v>0</v>
      </c>
      <c r="CQ6" s="101">
        <v>0</v>
      </c>
      <c r="CR6" s="101">
        <v>0</v>
      </c>
      <c r="CS6" s="101">
        <v>0</v>
      </c>
      <c r="CT6" s="101">
        <v>0</v>
      </c>
      <c r="CU6" s="101">
        <v>0</v>
      </c>
      <c r="CV6" s="101">
        <v>0</v>
      </c>
      <c r="CW6" s="101">
        <v>0</v>
      </c>
      <c r="CX6" s="101">
        <v>0</v>
      </c>
      <c r="CY6" s="101">
        <v>0</v>
      </c>
      <c r="CZ6" s="102">
        <f t="shared" si="42"/>
        <v>51</v>
      </c>
      <c r="DA6" s="101">
        <f t="shared" si="43"/>
        <v>219152</v>
      </c>
      <c r="DB6" s="101">
        <f t="shared" si="44"/>
        <v>153404</v>
      </c>
      <c r="DC6" s="101">
        <f t="shared" si="45"/>
        <v>0</v>
      </c>
      <c r="DD6" s="101">
        <f t="shared" si="46"/>
        <v>65748</v>
      </c>
      <c r="DE6" s="101">
        <f t="shared" si="36"/>
        <v>0</v>
      </c>
      <c r="DF6" s="101">
        <f t="shared" si="47"/>
        <v>9182</v>
      </c>
      <c r="DG6" s="101">
        <f t="shared" si="48"/>
        <v>273922919</v>
      </c>
      <c r="DH6" s="101">
        <f t="shared" si="49"/>
        <v>189884635</v>
      </c>
      <c r="DI6" s="101">
        <f t="shared" si="50"/>
        <v>23252527</v>
      </c>
      <c r="DJ6" s="101">
        <f t="shared" si="37"/>
        <v>56085858</v>
      </c>
      <c r="DK6" s="101">
        <f t="shared" si="38"/>
        <v>4699899</v>
      </c>
      <c r="DL6" s="101">
        <v>125</v>
      </c>
      <c r="DM6" s="101">
        <v>37</v>
      </c>
      <c r="DN6" s="101">
        <v>162</v>
      </c>
      <c r="DO6" s="101">
        <v>26</v>
      </c>
      <c r="DP6" s="101">
        <v>16</v>
      </c>
      <c r="DR6" s="16">
        <f>INDEX(現金給付!J:J,MATCH($A6,現金給付!$C:$C,0),1)</f>
        <v>51</v>
      </c>
      <c r="DS6" s="16">
        <f>INDEX(現金給付!K:K,MATCH($A6,現金給付!$C:$C,0),1)</f>
        <v>153404</v>
      </c>
      <c r="DT6" s="16">
        <f>INDEX(現金給付!R:R,MATCH($A6,現金給付!$C:$C,0),1)</f>
        <v>22</v>
      </c>
      <c r="DU6" s="16">
        <f>INDEX(現金給付!S:S,MATCH($A6,現金給付!$C:$C,0),1)</f>
        <v>146827</v>
      </c>
      <c r="DV6" s="16">
        <f>INDEX(現金給付!Z:Z,MATCH($A6,現金給付!$C:$C,0),1)</f>
        <v>64</v>
      </c>
      <c r="DW6" s="16">
        <f>INDEX(現金給付!AA:AA,MATCH($A6,現金給付!$C:$C,0),1)</f>
        <v>964201</v>
      </c>
      <c r="DX6" s="16">
        <f>INDEX(現金給付!AP:AP,MATCH($A6,現金給付!$C:$C,0),1)</f>
        <v>12</v>
      </c>
      <c r="DY6" s="16">
        <f>INDEX(現金給付!AQ:AQ,MATCH($A6,現金給付!$C:$C,0),1)</f>
        <v>302915</v>
      </c>
      <c r="DZ6" s="16">
        <f>INDEX(現金給付!AX:AX,MATCH($A6,現金給付!$C:$C,0),1)</f>
        <v>0</v>
      </c>
      <c r="EA6" s="16">
        <f>INDEX(現金給付!AY:AY,MATCH($A6,現金給付!$C:$C,0),1)</f>
        <v>0</v>
      </c>
      <c r="EB6" s="16">
        <f>INDEX(現金給付!BF:BF,MATCH($A6,現金給付!$C:$C,0),1)</f>
        <v>0</v>
      </c>
      <c r="EC6" s="16">
        <f>INDEX(現金給付!BG:BG,MATCH($A6,現金給付!$C:$C,0),1)</f>
        <v>0</v>
      </c>
      <c r="ED6" s="16">
        <f>INDEX(現金給付!BV:BV,MATCH($A6,現金給付!$C:$C,0),1)</f>
        <v>0</v>
      </c>
      <c r="EE6" s="16">
        <f>INDEX(現金給付!BW:BW,MATCH($A6,現金給付!$C:$C,0),1)</f>
        <v>0</v>
      </c>
      <c r="EF6" s="16">
        <v>0</v>
      </c>
      <c r="EG6" s="16">
        <v>0</v>
      </c>
      <c r="EH6" s="16">
        <f t="shared" si="51"/>
        <v>149</v>
      </c>
      <c r="EI6" s="16">
        <f t="shared" si="52"/>
        <v>1567347</v>
      </c>
      <c r="EK6" s="7">
        <f t="shared" si="53"/>
        <v>9280</v>
      </c>
      <c r="EL6" s="7">
        <f t="shared" si="54"/>
        <v>275271114</v>
      </c>
      <c r="EN6" s="69">
        <f>ROUND(EL6/INDEX(被保険者数!O:O,MATCH(A6,被保険者数!A:A,0),1),0)</f>
        <v>57540</v>
      </c>
      <c r="EO6" s="1">
        <f t="shared" si="55"/>
        <v>21</v>
      </c>
      <c r="EP6" s="69">
        <f t="shared" si="39"/>
        <v>125219800</v>
      </c>
      <c r="EQ6" s="69">
        <f t="shared" si="40"/>
        <v>105820650</v>
      </c>
      <c r="ER6" s="69">
        <f t="shared" si="41"/>
        <v>44230664</v>
      </c>
      <c r="ES6" s="69">
        <f>ROUND(EP6/INDEX(被保険者数!O:O,MATCH(A6,被保険者数!A:A,0),1),0)</f>
        <v>26175</v>
      </c>
      <c r="ET6" s="69">
        <f t="shared" si="56"/>
        <v>23</v>
      </c>
      <c r="EU6" s="69">
        <f>ROUND(EQ6/INDEX(被保険者数!O:O,MATCH(A6,被保険者数!A:A,0),1),0)</f>
        <v>22120</v>
      </c>
      <c r="EV6" s="1">
        <f t="shared" si="57"/>
        <v>15</v>
      </c>
    </row>
    <row r="7" spans="1:152" s="1" customFormat="1" ht="15.95" customHeight="1" x14ac:dyDescent="0.15">
      <c r="A7" s="2" t="s">
        <v>29</v>
      </c>
      <c r="B7" s="6">
        <v>876</v>
      </c>
      <c r="C7" s="7">
        <v>675967580</v>
      </c>
      <c r="D7" s="7">
        <v>473177064</v>
      </c>
      <c r="E7" s="7">
        <v>107696761</v>
      </c>
      <c r="F7" s="7">
        <v>88520801</v>
      </c>
      <c r="G7" s="7">
        <v>6572954</v>
      </c>
      <c r="H7" s="7">
        <v>19069</v>
      </c>
      <c r="I7" s="7">
        <v>361021500</v>
      </c>
      <c r="J7" s="7">
        <v>252715060</v>
      </c>
      <c r="K7" s="7">
        <v>19210933</v>
      </c>
      <c r="L7" s="7">
        <v>85267027</v>
      </c>
      <c r="M7" s="7">
        <v>3827675</v>
      </c>
      <c r="N7" s="7">
        <f t="shared" si="0"/>
        <v>19945</v>
      </c>
      <c r="O7" s="7">
        <f t="shared" si="1"/>
        <v>1036989080</v>
      </c>
      <c r="P7" s="7">
        <f t="shared" si="2"/>
        <v>725892124</v>
      </c>
      <c r="Q7" s="7">
        <f t="shared" si="3"/>
        <v>126907694</v>
      </c>
      <c r="R7" s="7">
        <f t="shared" si="4"/>
        <v>173787828</v>
      </c>
      <c r="S7" s="7">
        <f t="shared" si="5"/>
        <v>10400629</v>
      </c>
      <c r="T7" s="6">
        <v>2</v>
      </c>
      <c r="U7" s="7">
        <v>840490</v>
      </c>
      <c r="V7" s="7">
        <v>588345</v>
      </c>
      <c r="W7" s="7">
        <v>0</v>
      </c>
      <c r="X7" s="7">
        <v>252145</v>
      </c>
      <c r="Y7" s="7">
        <v>0</v>
      </c>
      <c r="Z7" s="7">
        <v>3169</v>
      </c>
      <c r="AA7" s="7">
        <v>39405850</v>
      </c>
      <c r="AB7" s="7">
        <v>27584095</v>
      </c>
      <c r="AC7" s="7">
        <v>0</v>
      </c>
      <c r="AD7" s="7">
        <v>11811871</v>
      </c>
      <c r="AE7" s="7">
        <v>9884</v>
      </c>
      <c r="AF7" s="7">
        <f t="shared" si="6"/>
        <v>3171</v>
      </c>
      <c r="AG7" s="7">
        <f t="shared" si="7"/>
        <v>40246340</v>
      </c>
      <c r="AH7" s="7">
        <f t="shared" si="8"/>
        <v>28172440</v>
      </c>
      <c r="AI7" s="7">
        <f t="shared" si="9"/>
        <v>0</v>
      </c>
      <c r="AJ7" s="7">
        <f t="shared" si="10"/>
        <v>12064016</v>
      </c>
      <c r="AK7" s="7">
        <f t="shared" si="11"/>
        <v>9884</v>
      </c>
      <c r="AL7" s="6">
        <f t="shared" si="12"/>
        <v>23116</v>
      </c>
      <c r="AM7" s="7">
        <f t="shared" si="13"/>
        <v>1077235420</v>
      </c>
      <c r="AN7" s="7">
        <f t="shared" si="14"/>
        <v>754064564</v>
      </c>
      <c r="AO7" s="7">
        <f t="shared" si="15"/>
        <v>126907694</v>
      </c>
      <c r="AP7" s="7">
        <f t="shared" si="16"/>
        <v>185851844</v>
      </c>
      <c r="AQ7" s="7">
        <f t="shared" si="17"/>
        <v>10410513</v>
      </c>
      <c r="AR7" s="7">
        <v>13577</v>
      </c>
      <c r="AS7" s="7">
        <v>175305720</v>
      </c>
      <c r="AT7" s="7">
        <v>122713998</v>
      </c>
      <c r="AU7" s="7">
        <v>4052309</v>
      </c>
      <c r="AV7" s="7">
        <v>44116814</v>
      </c>
      <c r="AW7" s="7">
        <v>4422599</v>
      </c>
      <c r="AX7" s="7">
        <f t="shared" si="18"/>
        <v>36693</v>
      </c>
      <c r="AY7" s="7">
        <f t="shared" si="19"/>
        <v>1252541140</v>
      </c>
      <c r="AZ7" s="7">
        <f t="shared" si="20"/>
        <v>876778562</v>
      </c>
      <c r="BA7" s="7">
        <f t="shared" si="21"/>
        <v>130960003</v>
      </c>
      <c r="BB7" s="7">
        <f t="shared" si="22"/>
        <v>229968658</v>
      </c>
      <c r="BC7" s="7">
        <f t="shared" si="23"/>
        <v>14833112</v>
      </c>
      <c r="BD7" s="6">
        <v>844</v>
      </c>
      <c r="BE7" s="7">
        <v>22083608</v>
      </c>
      <c r="BF7" s="7">
        <v>6278708</v>
      </c>
      <c r="BG7" s="7">
        <v>0</v>
      </c>
      <c r="BH7" s="7">
        <v>15552540</v>
      </c>
      <c r="BI7" s="7">
        <v>252360</v>
      </c>
      <c r="BJ7" s="7">
        <v>2</v>
      </c>
      <c r="BK7" s="7">
        <v>30036</v>
      </c>
      <c r="BL7" s="7">
        <v>10716</v>
      </c>
      <c r="BM7" s="7">
        <v>0</v>
      </c>
      <c r="BN7" s="7">
        <v>19320</v>
      </c>
      <c r="BO7" s="7">
        <v>0</v>
      </c>
      <c r="BP7" s="7">
        <f t="shared" si="24"/>
        <v>846</v>
      </c>
      <c r="BQ7" s="7">
        <f t="shared" si="25"/>
        <v>22113644</v>
      </c>
      <c r="BR7" s="7">
        <f t="shared" si="26"/>
        <v>6289424</v>
      </c>
      <c r="BS7" s="7">
        <f t="shared" si="27"/>
        <v>0</v>
      </c>
      <c r="BT7" s="7">
        <f t="shared" si="28"/>
        <v>15571860</v>
      </c>
      <c r="BU7" s="7">
        <f t="shared" si="29"/>
        <v>252360</v>
      </c>
      <c r="BV7" s="6">
        <v>169</v>
      </c>
      <c r="BW7" s="7">
        <v>29392050</v>
      </c>
      <c r="BX7" s="7">
        <v>20574435</v>
      </c>
      <c r="BY7" s="7">
        <v>410348</v>
      </c>
      <c r="BZ7" s="7">
        <v>5430081</v>
      </c>
      <c r="CA7" s="7">
        <v>2977186</v>
      </c>
      <c r="CB7" s="7">
        <f t="shared" si="30"/>
        <v>36862</v>
      </c>
      <c r="CC7" s="7">
        <f t="shared" si="31"/>
        <v>1304046834</v>
      </c>
      <c r="CD7" s="7">
        <f t="shared" si="32"/>
        <v>903642421</v>
      </c>
      <c r="CE7" s="7">
        <f t="shared" si="33"/>
        <v>131370351</v>
      </c>
      <c r="CF7" s="7">
        <f t="shared" si="34"/>
        <v>250970599</v>
      </c>
      <c r="CG7" s="7">
        <f t="shared" si="35"/>
        <v>18062658</v>
      </c>
      <c r="CH7" s="100">
        <v>237</v>
      </c>
      <c r="CI7" s="101">
        <v>1490510</v>
      </c>
      <c r="CJ7" s="101">
        <v>1043336</v>
      </c>
      <c r="CK7" s="101">
        <v>0</v>
      </c>
      <c r="CL7" s="101">
        <v>447174</v>
      </c>
      <c r="CM7" s="101">
        <v>0</v>
      </c>
      <c r="CN7" s="101">
        <v>0</v>
      </c>
      <c r="CO7" s="101">
        <v>0</v>
      </c>
      <c r="CP7" s="101">
        <v>0</v>
      </c>
      <c r="CQ7" s="101">
        <v>0</v>
      </c>
      <c r="CR7" s="101">
        <v>0</v>
      </c>
      <c r="CS7" s="101">
        <v>0</v>
      </c>
      <c r="CT7" s="101">
        <v>0</v>
      </c>
      <c r="CU7" s="101">
        <v>0</v>
      </c>
      <c r="CV7" s="101">
        <v>0</v>
      </c>
      <c r="CW7" s="101">
        <v>0</v>
      </c>
      <c r="CX7" s="101">
        <v>0</v>
      </c>
      <c r="CY7" s="101">
        <v>0</v>
      </c>
      <c r="CZ7" s="102">
        <f t="shared" si="42"/>
        <v>237</v>
      </c>
      <c r="DA7" s="101">
        <f t="shared" si="43"/>
        <v>1490510</v>
      </c>
      <c r="DB7" s="101">
        <f t="shared" si="44"/>
        <v>1043336</v>
      </c>
      <c r="DC7" s="101">
        <f t="shared" si="45"/>
        <v>0</v>
      </c>
      <c r="DD7" s="101">
        <f t="shared" si="46"/>
        <v>447174</v>
      </c>
      <c r="DE7" s="101">
        <f t="shared" si="36"/>
        <v>0</v>
      </c>
      <c r="DF7" s="101">
        <f t="shared" si="47"/>
        <v>37099</v>
      </c>
      <c r="DG7" s="101">
        <f t="shared" si="48"/>
        <v>1305537344</v>
      </c>
      <c r="DH7" s="101">
        <f t="shared" si="49"/>
        <v>904685757</v>
      </c>
      <c r="DI7" s="101">
        <f t="shared" si="50"/>
        <v>131370351</v>
      </c>
      <c r="DJ7" s="101">
        <f t="shared" si="37"/>
        <v>251417773</v>
      </c>
      <c r="DK7" s="101">
        <f t="shared" si="38"/>
        <v>18062658</v>
      </c>
      <c r="DL7" s="101">
        <v>528</v>
      </c>
      <c r="DM7" s="101">
        <v>349</v>
      </c>
      <c r="DN7" s="101">
        <v>877</v>
      </c>
      <c r="DO7" s="101">
        <v>230</v>
      </c>
      <c r="DP7" s="101">
        <v>156</v>
      </c>
      <c r="DR7" s="16">
        <f>INDEX(現金給付!J:J,MATCH($A7,現金給付!$C:$C,0),1)</f>
        <v>237</v>
      </c>
      <c r="DS7" s="16">
        <f>INDEX(現金給付!K:K,MATCH($A7,現金給付!$C:$C,0),1)</f>
        <v>1043336</v>
      </c>
      <c r="DT7" s="16">
        <f>INDEX(現金給付!R:R,MATCH($A7,現金給付!$C:$C,0),1)</f>
        <v>43</v>
      </c>
      <c r="DU7" s="16">
        <f>INDEX(現金給付!S:S,MATCH($A7,現金給付!$C:$C,0),1)</f>
        <v>772045</v>
      </c>
      <c r="DV7" s="16">
        <f>INDEX(現金給付!Z:Z,MATCH($A7,現金給付!$C:$C,0),1)</f>
        <v>96</v>
      </c>
      <c r="DW7" s="16">
        <f>INDEX(現金給付!AA:AA,MATCH($A7,現金給付!$C:$C,0),1)</f>
        <v>1449348</v>
      </c>
      <c r="DX7" s="16">
        <f>INDEX(現金給付!AP:AP,MATCH($A7,現金給付!$C:$C,0),1)</f>
        <v>46</v>
      </c>
      <c r="DY7" s="16">
        <f>INDEX(現金給付!AQ:AQ,MATCH($A7,現金給付!$C:$C,0),1)</f>
        <v>1434012</v>
      </c>
      <c r="DZ7" s="16">
        <f>INDEX(現金給付!AX:AX,MATCH($A7,現金給付!$C:$C,0),1)</f>
        <v>3</v>
      </c>
      <c r="EA7" s="16">
        <f>INDEX(現金給付!AY:AY,MATCH($A7,現金給付!$C:$C,0),1)</f>
        <v>26313</v>
      </c>
      <c r="EB7" s="16">
        <f>INDEX(現金給付!BF:BF,MATCH($A7,現金給付!$C:$C,0),1)</f>
        <v>0</v>
      </c>
      <c r="EC7" s="16">
        <f>INDEX(現金給付!BG:BG,MATCH($A7,現金給付!$C:$C,0),1)</f>
        <v>0</v>
      </c>
      <c r="ED7" s="16">
        <f>INDEX(現金給付!BV:BV,MATCH($A7,現金給付!$C:$C,0),1)</f>
        <v>0</v>
      </c>
      <c r="EE7" s="16">
        <f>INDEX(現金給付!BW:BW,MATCH($A7,現金給付!$C:$C,0),1)</f>
        <v>0</v>
      </c>
      <c r="EF7" s="16">
        <v>0</v>
      </c>
      <c r="EG7" s="16">
        <v>0</v>
      </c>
      <c r="EH7" s="16">
        <f t="shared" si="51"/>
        <v>425</v>
      </c>
      <c r="EI7" s="16">
        <f t="shared" si="52"/>
        <v>4725054</v>
      </c>
      <c r="EK7" s="7">
        <f t="shared" si="53"/>
        <v>37287</v>
      </c>
      <c r="EL7" s="7">
        <f t="shared" si="54"/>
        <v>1308771888</v>
      </c>
      <c r="EN7" s="69">
        <f>ROUND(EL7/INDEX(被保険者数!O:O,MATCH(A7,被保険者数!A:A,0),1),0)</f>
        <v>120669</v>
      </c>
      <c r="EO7" s="1">
        <f t="shared" si="55"/>
        <v>7</v>
      </c>
      <c r="EP7" s="69">
        <f t="shared" si="39"/>
        <v>676808070</v>
      </c>
      <c r="EQ7" s="69">
        <f t="shared" si="40"/>
        <v>400427350</v>
      </c>
      <c r="ER7" s="69">
        <f t="shared" si="41"/>
        <v>231536468</v>
      </c>
      <c r="ES7" s="69">
        <f>ROUND(EP7/INDEX(被保険者数!O:O,MATCH(A7,被保険者数!A:A,0),1),0)</f>
        <v>62402</v>
      </c>
      <c r="ET7" s="69">
        <f t="shared" si="56"/>
        <v>7</v>
      </c>
      <c r="EU7" s="69">
        <f>ROUND(EQ7/INDEX(被保険者数!O:O,MATCH(A7,被保険者数!A:A,0),1),0)</f>
        <v>36919</v>
      </c>
      <c r="EV7" s="1">
        <f t="shared" si="57"/>
        <v>6</v>
      </c>
    </row>
    <row r="8" spans="1:152" s="1" customFormat="1" ht="15.95" customHeight="1" x14ac:dyDescent="0.15">
      <c r="A8" s="2" t="s">
        <v>30</v>
      </c>
      <c r="B8" s="6">
        <v>300</v>
      </c>
      <c r="C8" s="7">
        <v>198072480</v>
      </c>
      <c r="D8" s="7">
        <v>138650659</v>
      </c>
      <c r="E8" s="7">
        <v>28264629</v>
      </c>
      <c r="F8" s="7">
        <v>29618601</v>
      </c>
      <c r="G8" s="7">
        <v>1538591</v>
      </c>
      <c r="H8" s="7">
        <v>5182</v>
      </c>
      <c r="I8" s="7">
        <v>90672180</v>
      </c>
      <c r="J8" s="7">
        <v>63470527</v>
      </c>
      <c r="K8" s="7">
        <v>4560318</v>
      </c>
      <c r="L8" s="7">
        <v>21374406</v>
      </c>
      <c r="M8" s="7">
        <v>1266929</v>
      </c>
      <c r="N8" s="7">
        <f t="shared" si="0"/>
        <v>5482</v>
      </c>
      <c r="O8" s="7">
        <f t="shared" si="1"/>
        <v>288744660</v>
      </c>
      <c r="P8" s="7">
        <f t="shared" si="2"/>
        <v>202121186</v>
      </c>
      <c r="Q8" s="7">
        <f t="shared" si="3"/>
        <v>32824947</v>
      </c>
      <c r="R8" s="7">
        <f t="shared" si="4"/>
        <v>50993007</v>
      </c>
      <c r="S8" s="7">
        <f t="shared" si="5"/>
        <v>2805520</v>
      </c>
      <c r="T8" s="6">
        <v>1</v>
      </c>
      <c r="U8" s="7">
        <v>103060</v>
      </c>
      <c r="V8" s="7">
        <v>72140</v>
      </c>
      <c r="W8" s="7">
        <v>0</v>
      </c>
      <c r="X8" s="7">
        <v>30920</v>
      </c>
      <c r="Y8" s="7">
        <v>0</v>
      </c>
      <c r="Z8" s="7">
        <v>880</v>
      </c>
      <c r="AA8" s="7">
        <v>10349040</v>
      </c>
      <c r="AB8" s="7">
        <v>7244328</v>
      </c>
      <c r="AC8" s="7">
        <v>0</v>
      </c>
      <c r="AD8" s="7">
        <v>3104712</v>
      </c>
      <c r="AE8" s="7">
        <v>0</v>
      </c>
      <c r="AF8" s="7">
        <f t="shared" si="6"/>
        <v>881</v>
      </c>
      <c r="AG8" s="7">
        <f t="shared" si="7"/>
        <v>10452100</v>
      </c>
      <c r="AH8" s="7">
        <f t="shared" si="8"/>
        <v>7316468</v>
      </c>
      <c r="AI8" s="7">
        <f t="shared" si="9"/>
        <v>0</v>
      </c>
      <c r="AJ8" s="7">
        <f t="shared" si="10"/>
        <v>3135632</v>
      </c>
      <c r="AK8" s="7">
        <f t="shared" si="11"/>
        <v>0</v>
      </c>
      <c r="AL8" s="6">
        <f t="shared" si="12"/>
        <v>6363</v>
      </c>
      <c r="AM8" s="7">
        <f t="shared" si="13"/>
        <v>299196760</v>
      </c>
      <c r="AN8" s="7">
        <f t="shared" si="14"/>
        <v>209437654</v>
      </c>
      <c r="AO8" s="7">
        <f t="shared" si="15"/>
        <v>32824947</v>
      </c>
      <c r="AP8" s="7">
        <f t="shared" si="16"/>
        <v>54128639</v>
      </c>
      <c r="AQ8" s="7">
        <f t="shared" si="17"/>
        <v>2805520</v>
      </c>
      <c r="AR8" s="7">
        <v>3784</v>
      </c>
      <c r="AS8" s="7">
        <v>56510350</v>
      </c>
      <c r="AT8" s="7">
        <v>39557245</v>
      </c>
      <c r="AU8" s="7">
        <v>824118</v>
      </c>
      <c r="AV8" s="7">
        <v>14560048</v>
      </c>
      <c r="AW8" s="7">
        <v>1568939</v>
      </c>
      <c r="AX8" s="7">
        <f t="shared" si="18"/>
        <v>10147</v>
      </c>
      <c r="AY8" s="7">
        <f t="shared" si="19"/>
        <v>355707110</v>
      </c>
      <c r="AZ8" s="7">
        <f t="shared" si="20"/>
        <v>248994899</v>
      </c>
      <c r="BA8" s="7">
        <f t="shared" si="21"/>
        <v>33649065</v>
      </c>
      <c r="BB8" s="7">
        <f t="shared" si="22"/>
        <v>68688687</v>
      </c>
      <c r="BC8" s="7">
        <f t="shared" si="23"/>
        <v>4374459</v>
      </c>
      <c r="BD8" s="6">
        <v>286</v>
      </c>
      <c r="BE8" s="7">
        <v>8226178</v>
      </c>
      <c r="BF8" s="7">
        <v>2300808</v>
      </c>
      <c r="BG8" s="7">
        <v>0</v>
      </c>
      <c r="BH8" s="7">
        <v>5902370</v>
      </c>
      <c r="BI8" s="7">
        <v>23000</v>
      </c>
      <c r="BJ8" s="7">
        <v>1</v>
      </c>
      <c r="BK8" s="7">
        <v>1380</v>
      </c>
      <c r="BL8" s="7">
        <v>460</v>
      </c>
      <c r="BM8" s="7">
        <v>0</v>
      </c>
      <c r="BN8" s="7">
        <v>920</v>
      </c>
      <c r="BO8" s="7">
        <v>0</v>
      </c>
      <c r="BP8" s="7">
        <f t="shared" si="24"/>
        <v>287</v>
      </c>
      <c r="BQ8" s="7">
        <f t="shared" si="25"/>
        <v>8227558</v>
      </c>
      <c r="BR8" s="7">
        <f t="shared" si="26"/>
        <v>2301268</v>
      </c>
      <c r="BS8" s="7">
        <f t="shared" si="27"/>
        <v>0</v>
      </c>
      <c r="BT8" s="7">
        <f t="shared" si="28"/>
        <v>5903290</v>
      </c>
      <c r="BU8" s="7">
        <f t="shared" si="29"/>
        <v>23000</v>
      </c>
      <c r="BV8" s="6">
        <v>8</v>
      </c>
      <c r="BW8" s="7">
        <v>767570</v>
      </c>
      <c r="BX8" s="7">
        <v>537299</v>
      </c>
      <c r="BY8" s="7">
        <v>0</v>
      </c>
      <c r="BZ8" s="7">
        <v>230271</v>
      </c>
      <c r="CA8" s="7">
        <v>0</v>
      </c>
      <c r="CB8" s="7">
        <f t="shared" si="30"/>
        <v>10155</v>
      </c>
      <c r="CC8" s="7">
        <f t="shared" si="31"/>
        <v>364702238</v>
      </c>
      <c r="CD8" s="7">
        <f t="shared" si="32"/>
        <v>251833466</v>
      </c>
      <c r="CE8" s="7">
        <f t="shared" si="33"/>
        <v>33649065</v>
      </c>
      <c r="CF8" s="7">
        <f t="shared" si="34"/>
        <v>74822248</v>
      </c>
      <c r="CG8" s="7">
        <f t="shared" si="35"/>
        <v>4397459</v>
      </c>
      <c r="CH8" s="100">
        <v>21</v>
      </c>
      <c r="CI8" s="101">
        <v>156484</v>
      </c>
      <c r="CJ8" s="101">
        <v>109536</v>
      </c>
      <c r="CK8" s="101">
        <v>0</v>
      </c>
      <c r="CL8" s="101">
        <v>46948</v>
      </c>
      <c r="CM8" s="101">
        <v>0</v>
      </c>
      <c r="CN8" s="101">
        <v>0</v>
      </c>
      <c r="CO8" s="101">
        <v>0</v>
      </c>
      <c r="CP8" s="101">
        <v>0</v>
      </c>
      <c r="CQ8" s="101">
        <v>0</v>
      </c>
      <c r="CR8" s="101">
        <v>0</v>
      </c>
      <c r="CS8" s="101">
        <v>0</v>
      </c>
      <c r="CT8" s="101">
        <v>0</v>
      </c>
      <c r="CU8" s="101">
        <v>0</v>
      </c>
      <c r="CV8" s="101">
        <v>0</v>
      </c>
      <c r="CW8" s="101">
        <v>0</v>
      </c>
      <c r="CX8" s="101">
        <v>0</v>
      </c>
      <c r="CY8" s="101">
        <v>0</v>
      </c>
      <c r="CZ8" s="102">
        <f t="shared" si="42"/>
        <v>21</v>
      </c>
      <c r="DA8" s="101">
        <f t="shared" si="43"/>
        <v>156484</v>
      </c>
      <c r="DB8" s="101">
        <f t="shared" si="44"/>
        <v>109536</v>
      </c>
      <c r="DC8" s="101">
        <f t="shared" si="45"/>
        <v>0</v>
      </c>
      <c r="DD8" s="101">
        <f t="shared" si="46"/>
        <v>46948</v>
      </c>
      <c r="DE8" s="101">
        <f t="shared" si="36"/>
        <v>0</v>
      </c>
      <c r="DF8" s="101">
        <f t="shared" si="47"/>
        <v>10176</v>
      </c>
      <c r="DG8" s="101">
        <f t="shared" si="48"/>
        <v>364858722</v>
      </c>
      <c r="DH8" s="101">
        <f t="shared" si="49"/>
        <v>251943002</v>
      </c>
      <c r="DI8" s="101">
        <f t="shared" si="50"/>
        <v>33649065</v>
      </c>
      <c r="DJ8" s="101">
        <f t="shared" si="37"/>
        <v>74869196</v>
      </c>
      <c r="DK8" s="101">
        <f t="shared" si="38"/>
        <v>4397459</v>
      </c>
      <c r="DL8" s="101">
        <v>160</v>
      </c>
      <c r="DM8" s="101">
        <v>96</v>
      </c>
      <c r="DN8" s="101">
        <v>256</v>
      </c>
      <c r="DO8" s="101">
        <v>53</v>
      </c>
      <c r="DP8" s="101">
        <v>30</v>
      </c>
      <c r="DR8" s="16">
        <f>INDEX(現金給付!J:J,MATCH($A8,現金給付!$C:$C,0),1)</f>
        <v>21</v>
      </c>
      <c r="DS8" s="16">
        <f>INDEX(現金給付!K:K,MATCH($A8,現金給付!$C:$C,0),1)</f>
        <v>109536</v>
      </c>
      <c r="DT8" s="16">
        <f>INDEX(現金給付!R:R,MATCH($A8,現金給付!$C:$C,0),1)</f>
        <v>9</v>
      </c>
      <c r="DU8" s="16">
        <f>INDEX(現金給付!S:S,MATCH($A8,現金給付!$C:$C,0),1)</f>
        <v>64015</v>
      </c>
      <c r="DV8" s="16">
        <f>INDEX(現金給付!Z:Z,MATCH($A8,現金給付!$C:$C,0),1)</f>
        <v>11</v>
      </c>
      <c r="DW8" s="16">
        <f>INDEX(現金給付!AA:AA,MATCH($A8,現金給付!$C:$C,0),1)</f>
        <v>47180</v>
      </c>
      <c r="DX8" s="16">
        <f>INDEX(現金給付!AP:AP,MATCH($A8,現金給付!$C:$C,0),1)</f>
        <v>7</v>
      </c>
      <c r="DY8" s="16">
        <f>INDEX(現金給付!AQ:AQ,MATCH($A8,現金給付!$C:$C,0),1)</f>
        <v>160134</v>
      </c>
      <c r="DZ8" s="16">
        <f>INDEX(現金給付!AX:AX,MATCH($A8,現金給付!$C:$C,0),1)</f>
        <v>0</v>
      </c>
      <c r="EA8" s="16">
        <f>INDEX(現金給付!AY:AY,MATCH($A8,現金給付!$C:$C,0),1)</f>
        <v>0</v>
      </c>
      <c r="EB8" s="16">
        <f>INDEX(現金給付!BF:BF,MATCH($A8,現金給付!$C:$C,0),1)</f>
        <v>0</v>
      </c>
      <c r="EC8" s="16">
        <f>INDEX(現金給付!BG:BG,MATCH($A8,現金給付!$C:$C,0),1)</f>
        <v>0</v>
      </c>
      <c r="ED8" s="16">
        <f>INDEX(現金給付!BV:BV,MATCH($A8,現金給付!$C:$C,0),1)</f>
        <v>0</v>
      </c>
      <c r="EE8" s="16">
        <f>INDEX(現金給付!BW:BW,MATCH($A8,現金給付!$C:$C,0),1)</f>
        <v>0</v>
      </c>
      <c r="EF8" s="16">
        <v>0</v>
      </c>
      <c r="EG8" s="16">
        <v>0</v>
      </c>
      <c r="EH8" s="16">
        <f t="shared" si="51"/>
        <v>48</v>
      </c>
      <c r="EI8" s="16">
        <f t="shared" si="52"/>
        <v>380865</v>
      </c>
      <c r="EK8" s="7">
        <f t="shared" si="53"/>
        <v>10203</v>
      </c>
      <c r="EL8" s="7">
        <f t="shared" si="54"/>
        <v>365083103</v>
      </c>
      <c r="EN8" s="69">
        <f>ROUND(EL8/INDEX(被保険者数!O:O,MATCH(A8,被保険者数!A:A,0),1),0)</f>
        <v>56037</v>
      </c>
      <c r="EO8" s="1">
        <f t="shared" si="55"/>
        <v>22</v>
      </c>
      <c r="EP8" s="69">
        <f t="shared" si="39"/>
        <v>198175540</v>
      </c>
      <c r="EQ8" s="69">
        <f t="shared" si="40"/>
        <v>101021220</v>
      </c>
      <c r="ER8" s="69">
        <f t="shared" si="41"/>
        <v>65886343</v>
      </c>
      <c r="ES8" s="69">
        <f>ROUND(EP8/INDEX(被保険者数!O:O,MATCH(A8,被保険者数!A:A,0),1),0)</f>
        <v>30418</v>
      </c>
      <c r="ET8" s="69">
        <f t="shared" si="56"/>
        <v>21</v>
      </c>
      <c r="EU8" s="69">
        <f>ROUND(EQ8/INDEX(被保険者数!O:O,MATCH(A8,被保険者数!A:A,0),1),0)</f>
        <v>15506</v>
      </c>
      <c r="EV8" s="1">
        <f t="shared" si="57"/>
        <v>21</v>
      </c>
    </row>
    <row r="9" spans="1:152" s="1" customFormat="1" ht="15.95" customHeight="1" x14ac:dyDescent="0.15">
      <c r="A9" s="2" t="s">
        <v>31</v>
      </c>
      <c r="B9" s="6">
        <v>217</v>
      </c>
      <c r="C9" s="7">
        <v>154279720</v>
      </c>
      <c r="D9" s="7">
        <v>107995774</v>
      </c>
      <c r="E9" s="7">
        <v>24679536</v>
      </c>
      <c r="F9" s="7">
        <v>20738650</v>
      </c>
      <c r="G9" s="7">
        <v>865760</v>
      </c>
      <c r="H9" s="7">
        <v>4465</v>
      </c>
      <c r="I9" s="7">
        <v>81598020</v>
      </c>
      <c r="J9" s="7">
        <v>57118614</v>
      </c>
      <c r="K9" s="7">
        <v>4943563</v>
      </c>
      <c r="L9" s="7">
        <v>18990119</v>
      </c>
      <c r="M9" s="7">
        <v>545724</v>
      </c>
      <c r="N9" s="7">
        <f t="shared" si="0"/>
        <v>4682</v>
      </c>
      <c r="O9" s="7">
        <f t="shared" si="1"/>
        <v>235877740</v>
      </c>
      <c r="P9" s="7">
        <f t="shared" si="2"/>
        <v>165114388</v>
      </c>
      <c r="Q9" s="7">
        <f t="shared" si="3"/>
        <v>29623099</v>
      </c>
      <c r="R9" s="7">
        <f t="shared" si="4"/>
        <v>39728769</v>
      </c>
      <c r="S9" s="7">
        <f t="shared" si="5"/>
        <v>1411484</v>
      </c>
      <c r="T9" s="6">
        <v>2</v>
      </c>
      <c r="U9" s="7">
        <v>343040</v>
      </c>
      <c r="V9" s="7">
        <v>240130</v>
      </c>
      <c r="W9" s="7">
        <v>0</v>
      </c>
      <c r="X9" s="7">
        <v>102910</v>
      </c>
      <c r="Y9" s="7">
        <v>0</v>
      </c>
      <c r="Z9" s="7">
        <v>603</v>
      </c>
      <c r="AA9" s="7">
        <v>8308460</v>
      </c>
      <c r="AB9" s="7">
        <v>5815922</v>
      </c>
      <c r="AC9" s="7">
        <v>0</v>
      </c>
      <c r="AD9" s="7">
        <v>2492538</v>
      </c>
      <c r="AE9" s="7">
        <v>0</v>
      </c>
      <c r="AF9" s="7">
        <f t="shared" si="6"/>
        <v>605</v>
      </c>
      <c r="AG9" s="7">
        <f t="shared" si="7"/>
        <v>8651500</v>
      </c>
      <c r="AH9" s="7">
        <f t="shared" si="8"/>
        <v>6056052</v>
      </c>
      <c r="AI9" s="7">
        <f t="shared" si="9"/>
        <v>0</v>
      </c>
      <c r="AJ9" s="7">
        <f t="shared" si="10"/>
        <v>2595448</v>
      </c>
      <c r="AK9" s="7">
        <f t="shared" si="11"/>
        <v>0</v>
      </c>
      <c r="AL9" s="6">
        <f t="shared" si="12"/>
        <v>5287</v>
      </c>
      <c r="AM9" s="7">
        <f t="shared" si="13"/>
        <v>244529240</v>
      </c>
      <c r="AN9" s="7">
        <f t="shared" si="14"/>
        <v>171170440</v>
      </c>
      <c r="AO9" s="7">
        <f t="shared" si="15"/>
        <v>29623099</v>
      </c>
      <c r="AP9" s="7">
        <f t="shared" si="16"/>
        <v>42324217</v>
      </c>
      <c r="AQ9" s="7">
        <f t="shared" si="17"/>
        <v>1411484</v>
      </c>
      <c r="AR9" s="7">
        <v>3217</v>
      </c>
      <c r="AS9" s="7">
        <v>41089220</v>
      </c>
      <c r="AT9" s="7">
        <v>28762450</v>
      </c>
      <c r="AU9" s="7">
        <v>208727</v>
      </c>
      <c r="AV9" s="7">
        <v>10739053</v>
      </c>
      <c r="AW9" s="7">
        <v>1378990</v>
      </c>
      <c r="AX9" s="7">
        <f t="shared" si="18"/>
        <v>8504</v>
      </c>
      <c r="AY9" s="7">
        <f t="shared" si="19"/>
        <v>285618460</v>
      </c>
      <c r="AZ9" s="7">
        <f t="shared" si="20"/>
        <v>199932890</v>
      </c>
      <c r="BA9" s="7">
        <f t="shared" si="21"/>
        <v>29831826</v>
      </c>
      <c r="BB9" s="7">
        <f t="shared" si="22"/>
        <v>53063270</v>
      </c>
      <c r="BC9" s="7">
        <f t="shared" si="23"/>
        <v>2790474</v>
      </c>
      <c r="BD9" s="6">
        <v>207</v>
      </c>
      <c r="BE9" s="7">
        <v>6125176</v>
      </c>
      <c r="BF9" s="7">
        <v>2059676</v>
      </c>
      <c r="BG9" s="7">
        <v>0</v>
      </c>
      <c r="BH9" s="7">
        <v>4035140</v>
      </c>
      <c r="BI9" s="7">
        <v>30360</v>
      </c>
      <c r="BJ9" s="7">
        <v>2</v>
      </c>
      <c r="BK9" s="7">
        <v>3200</v>
      </c>
      <c r="BL9" s="7">
        <v>900</v>
      </c>
      <c r="BM9" s="7">
        <v>0</v>
      </c>
      <c r="BN9" s="7">
        <v>2300</v>
      </c>
      <c r="BO9" s="7">
        <v>0</v>
      </c>
      <c r="BP9" s="7">
        <f t="shared" si="24"/>
        <v>209</v>
      </c>
      <c r="BQ9" s="7">
        <f t="shared" si="25"/>
        <v>6128376</v>
      </c>
      <c r="BR9" s="7">
        <f t="shared" si="26"/>
        <v>2060576</v>
      </c>
      <c r="BS9" s="7">
        <f t="shared" si="27"/>
        <v>0</v>
      </c>
      <c r="BT9" s="7">
        <f t="shared" si="28"/>
        <v>4037440</v>
      </c>
      <c r="BU9" s="7">
        <f t="shared" si="29"/>
        <v>30360</v>
      </c>
      <c r="BV9" s="6">
        <v>15</v>
      </c>
      <c r="BW9" s="7">
        <v>1816740</v>
      </c>
      <c r="BX9" s="7">
        <v>1271718</v>
      </c>
      <c r="BY9" s="7">
        <v>147667</v>
      </c>
      <c r="BZ9" s="7">
        <v>379355</v>
      </c>
      <c r="CA9" s="7">
        <v>18000</v>
      </c>
      <c r="CB9" s="7">
        <f t="shared" si="30"/>
        <v>8519</v>
      </c>
      <c r="CC9" s="7">
        <f t="shared" si="31"/>
        <v>293563576</v>
      </c>
      <c r="CD9" s="7">
        <f t="shared" si="32"/>
        <v>203265184</v>
      </c>
      <c r="CE9" s="7">
        <f t="shared" si="33"/>
        <v>29979493</v>
      </c>
      <c r="CF9" s="7">
        <f t="shared" si="34"/>
        <v>57480065</v>
      </c>
      <c r="CG9" s="7">
        <f t="shared" si="35"/>
        <v>2838834</v>
      </c>
      <c r="CH9" s="100">
        <v>60</v>
      </c>
      <c r="CI9" s="101">
        <v>322258</v>
      </c>
      <c r="CJ9" s="101">
        <v>225576</v>
      </c>
      <c r="CK9" s="101">
        <v>0</v>
      </c>
      <c r="CL9" s="101">
        <v>96682</v>
      </c>
      <c r="CM9" s="101">
        <v>0</v>
      </c>
      <c r="CN9" s="101">
        <v>0</v>
      </c>
      <c r="CO9" s="101">
        <v>0</v>
      </c>
      <c r="CP9" s="101">
        <v>0</v>
      </c>
      <c r="CQ9" s="101">
        <v>0</v>
      </c>
      <c r="CR9" s="101">
        <v>0</v>
      </c>
      <c r="CS9" s="101">
        <v>0</v>
      </c>
      <c r="CT9" s="101">
        <v>0</v>
      </c>
      <c r="CU9" s="101">
        <v>0</v>
      </c>
      <c r="CV9" s="101">
        <v>0</v>
      </c>
      <c r="CW9" s="101">
        <v>0</v>
      </c>
      <c r="CX9" s="101">
        <v>0</v>
      </c>
      <c r="CY9" s="101">
        <v>0</v>
      </c>
      <c r="CZ9" s="102">
        <f t="shared" si="42"/>
        <v>60</v>
      </c>
      <c r="DA9" s="101">
        <f t="shared" si="43"/>
        <v>322258</v>
      </c>
      <c r="DB9" s="101">
        <f t="shared" si="44"/>
        <v>225576</v>
      </c>
      <c r="DC9" s="101">
        <f t="shared" si="45"/>
        <v>0</v>
      </c>
      <c r="DD9" s="101">
        <f t="shared" si="46"/>
        <v>96682</v>
      </c>
      <c r="DE9" s="101">
        <f t="shared" si="36"/>
        <v>0</v>
      </c>
      <c r="DF9" s="101">
        <f t="shared" si="47"/>
        <v>8579</v>
      </c>
      <c r="DG9" s="101">
        <f t="shared" si="48"/>
        <v>293885834</v>
      </c>
      <c r="DH9" s="101">
        <f t="shared" si="49"/>
        <v>203490760</v>
      </c>
      <c r="DI9" s="101">
        <f t="shared" si="50"/>
        <v>29979493</v>
      </c>
      <c r="DJ9" s="101">
        <f t="shared" si="37"/>
        <v>57576747</v>
      </c>
      <c r="DK9" s="101">
        <f t="shared" si="38"/>
        <v>2838834</v>
      </c>
      <c r="DL9" s="101">
        <v>124</v>
      </c>
      <c r="DM9" s="101">
        <v>86</v>
      </c>
      <c r="DN9" s="101">
        <v>210</v>
      </c>
      <c r="DO9" s="101">
        <v>72</v>
      </c>
      <c r="DP9" s="101">
        <v>13</v>
      </c>
      <c r="DR9" s="16">
        <f>INDEX(現金給付!J:J,MATCH($A9,現金給付!$C:$C,0),1)</f>
        <v>60</v>
      </c>
      <c r="DS9" s="16">
        <f>INDEX(現金給付!K:K,MATCH($A9,現金給付!$C:$C,0),1)</f>
        <v>225576</v>
      </c>
      <c r="DT9" s="16">
        <f>INDEX(現金給付!R:R,MATCH($A9,現金給付!$C:$C,0),1)</f>
        <v>0</v>
      </c>
      <c r="DU9" s="16">
        <f>INDEX(現金給付!S:S,MATCH($A9,現金給付!$C:$C,0),1)</f>
        <v>0</v>
      </c>
      <c r="DV9" s="16">
        <f>INDEX(現金給付!Z:Z,MATCH($A9,現金給付!$C:$C,0),1)</f>
        <v>7</v>
      </c>
      <c r="DW9" s="16">
        <f>INDEX(現金給付!AA:AA,MATCH($A9,現金給付!$C:$C,0),1)</f>
        <v>79567</v>
      </c>
      <c r="DX9" s="16">
        <f>INDEX(現金給付!AP:AP,MATCH($A9,現金給付!$C:$C,0),1)</f>
        <v>8</v>
      </c>
      <c r="DY9" s="16">
        <f>INDEX(現金給付!AQ:AQ,MATCH($A9,現金給付!$C:$C,0),1)</f>
        <v>146525</v>
      </c>
      <c r="DZ9" s="16">
        <f>INDEX(現金給付!AX:AX,MATCH($A9,現金給付!$C:$C,0),1)</f>
        <v>0</v>
      </c>
      <c r="EA9" s="16">
        <f>INDEX(現金給付!AY:AY,MATCH($A9,現金給付!$C:$C,0),1)</f>
        <v>0</v>
      </c>
      <c r="EB9" s="16">
        <f>INDEX(現金給付!BF:BF,MATCH($A9,現金給付!$C:$C,0),1)</f>
        <v>0</v>
      </c>
      <c r="EC9" s="16">
        <f>INDEX(現金給付!BG:BG,MATCH($A9,現金給付!$C:$C,0),1)</f>
        <v>0</v>
      </c>
      <c r="ED9" s="16">
        <f>INDEX(現金給付!BV:BV,MATCH($A9,現金給付!$C:$C,0),1)</f>
        <v>0</v>
      </c>
      <c r="EE9" s="16">
        <f>INDEX(現金給付!BW:BW,MATCH($A9,現金給付!$C:$C,0),1)</f>
        <v>0</v>
      </c>
      <c r="EF9" s="16">
        <v>0</v>
      </c>
      <c r="EG9" s="16">
        <v>0</v>
      </c>
      <c r="EH9" s="16">
        <f t="shared" si="51"/>
        <v>75</v>
      </c>
      <c r="EI9" s="16">
        <f t="shared" si="52"/>
        <v>451668</v>
      </c>
      <c r="EK9" s="7">
        <f t="shared" si="53"/>
        <v>8594</v>
      </c>
      <c r="EL9" s="7">
        <f t="shared" si="54"/>
        <v>294015244</v>
      </c>
      <c r="EN9" s="69">
        <f>ROUND(EL9/INDEX(被保険者数!O:O,MATCH(A9,被保険者数!A:A,0),1),0)</f>
        <v>49406</v>
      </c>
      <c r="EO9" s="1">
        <f t="shared" si="55"/>
        <v>24</v>
      </c>
      <c r="EP9" s="69">
        <f t="shared" si="39"/>
        <v>154622760</v>
      </c>
      <c r="EQ9" s="69">
        <f t="shared" si="40"/>
        <v>89906480</v>
      </c>
      <c r="ER9" s="69">
        <f t="shared" si="41"/>
        <v>49486004</v>
      </c>
      <c r="ES9" s="69">
        <f>ROUND(EP9/INDEX(被保険者数!O:O,MATCH(A9,被保険者数!A:A,0),1),0)</f>
        <v>25983</v>
      </c>
      <c r="ET9" s="69">
        <f t="shared" si="56"/>
        <v>24</v>
      </c>
      <c r="EU9" s="69">
        <f>ROUND(EQ9/INDEX(被保険者数!O:O,MATCH(A9,被保険者数!A:A,0),1),0)</f>
        <v>15108</v>
      </c>
      <c r="EV9" s="1">
        <f t="shared" si="57"/>
        <v>22</v>
      </c>
    </row>
    <row r="10" spans="1:152" s="1" customFormat="1" ht="15.95" customHeight="1" x14ac:dyDescent="0.15">
      <c r="A10" s="2" t="s">
        <v>32</v>
      </c>
      <c r="B10" s="6">
        <v>1310</v>
      </c>
      <c r="C10" s="7">
        <v>867073860</v>
      </c>
      <c r="D10" s="7">
        <v>606951380</v>
      </c>
      <c r="E10" s="7">
        <v>117785661</v>
      </c>
      <c r="F10" s="7">
        <v>131861751</v>
      </c>
      <c r="G10" s="7">
        <v>10475068</v>
      </c>
      <c r="H10" s="7">
        <v>22123</v>
      </c>
      <c r="I10" s="7">
        <v>384871170</v>
      </c>
      <c r="J10" s="7">
        <v>269409811</v>
      </c>
      <c r="K10" s="7">
        <v>19503164</v>
      </c>
      <c r="L10" s="7">
        <v>91173561</v>
      </c>
      <c r="M10" s="7">
        <v>4784634</v>
      </c>
      <c r="N10" s="7">
        <f t="shared" si="0"/>
        <v>23433</v>
      </c>
      <c r="O10" s="7">
        <f t="shared" si="1"/>
        <v>1251945030</v>
      </c>
      <c r="P10" s="7">
        <f t="shared" si="2"/>
        <v>876361191</v>
      </c>
      <c r="Q10" s="7">
        <f t="shared" si="3"/>
        <v>137288825</v>
      </c>
      <c r="R10" s="7">
        <f t="shared" si="4"/>
        <v>223035312</v>
      </c>
      <c r="S10" s="7">
        <f t="shared" si="5"/>
        <v>15259702</v>
      </c>
      <c r="T10" s="6">
        <v>4</v>
      </c>
      <c r="U10" s="7">
        <v>815030</v>
      </c>
      <c r="V10" s="7">
        <v>570528</v>
      </c>
      <c r="W10" s="7">
        <v>5667</v>
      </c>
      <c r="X10" s="7">
        <v>238835</v>
      </c>
      <c r="Y10" s="7">
        <v>0</v>
      </c>
      <c r="Z10" s="7">
        <v>3632</v>
      </c>
      <c r="AA10" s="7">
        <v>45267690</v>
      </c>
      <c r="AB10" s="7">
        <v>31687383</v>
      </c>
      <c r="AC10" s="7">
        <v>0</v>
      </c>
      <c r="AD10" s="7">
        <v>13580307</v>
      </c>
      <c r="AE10" s="7">
        <v>0</v>
      </c>
      <c r="AF10" s="7">
        <f t="shared" si="6"/>
        <v>3636</v>
      </c>
      <c r="AG10" s="7">
        <f t="shared" si="7"/>
        <v>46082720</v>
      </c>
      <c r="AH10" s="7">
        <f t="shared" si="8"/>
        <v>32257911</v>
      </c>
      <c r="AI10" s="7">
        <f t="shared" si="9"/>
        <v>5667</v>
      </c>
      <c r="AJ10" s="7">
        <f t="shared" si="10"/>
        <v>13819142</v>
      </c>
      <c r="AK10" s="7">
        <f t="shared" si="11"/>
        <v>0</v>
      </c>
      <c r="AL10" s="6">
        <f t="shared" si="12"/>
        <v>27069</v>
      </c>
      <c r="AM10" s="7">
        <f t="shared" si="13"/>
        <v>1298027750</v>
      </c>
      <c r="AN10" s="7">
        <f t="shared" si="14"/>
        <v>908619102</v>
      </c>
      <c r="AO10" s="7">
        <f t="shared" si="15"/>
        <v>137294492</v>
      </c>
      <c r="AP10" s="7">
        <f t="shared" si="16"/>
        <v>236854454</v>
      </c>
      <c r="AQ10" s="7">
        <f t="shared" si="17"/>
        <v>15259702</v>
      </c>
      <c r="AR10" s="7">
        <v>16553</v>
      </c>
      <c r="AS10" s="7">
        <v>212037030</v>
      </c>
      <c r="AT10" s="7">
        <v>148425926</v>
      </c>
      <c r="AU10" s="7">
        <v>3277106</v>
      </c>
      <c r="AV10" s="7">
        <v>55166668</v>
      </c>
      <c r="AW10" s="7">
        <v>5167330</v>
      </c>
      <c r="AX10" s="7">
        <f t="shared" si="18"/>
        <v>43622</v>
      </c>
      <c r="AY10" s="7">
        <f t="shared" si="19"/>
        <v>1510064780</v>
      </c>
      <c r="AZ10" s="7">
        <f t="shared" si="20"/>
        <v>1057045028</v>
      </c>
      <c r="BA10" s="7">
        <f t="shared" si="21"/>
        <v>140571598</v>
      </c>
      <c r="BB10" s="7">
        <f t="shared" si="22"/>
        <v>292021122</v>
      </c>
      <c r="BC10" s="7">
        <f t="shared" si="23"/>
        <v>20427032</v>
      </c>
      <c r="BD10" s="6">
        <v>1263</v>
      </c>
      <c r="BE10" s="7">
        <v>38895110</v>
      </c>
      <c r="BF10" s="7">
        <v>10741320</v>
      </c>
      <c r="BG10" s="7">
        <v>0</v>
      </c>
      <c r="BH10" s="7">
        <v>27966310</v>
      </c>
      <c r="BI10" s="7">
        <v>187480</v>
      </c>
      <c r="BJ10" s="7">
        <v>4</v>
      </c>
      <c r="BK10" s="7">
        <v>7440</v>
      </c>
      <c r="BL10" s="7">
        <v>2380</v>
      </c>
      <c r="BM10" s="7">
        <v>0</v>
      </c>
      <c r="BN10" s="7">
        <v>5060</v>
      </c>
      <c r="BO10" s="7">
        <v>0</v>
      </c>
      <c r="BP10" s="7">
        <f t="shared" si="24"/>
        <v>1267</v>
      </c>
      <c r="BQ10" s="7">
        <f t="shared" si="25"/>
        <v>38902550</v>
      </c>
      <c r="BR10" s="7">
        <f t="shared" si="26"/>
        <v>10743700</v>
      </c>
      <c r="BS10" s="7">
        <f t="shared" si="27"/>
        <v>0</v>
      </c>
      <c r="BT10" s="7">
        <f t="shared" si="28"/>
        <v>27971370</v>
      </c>
      <c r="BU10" s="7">
        <f t="shared" si="29"/>
        <v>187480</v>
      </c>
      <c r="BV10" s="6">
        <v>161</v>
      </c>
      <c r="BW10" s="7">
        <v>17952070</v>
      </c>
      <c r="BX10" s="7">
        <v>12566449</v>
      </c>
      <c r="BY10" s="7">
        <v>604095</v>
      </c>
      <c r="BZ10" s="7">
        <v>3249139</v>
      </c>
      <c r="CA10" s="7">
        <v>1532387</v>
      </c>
      <c r="CB10" s="7">
        <f t="shared" si="30"/>
        <v>43783</v>
      </c>
      <c r="CC10" s="7">
        <f t="shared" si="31"/>
        <v>1566919400</v>
      </c>
      <c r="CD10" s="7">
        <f t="shared" si="32"/>
        <v>1080355177</v>
      </c>
      <c r="CE10" s="7">
        <f t="shared" si="33"/>
        <v>141175693</v>
      </c>
      <c r="CF10" s="7">
        <f t="shared" si="34"/>
        <v>323241631</v>
      </c>
      <c r="CG10" s="7">
        <f t="shared" si="35"/>
        <v>22146899</v>
      </c>
      <c r="CH10" s="100">
        <v>316</v>
      </c>
      <c r="CI10" s="101">
        <v>2037007</v>
      </c>
      <c r="CJ10" s="101">
        <v>1425868</v>
      </c>
      <c r="CK10" s="101">
        <v>0</v>
      </c>
      <c r="CL10" s="101">
        <v>611139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01">
        <v>0</v>
      </c>
      <c r="CZ10" s="102">
        <f t="shared" si="42"/>
        <v>316</v>
      </c>
      <c r="DA10" s="101">
        <f t="shared" si="43"/>
        <v>2037007</v>
      </c>
      <c r="DB10" s="101">
        <f t="shared" si="44"/>
        <v>1425868</v>
      </c>
      <c r="DC10" s="101">
        <f t="shared" si="45"/>
        <v>0</v>
      </c>
      <c r="DD10" s="101">
        <f t="shared" si="46"/>
        <v>611139</v>
      </c>
      <c r="DE10" s="101">
        <f t="shared" si="36"/>
        <v>0</v>
      </c>
      <c r="DF10" s="101">
        <f t="shared" si="47"/>
        <v>44099</v>
      </c>
      <c r="DG10" s="101">
        <f t="shared" si="48"/>
        <v>1568956407</v>
      </c>
      <c r="DH10" s="101">
        <f t="shared" si="49"/>
        <v>1081781045</v>
      </c>
      <c r="DI10" s="101">
        <f t="shared" si="50"/>
        <v>141175693</v>
      </c>
      <c r="DJ10" s="101">
        <f t="shared" si="37"/>
        <v>323852770</v>
      </c>
      <c r="DK10" s="101">
        <f t="shared" si="38"/>
        <v>22146899</v>
      </c>
      <c r="DL10" s="101">
        <v>774</v>
      </c>
      <c r="DM10" s="101">
        <v>366</v>
      </c>
      <c r="DN10" s="101">
        <v>1140</v>
      </c>
      <c r="DO10" s="101">
        <v>210</v>
      </c>
      <c r="DP10" s="101">
        <v>222</v>
      </c>
      <c r="DR10" s="16">
        <f>INDEX(現金給付!J:J,MATCH($A10,現金給付!$C:$C,0),1)</f>
        <v>316</v>
      </c>
      <c r="DS10" s="16">
        <f>INDEX(現金給付!K:K,MATCH($A10,現金給付!$C:$C,0),1)</f>
        <v>1425868</v>
      </c>
      <c r="DT10" s="16">
        <f>INDEX(現金給付!R:R,MATCH($A10,現金給付!$C:$C,0),1)</f>
        <v>41</v>
      </c>
      <c r="DU10" s="16">
        <f>INDEX(現金給付!S:S,MATCH($A10,現金給付!$C:$C,0),1)</f>
        <v>624411</v>
      </c>
      <c r="DV10" s="16">
        <f>INDEX(現金給付!Z:Z,MATCH($A10,現金給付!$C:$C,0),1)</f>
        <v>120</v>
      </c>
      <c r="DW10" s="16">
        <f>INDEX(現金給付!AA:AA,MATCH($A10,現金給付!$C:$C,0),1)</f>
        <v>2429647</v>
      </c>
      <c r="DX10" s="16">
        <f>INDEX(現金給付!AP:AP,MATCH($A10,現金給付!$C:$C,0),1)</f>
        <v>50</v>
      </c>
      <c r="DY10" s="16">
        <f>INDEX(現金給付!AQ:AQ,MATCH($A10,現金給付!$C:$C,0),1)</f>
        <v>1370738</v>
      </c>
      <c r="DZ10" s="16">
        <f>INDEX(現金給付!AX:AX,MATCH($A10,現金給付!$C:$C,0),1)</f>
        <v>0</v>
      </c>
      <c r="EA10" s="16">
        <f>INDEX(現金給付!AY:AY,MATCH($A10,現金給付!$C:$C,0),1)</f>
        <v>0</v>
      </c>
      <c r="EB10" s="16">
        <f>INDEX(現金給付!BF:BF,MATCH($A10,現金給付!$C:$C,0),1)</f>
        <v>0</v>
      </c>
      <c r="EC10" s="16">
        <f>INDEX(現金給付!BG:BG,MATCH($A10,現金給付!$C:$C,0),1)</f>
        <v>0</v>
      </c>
      <c r="ED10" s="16">
        <f>INDEX(現金給付!BV:BV,MATCH($A10,現金給付!$C:$C,0),1)</f>
        <v>0</v>
      </c>
      <c r="EE10" s="16">
        <f>INDEX(現金給付!BW:BW,MATCH($A10,現金給付!$C:$C,0),1)</f>
        <v>0</v>
      </c>
      <c r="EF10" s="16">
        <v>0</v>
      </c>
      <c r="EG10" s="16">
        <v>0</v>
      </c>
      <c r="EH10" s="16">
        <f t="shared" si="51"/>
        <v>527</v>
      </c>
      <c r="EI10" s="16">
        <f t="shared" si="52"/>
        <v>5850664</v>
      </c>
      <c r="EK10" s="7">
        <f t="shared" si="53"/>
        <v>44310</v>
      </c>
      <c r="EL10" s="7">
        <f t="shared" si="54"/>
        <v>1572770064</v>
      </c>
      <c r="EN10" s="69">
        <f>ROUND(EL10/INDEX(被保険者数!O:O,MATCH(A10,被保険者数!A:A,0),1),0)</f>
        <v>118040</v>
      </c>
      <c r="EO10" s="1">
        <f t="shared" si="55"/>
        <v>8</v>
      </c>
      <c r="EP10" s="69">
        <f t="shared" si="39"/>
        <v>867888890</v>
      </c>
      <c r="EQ10" s="69">
        <f t="shared" si="40"/>
        <v>430138860</v>
      </c>
      <c r="ER10" s="69">
        <f t="shared" si="41"/>
        <v>274742314</v>
      </c>
      <c r="ES10" s="69">
        <f>ROUND(EP10/INDEX(被保険者数!O:O,MATCH(A10,被保険者数!A:A,0),1),0)</f>
        <v>65137</v>
      </c>
      <c r="ET10" s="69">
        <f t="shared" si="56"/>
        <v>6</v>
      </c>
      <c r="EU10" s="69">
        <f>ROUND(EQ10/INDEX(被保険者数!O:O,MATCH(A10,被保険者数!A:A,0),1),0)</f>
        <v>32283</v>
      </c>
      <c r="EV10" s="1">
        <f t="shared" si="57"/>
        <v>9</v>
      </c>
    </row>
    <row r="11" spans="1:152" s="1" customFormat="1" ht="15.95" customHeight="1" x14ac:dyDescent="0.15">
      <c r="A11" s="2" t="s">
        <v>33</v>
      </c>
      <c r="B11" s="6">
        <v>300</v>
      </c>
      <c r="C11" s="7">
        <v>219510500</v>
      </c>
      <c r="D11" s="7">
        <v>153657301</v>
      </c>
      <c r="E11" s="7">
        <v>36137548</v>
      </c>
      <c r="F11" s="7">
        <v>28146783</v>
      </c>
      <c r="G11" s="7">
        <v>1568868</v>
      </c>
      <c r="H11" s="7">
        <v>7120</v>
      </c>
      <c r="I11" s="7">
        <v>124963060</v>
      </c>
      <c r="J11" s="7">
        <v>87474142</v>
      </c>
      <c r="K11" s="7">
        <v>5028663</v>
      </c>
      <c r="L11" s="7">
        <v>31683964</v>
      </c>
      <c r="M11" s="7">
        <v>776291</v>
      </c>
      <c r="N11" s="7">
        <f t="shared" si="0"/>
        <v>7420</v>
      </c>
      <c r="O11" s="7">
        <f t="shared" si="1"/>
        <v>344473560</v>
      </c>
      <c r="P11" s="7">
        <f t="shared" si="2"/>
        <v>241131443</v>
      </c>
      <c r="Q11" s="7">
        <f t="shared" si="3"/>
        <v>41166211</v>
      </c>
      <c r="R11" s="7">
        <f t="shared" si="4"/>
        <v>59830747</v>
      </c>
      <c r="S11" s="7">
        <f t="shared" si="5"/>
        <v>2345159</v>
      </c>
      <c r="T11" s="6">
        <v>2</v>
      </c>
      <c r="U11" s="7">
        <v>813220</v>
      </c>
      <c r="V11" s="7">
        <v>569260</v>
      </c>
      <c r="W11" s="7">
        <v>0</v>
      </c>
      <c r="X11" s="7">
        <v>243960</v>
      </c>
      <c r="Y11" s="7">
        <v>0</v>
      </c>
      <c r="Z11" s="7">
        <v>1027</v>
      </c>
      <c r="AA11" s="7">
        <v>13607900</v>
      </c>
      <c r="AB11" s="7">
        <v>9525530</v>
      </c>
      <c r="AC11" s="7">
        <v>0</v>
      </c>
      <c r="AD11" s="7">
        <v>4082370</v>
      </c>
      <c r="AE11" s="7">
        <v>0</v>
      </c>
      <c r="AF11" s="7">
        <f t="shared" si="6"/>
        <v>1029</v>
      </c>
      <c r="AG11" s="7">
        <f t="shared" si="7"/>
        <v>14421120</v>
      </c>
      <c r="AH11" s="7">
        <f t="shared" si="8"/>
        <v>10094790</v>
      </c>
      <c r="AI11" s="7">
        <f t="shared" si="9"/>
        <v>0</v>
      </c>
      <c r="AJ11" s="7">
        <f t="shared" si="10"/>
        <v>4326330</v>
      </c>
      <c r="AK11" s="7">
        <f t="shared" si="11"/>
        <v>0</v>
      </c>
      <c r="AL11" s="6">
        <f t="shared" si="12"/>
        <v>8449</v>
      </c>
      <c r="AM11" s="7">
        <f t="shared" si="13"/>
        <v>358894680</v>
      </c>
      <c r="AN11" s="7">
        <f t="shared" si="14"/>
        <v>251226233</v>
      </c>
      <c r="AO11" s="7">
        <f t="shared" si="15"/>
        <v>41166211</v>
      </c>
      <c r="AP11" s="7">
        <f t="shared" si="16"/>
        <v>64157077</v>
      </c>
      <c r="AQ11" s="7">
        <f t="shared" si="17"/>
        <v>2345159</v>
      </c>
      <c r="AR11" s="7">
        <v>4815</v>
      </c>
      <c r="AS11" s="7">
        <v>64181700</v>
      </c>
      <c r="AT11" s="7">
        <v>44927172</v>
      </c>
      <c r="AU11" s="7">
        <v>435090</v>
      </c>
      <c r="AV11" s="7">
        <v>16940208</v>
      </c>
      <c r="AW11" s="7">
        <v>1879230</v>
      </c>
      <c r="AX11" s="7">
        <f t="shared" si="18"/>
        <v>13264</v>
      </c>
      <c r="AY11" s="7">
        <f t="shared" si="19"/>
        <v>423076380</v>
      </c>
      <c r="AZ11" s="7">
        <f t="shared" si="20"/>
        <v>296153405</v>
      </c>
      <c r="BA11" s="7">
        <f t="shared" si="21"/>
        <v>41601301</v>
      </c>
      <c r="BB11" s="7">
        <f t="shared" si="22"/>
        <v>81097285</v>
      </c>
      <c r="BC11" s="7">
        <f t="shared" si="23"/>
        <v>4224389</v>
      </c>
      <c r="BD11" s="6">
        <v>292</v>
      </c>
      <c r="BE11" s="7">
        <v>8278850</v>
      </c>
      <c r="BF11" s="7">
        <v>2721210</v>
      </c>
      <c r="BG11" s="7">
        <v>0</v>
      </c>
      <c r="BH11" s="7">
        <v>5535100</v>
      </c>
      <c r="BI11" s="7">
        <v>22540</v>
      </c>
      <c r="BJ11" s="7">
        <v>2</v>
      </c>
      <c r="BK11" s="7">
        <v>16640</v>
      </c>
      <c r="BL11" s="7">
        <v>4680</v>
      </c>
      <c r="BM11" s="7">
        <v>0</v>
      </c>
      <c r="BN11" s="7">
        <v>11960</v>
      </c>
      <c r="BO11" s="7">
        <v>0</v>
      </c>
      <c r="BP11" s="7">
        <f t="shared" si="24"/>
        <v>294</v>
      </c>
      <c r="BQ11" s="7">
        <f t="shared" si="25"/>
        <v>8295490</v>
      </c>
      <c r="BR11" s="7">
        <f t="shared" si="26"/>
        <v>2725890</v>
      </c>
      <c r="BS11" s="7">
        <f t="shared" si="27"/>
        <v>0</v>
      </c>
      <c r="BT11" s="7">
        <f t="shared" si="28"/>
        <v>5547060</v>
      </c>
      <c r="BU11" s="7">
        <f t="shared" si="29"/>
        <v>22540</v>
      </c>
      <c r="BV11" s="6">
        <v>27</v>
      </c>
      <c r="BW11" s="7">
        <v>1488990</v>
      </c>
      <c r="BX11" s="7">
        <v>1042293</v>
      </c>
      <c r="BY11" s="7">
        <v>0</v>
      </c>
      <c r="BZ11" s="7">
        <v>396283</v>
      </c>
      <c r="CA11" s="7">
        <v>50414</v>
      </c>
      <c r="CB11" s="7">
        <f t="shared" si="30"/>
        <v>13291</v>
      </c>
      <c r="CC11" s="7">
        <f t="shared" si="31"/>
        <v>432860860</v>
      </c>
      <c r="CD11" s="7">
        <f t="shared" si="32"/>
        <v>299921588</v>
      </c>
      <c r="CE11" s="7">
        <f t="shared" si="33"/>
        <v>41601301</v>
      </c>
      <c r="CF11" s="7">
        <f t="shared" si="34"/>
        <v>87040628</v>
      </c>
      <c r="CG11" s="7">
        <f t="shared" si="35"/>
        <v>4297343</v>
      </c>
      <c r="CH11" s="100">
        <v>107</v>
      </c>
      <c r="CI11" s="101">
        <v>747609</v>
      </c>
      <c r="CJ11" s="101">
        <v>523316</v>
      </c>
      <c r="CK11" s="101">
        <v>0</v>
      </c>
      <c r="CL11" s="101">
        <v>224293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0</v>
      </c>
      <c r="CY11" s="101">
        <v>0</v>
      </c>
      <c r="CZ11" s="102">
        <f t="shared" si="42"/>
        <v>107</v>
      </c>
      <c r="DA11" s="101">
        <f t="shared" si="43"/>
        <v>747609</v>
      </c>
      <c r="DB11" s="101">
        <f t="shared" si="44"/>
        <v>523316</v>
      </c>
      <c r="DC11" s="101">
        <f t="shared" si="45"/>
        <v>0</v>
      </c>
      <c r="DD11" s="101">
        <f t="shared" si="46"/>
        <v>224293</v>
      </c>
      <c r="DE11" s="101">
        <f t="shared" si="36"/>
        <v>0</v>
      </c>
      <c r="DF11" s="101">
        <f t="shared" si="47"/>
        <v>13398</v>
      </c>
      <c r="DG11" s="101">
        <f t="shared" si="48"/>
        <v>433608469</v>
      </c>
      <c r="DH11" s="101">
        <f t="shared" si="49"/>
        <v>300444904</v>
      </c>
      <c r="DI11" s="101">
        <f t="shared" si="50"/>
        <v>41601301</v>
      </c>
      <c r="DJ11" s="101">
        <f t="shared" si="37"/>
        <v>87264921</v>
      </c>
      <c r="DK11" s="101">
        <f t="shared" si="38"/>
        <v>4297343</v>
      </c>
      <c r="DL11" s="101">
        <v>207</v>
      </c>
      <c r="DM11" s="101">
        <v>82</v>
      </c>
      <c r="DN11" s="101">
        <v>289</v>
      </c>
      <c r="DO11" s="101">
        <v>62</v>
      </c>
      <c r="DP11" s="101">
        <v>41</v>
      </c>
      <c r="DR11" s="16">
        <f>INDEX(現金給付!J:J,MATCH($A11,現金給付!$C:$C,0),1)</f>
        <v>107</v>
      </c>
      <c r="DS11" s="16">
        <f>INDEX(現金給付!K:K,MATCH($A11,現金給付!$C:$C,0),1)</f>
        <v>523316</v>
      </c>
      <c r="DT11" s="16">
        <f>INDEX(現金給付!R:R,MATCH($A11,現金給付!$C:$C,0),1)</f>
        <v>16</v>
      </c>
      <c r="DU11" s="16">
        <f>INDEX(現金給付!S:S,MATCH($A11,現金給付!$C:$C,0),1)</f>
        <v>291872</v>
      </c>
      <c r="DV11" s="16">
        <f>INDEX(現金給付!Z:Z,MATCH($A11,現金給付!$C:$C,0),1)</f>
        <v>0</v>
      </c>
      <c r="DW11" s="16">
        <f>INDEX(現金給付!AA:AA,MATCH($A11,現金給付!$C:$C,0),1)</f>
        <v>0</v>
      </c>
      <c r="DX11" s="16">
        <f>INDEX(現金給付!AP:AP,MATCH($A11,現金給付!$C:$C,0),1)</f>
        <v>15</v>
      </c>
      <c r="DY11" s="16">
        <f>INDEX(現金給付!AQ:AQ,MATCH($A11,現金給付!$C:$C,0),1)</f>
        <v>389929</v>
      </c>
      <c r="DZ11" s="16">
        <f>INDEX(現金給付!AX:AX,MATCH($A11,現金給付!$C:$C,0),1)</f>
        <v>0</v>
      </c>
      <c r="EA11" s="16">
        <f>INDEX(現金給付!AY:AY,MATCH($A11,現金給付!$C:$C,0),1)</f>
        <v>0</v>
      </c>
      <c r="EB11" s="16">
        <f>INDEX(現金給付!BF:BF,MATCH($A11,現金給付!$C:$C,0),1)</f>
        <v>0</v>
      </c>
      <c r="EC11" s="16">
        <f>INDEX(現金給付!BG:BG,MATCH($A11,現金給付!$C:$C,0),1)</f>
        <v>0</v>
      </c>
      <c r="ED11" s="16">
        <f>INDEX(現金給付!BV:BV,MATCH($A11,現金給付!$C:$C,0),1)</f>
        <v>0</v>
      </c>
      <c r="EE11" s="16">
        <f>INDEX(現金給付!BW:BW,MATCH($A11,現金給付!$C:$C,0),1)</f>
        <v>0</v>
      </c>
      <c r="EF11" s="16">
        <v>0</v>
      </c>
      <c r="EG11" s="16">
        <v>0</v>
      </c>
      <c r="EH11" s="16">
        <f t="shared" si="51"/>
        <v>138</v>
      </c>
      <c r="EI11" s="16">
        <f t="shared" si="52"/>
        <v>1205117</v>
      </c>
      <c r="EK11" s="7">
        <f t="shared" si="53"/>
        <v>13429</v>
      </c>
      <c r="EL11" s="7">
        <f t="shared" si="54"/>
        <v>434065977</v>
      </c>
      <c r="EN11" s="69">
        <f>ROUND(EL11/INDEX(被保険者数!O:O,MATCH(A11,被保険者数!A:A,0),1),0)</f>
        <v>73921</v>
      </c>
      <c r="EO11" s="1">
        <f t="shared" si="55"/>
        <v>16</v>
      </c>
      <c r="EP11" s="69">
        <f t="shared" si="39"/>
        <v>220323720</v>
      </c>
      <c r="EQ11" s="69">
        <f t="shared" si="40"/>
        <v>138570960</v>
      </c>
      <c r="ER11" s="69">
        <f t="shared" si="41"/>
        <v>75171297</v>
      </c>
      <c r="ES11" s="69">
        <f>ROUND(EP11/INDEX(被保険者数!O:O,MATCH(A11,被保険者数!A:A,0),1),0)</f>
        <v>37521</v>
      </c>
      <c r="ET11" s="69">
        <f t="shared" si="56"/>
        <v>18</v>
      </c>
      <c r="EU11" s="69">
        <f>ROUND(EQ11/INDEX(被保険者数!O:O,MATCH(A11,被保険者数!A:A,0),1),0)</f>
        <v>23599</v>
      </c>
      <c r="EV11" s="1">
        <f t="shared" si="57"/>
        <v>14</v>
      </c>
    </row>
    <row r="12" spans="1:152" s="1" customFormat="1" ht="15.95" customHeight="1" x14ac:dyDescent="0.15">
      <c r="A12" s="2" t="s">
        <v>34</v>
      </c>
      <c r="B12" s="6">
        <v>566</v>
      </c>
      <c r="C12" s="7">
        <v>413835810</v>
      </c>
      <c r="D12" s="7">
        <v>289684980</v>
      </c>
      <c r="E12" s="7">
        <v>64169083</v>
      </c>
      <c r="F12" s="7">
        <v>56369000</v>
      </c>
      <c r="G12" s="7">
        <v>3612747</v>
      </c>
      <c r="H12" s="7">
        <v>11974</v>
      </c>
      <c r="I12" s="7">
        <v>220588130</v>
      </c>
      <c r="J12" s="7">
        <v>154411695</v>
      </c>
      <c r="K12" s="7">
        <v>12333387</v>
      </c>
      <c r="L12" s="7">
        <v>51533022</v>
      </c>
      <c r="M12" s="7">
        <v>2310026</v>
      </c>
      <c r="N12" s="7">
        <f t="shared" si="0"/>
        <v>12540</v>
      </c>
      <c r="O12" s="7">
        <f t="shared" si="1"/>
        <v>634423940</v>
      </c>
      <c r="P12" s="7">
        <f t="shared" si="2"/>
        <v>444096675</v>
      </c>
      <c r="Q12" s="7">
        <f t="shared" si="3"/>
        <v>76502470</v>
      </c>
      <c r="R12" s="7">
        <f t="shared" si="4"/>
        <v>107902022</v>
      </c>
      <c r="S12" s="7">
        <f t="shared" si="5"/>
        <v>5922773</v>
      </c>
      <c r="T12" s="6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1949</v>
      </c>
      <c r="AA12" s="7">
        <v>25082630</v>
      </c>
      <c r="AB12" s="7">
        <v>17557841</v>
      </c>
      <c r="AC12" s="7">
        <v>0</v>
      </c>
      <c r="AD12" s="7">
        <v>7524789</v>
      </c>
      <c r="AE12" s="7">
        <v>0</v>
      </c>
      <c r="AF12" s="7">
        <f t="shared" si="6"/>
        <v>1949</v>
      </c>
      <c r="AG12" s="7">
        <f t="shared" si="7"/>
        <v>25082630</v>
      </c>
      <c r="AH12" s="7">
        <f t="shared" si="8"/>
        <v>17557841</v>
      </c>
      <c r="AI12" s="7">
        <f t="shared" si="9"/>
        <v>0</v>
      </c>
      <c r="AJ12" s="7">
        <f t="shared" si="10"/>
        <v>7524789</v>
      </c>
      <c r="AK12" s="7">
        <f t="shared" si="11"/>
        <v>0</v>
      </c>
      <c r="AL12" s="6">
        <f t="shared" si="12"/>
        <v>14489</v>
      </c>
      <c r="AM12" s="7">
        <f t="shared" si="13"/>
        <v>659506570</v>
      </c>
      <c r="AN12" s="7">
        <f t="shared" si="14"/>
        <v>461654516</v>
      </c>
      <c r="AO12" s="7">
        <f t="shared" si="15"/>
        <v>76502470</v>
      </c>
      <c r="AP12" s="7">
        <f t="shared" si="16"/>
        <v>115426811</v>
      </c>
      <c r="AQ12" s="7">
        <f t="shared" si="17"/>
        <v>5922773</v>
      </c>
      <c r="AR12" s="7">
        <v>8947</v>
      </c>
      <c r="AS12" s="7">
        <v>120677530</v>
      </c>
      <c r="AT12" s="7">
        <v>84474256</v>
      </c>
      <c r="AU12" s="7">
        <v>1577786</v>
      </c>
      <c r="AV12" s="7">
        <v>32271038</v>
      </c>
      <c r="AW12" s="7">
        <v>2354450</v>
      </c>
      <c r="AX12" s="7">
        <f t="shared" si="18"/>
        <v>23436</v>
      </c>
      <c r="AY12" s="7">
        <f t="shared" si="19"/>
        <v>780184100</v>
      </c>
      <c r="AZ12" s="7">
        <f t="shared" si="20"/>
        <v>546128772</v>
      </c>
      <c r="BA12" s="7">
        <f t="shared" si="21"/>
        <v>78080256</v>
      </c>
      <c r="BB12" s="7">
        <f t="shared" si="22"/>
        <v>147697849</v>
      </c>
      <c r="BC12" s="7">
        <f t="shared" si="23"/>
        <v>8277223</v>
      </c>
      <c r="BD12" s="6">
        <v>543</v>
      </c>
      <c r="BE12" s="7">
        <v>14973240</v>
      </c>
      <c r="BF12" s="7">
        <v>4397680</v>
      </c>
      <c r="BG12" s="7">
        <v>0</v>
      </c>
      <c r="BH12" s="7">
        <v>10524500</v>
      </c>
      <c r="BI12" s="7">
        <v>51060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f t="shared" si="24"/>
        <v>543</v>
      </c>
      <c r="BQ12" s="7">
        <f t="shared" si="25"/>
        <v>14973240</v>
      </c>
      <c r="BR12" s="7">
        <f t="shared" si="26"/>
        <v>4397680</v>
      </c>
      <c r="BS12" s="7">
        <f t="shared" si="27"/>
        <v>0</v>
      </c>
      <c r="BT12" s="7">
        <f t="shared" si="28"/>
        <v>10524500</v>
      </c>
      <c r="BU12" s="7">
        <f t="shared" si="29"/>
        <v>51060</v>
      </c>
      <c r="BV12" s="6">
        <v>53</v>
      </c>
      <c r="BW12" s="7">
        <v>4680600</v>
      </c>
      <c r="BX12" s="7">
        <v>3276420</v>
      </c>
      <c r="BY12" s="7">
        <v>0</v>
      </c>
      <c r="BZ12" s="7">
        <v>1361072</v>
      </c>
      <c r="CA12" s="7">
        <v>43108</v>
      </c>
      <c r="CB12" s="7">
        <f t="shared" si="30"/>
        <v>23489</v>
      </c>
      <c r="CC12" s="7">
        <f t="shared" si="31"/>
        <v>799837940</v>
      </c>
      <c r="CD12" s="7">
        <f t="shared" si="32"/>
        <v>553802872</v>
      </c>
      <c r="CE12" s="7">
        <f t="shared" si="33"/>
        <v>78080256</v>
      </c>
      <c r="CF12" s="7">
        <f t="shared" si="34"/>
        <v>159583421</v>
      </c>
      <c r="CG12" s="7">
        <f t="shared" si="35"/>
        <v>8371391</v>
      </c>
      <c r="CH12" s="100">
        <v>315</v>
      </c>
      <c r="CI12" s="101">
        <v>1958273</v>
      </c>
      <c r="CJ12" s="101">
        <v>1370751</v>
      </c>
      <c r="CK12" s="101">
        <v>0</v>
      </c>
      <c r="CL12" s="101">
        <v>587522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0</v>
      </c>
      <c r="CT12" s="101">
        <v>0</v>
      </c>
      <c r="CU12" s="101">
        <v>0</v>
      </c>
      <c r="CV12" s="101">
        <v>0</v>
      </c>
      <c r="CW12" s="101">
        <v>0</v>
      </c>
      <c r="CX12" s="101">
        <v>0</v>
      </c>
      <c r="CY12" s="101">
        <v>0</v>
      </c>
      <c r="CZ12" s="102">
        <f t="shared" si="42"/>
        <v>315</v>
      </c>
      <c r="DA12" s="101">
        <f t="shared" si="43"/>
        <v>1958273</v>
      </c>
      <c r="DB12" s="101">
        <f t="shared" si="44"/>
        <v>1370751</v>
      </c>
      <c r="DC12" s="101">
        <f t="shared" si="45"/>
        <v>0</v>
      </c>
      <c r="DD12" s="101">
        <f t="shared" si="46"/>
        <v>587522</v>
      </c>
      <c r="DE12" s="101">
        <f t="shared" si="36"/>
        <v>0</v>
      </c>
      <c r="DF12" s="101">
        <f t="shared" si="47"/>
        <v>23804</v>
      </c>
      <c r="DG12" s="101">
        <f t="shared" si="48"/>
        <v>801796213</v>
      </c>
      <c r="DH12" s="101">
        <f t="shared" si="49"/>
        <v>555173623</v>
      </c>
      <c r="DI12" s="101">
        <f t="shared" si="50"/>
        <v>78080256</v>
      </c>
      <c r="DJ12" s="101">
        <f t="shared" si="37"/>
        <v>160170943</v>
      </c>
      <c r="DK12" s="101">
        <f t="shared" si="38"/>
        <v>8371391</v>
      </c>
      <c r="DL12" s="101">
        <v>346</v>
      </c>
      <c r="DM12" s="101">
        <v>258</v>
      </c>
      <c r="DN12" s="101">
        <v>604</v>
      </c>
      <c r="DO12" s="101">
        <v>178</v>
      </c>
      <c r="DP12" s="101">
        <v>58</v>
      </c>
      <c r="DR12" s="16">
        <f>INDEX(現金給付!J:J,MATCH($A12,現金給付!$C:$C,0),1)</f>
        <v>317</v>
      </c>
      <c r="DS12" s="16">
        <f>INDEX(現金給付!K:K,MATCH($A12,現金給付!$C:$C,0),1)</f>
        <v>1380336</v>
      </c>
      <c r="DT12" s="16">
        <f>INDEX(現金給付!R:R,MATCH($A12,現金給付!$C:$C,0),1)</f>
        <v>5</v>
      </c>
      <c r="DU12" s="16">
        <f>INDEX(現金給付!S:S,MATCH($A12,現金給付!$C:$C,0),1)</f>
        <v>51209</v>
      </c>
      <c r="DV12" s="16">
        <f>INDEX(現金給付!Z:Z,MATCH($A12,現金給付!$C:$C,0),1)</f>
        <v>23</v>
      </c>
      <c r="DW12" s="16">
        <f>INDEX(現金給付!AA:AA,MATCH($A12,現金給付!$C:$C,0),1)</f>
        <v>357140</v>
      </c>
      <c r="DX12" s="16">
        <f>INDEX(現金給付!AP:AP,MATCH($A12,現金給付!$C:$C,0),1)</f>
        <v>24</v>
      </c>
      <c r="DY12" s="16">
        <f>INDEX(現金給付!AQ:AQ,MATCH($A12,現金給付!$C:$C,0),1)</f>
        <v>617037</v>
      </c>
      <c r="DZ12" s="16">
        <f>INDEX(現金給付!AX:AX,MATCH($A12,現金給付!$C:$C,0),1)</f>
        <v>1</v>
      </c>
      <c r="EA12" s="16">
        <f>INDEX(現金給付!AY:AY,MATCH($A12,現金給付!$C:$C,0),1)</f>
        <v>31402</v>
      </c>
      <c r="EB12" s="16">
        <f>INDEX(現金給付!BF:BF,MATCH($A12,現金給付!$C:$C,0),1)</f>
        <v>0</v>
      </c>
      <c r="EC12" s="16">
        <f>INDEX(現金給付!BG:BG,MATCH($A12,現金給付!$C:$C,0),1)</f>
        <v>0</v>
      </c>
      <c r="ED12" s="16">
        <f>INDEX(現金給付!BV:BV,MATCH($A12,現金給付!$C:$C,0),1)</f>
        <v>0</v>
      </c>
      <c r="EE12" s="16">
        <f>INDEX(現金給付!BW:BW,MATCH($A12,現金給付!$C:$C,0),1)</f>
        <v>0</v>
      </c>
      <c r="EF12" s="16">
        <v>0</v>
      </c>
      <c r="EG12" s="16">
        <v>0</v>
      </c>
      <c r="EH12" s="16">
        <f t="shared" si="51"/>
        <v>370</v>
      </c>
      <c r="EI12" s="16">
        <f t="shared" si="52"/>
        <v>2437124</v>
      </c>
      <c r="EK12" s="7">
        <f t="shared" si="53"/>
        <v>23859</v>
      </c>
      <c r="EL12" s="7">
        <f t="shared" si="54"/>
        <v>802275064</v>
      </c>
      <c r="EN12" s="69">
        <f>ROUND(EL12/INDEX(被保険者数!O:O,MATCH(A12,被保険者数!A:A,0),1),0)</f>
        <v>61770</v>
      </c>
      <c r="EO12" s="1">
        <f t="shared" si="55"/>
        <v>19</v>
      </c>
      <c r="EP12" s="69">
        <f t="shared" si="39"/>
        <v>413835810</v>
      </c>
      <c r="EQ12" s="69">
        <f t="shared" si="40"/>
        <v>245670760</v>
      </c>
      <c r="ER12" s="69">
        <f t="shared" si="41"/>
        <v>142768494</v>
      </c>
      <c r="ES12" s="69">
        <f>ROUND(EP12/INDEX(被保険者数!O:O,MATCH(A12,被保険者数!A:A,0),1),0)</f>
        <v>31863</v>
      </c>
      <c r="ET12" s="69">
        <f t="shared" si="56"/>
        <v>19</v>
      </c>
      <c r="EU12" s="69">
        <f>ROUND(EQ12/INDEX(被保険者数!O:O,MATCH(A12,被保険者数!A:A,0),1),0)</f>
        <v>18915</v>
      </c>
      <c r="EV12" s="1">
        <f t="shared" si="57"/>
        <v>18</v>
      </c>
    </row>
    <row r="13" spans="1:152" s="1" customFormat="1" ht="15.95" customHeight="1" x14ac:dyDescent="0.15">
      <c r="A13" s="2" t="s">
        <v>35</v>
      </c>
      <c r="B13" s="6">
        <v>179</v>
      </c>
      <c r="C13" s="7">
        <v>123806920</v>
      </c>
      <c r="D13" s="7">
        <v>86664826</v>
      </c>
      <c r="E13" s="7">
        <v>19575002</v>
      </c>
      <c r="F13" s="7">
        <v>16457676</v>
      </c>
      <c r="G13" s="7">
        <v>1109416</v>
      </c>
      <c r="H13" s="7">
        <v>3977</v>
      </c>
      <c r="I13" s="7">
        <v>64870280</v>
      </c>
      <c r="J13" s="7">
        <v>45409196</v>
      </c>
      <c r="K13" s="7">
        <v>912427</v>
      </c>
      <c r="L13" s="7">
        <v>17861639</v>
      </c>
      <c r="M13" s="7">
        <v>687018</v>
      </c>
      <c r="N13" s="7">
        <f t="shared" si="0"/>
        <v>4156</v>
      </c>
      <c r="O13" s="7">
        <f t="shared" si="1"/>
        <v>188677200</v>
      </c>
      <c r="P13" s="7">
        <f t="shared" si="2"/>
        <v>132074022</v>
      </c>
      <c r="Q13" s="7">
        <f t="shared" si="3"/>
        <v>20487429</v>
      </c>
      <c r="R13" s="7">
        <f t="shared" si="4"/>
        <v>34319315</v>
      </c>
      <c r="S13" s="7">
        <f t="shared" si="5"/>
        <v>1796434</v>
      </c>
      <c r="T13" s="6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689</v>
      </c>
      <c r="AA13" s="7">
        <v>9037940</v>
      </c>
      <c r="AB13" s="7">
        <v>6326558</v>
      </c>
      <c r="AC13" s="7">
        <v>0</v>
      </c>
      <c r="AD13" s="7">
        <v>2711382</v>
      </c>
      <c r="AE13" s="7">
        <v>0</v>
      </c>
      <c r="AF13" s="7">
        <f t="shared" si="6"/>
        <v>689</v>
      </c>
      <c r="AG13" s="7">
        <f t="shared" si="7"/>
        <v>9037940</v>
      </c>
      <c r="AH13" s="7">
        <f t="shared" si="8"/>
        <v>6326558</v>
      </c>
      <c r="AI13" s="7">
        <f t="shared" si="9"/>
        <v>0</v>
      </c>
      <c r="AJ13" s="7">
        <f t="shared" si="10"/>
        <v>2711382</v>
      </c>
      <c r="AK13" s="7">
        <f t="shared" si="11"/>
        <v>0</v>
      </c>
      <c r="AL13" s="6">
        <f t="shared" si="12"/>
        <v>4845</v>
      </c>
      <c r="AM13" s="7">
        <f t="shared" si="13"/>
        <v>197715140</v>
      </c>
      <c r="AN13" s="7">
        <f t="shared" si="14"/>
        <v>138400580</v>
      </c>
      <c r="AO13" s="7">
        <f t="shared" si="15"/>
        <v>20487429</v>
      </c>
      <c r="AP13" s="7">
        <f t="shared" si="16"/>
        <v>37030697</v>
      </c>
      <c r="AQ13" s="7">
        <f t="shared" si="17"/>
        <v>1796434</v>
      </c>
      <c r="AR13" s="7">
        <v>1918</v>
      </c>
      <c r="AS13" s="7">
        <v>23146760</v>
      </c>
      <c r="AT13" s="7">
        <v>16202732</v>
      </c>
      <c r="AU13" s="7">
        <v>393247</v>
      </c>
      <c r="AV13" s="7">
        <v>6285347</v>
      </c>
      <c r="AW13" s="7">
        <v>265434</v>
      </c>
      <c r="AX13" s="7">
        <f t="shared" si="18"/>
        <v>6763</v>
      </c>
      <c r="AY13" s="7">
        <f t="shared" si="19"/>
        <v>220861900</v>
      </c>
      <c r="AZ13" s="7">
        <f t="shared" si="20"/>
        <v>154603312</v>
      </c>
      <c r="BA13" s="7">
        <f t="shared" si="21"/>
        <v>20880676</v>
      </c>
      <c r="BB13" s="7">
        <f t="shared" si="22"/>
        <v>43316044</v>
      </c>
      <c r="BC13" s="7">
        <f t="shared" si="23"/>
        <v>2061868</v>
      </c>
      <c r="BD13" s="6">
        <v>164</v>
      </c>
      <c r="BE13" s="7">
        <v>4444840</v>
      </c>
      <c r="BF13" s="7">
        <v>1423830</v>
      </c>
      <c r="BG13" s="7">
        <v>0</v>
      </c>
      <c r="BH13" s="7">
        <v>2998930</v>
      </c>
      <c r="BI13" s="7">
        <v>22080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f t="shared" si="24"/>
        <v>164</v>
      </c>
      <c r="BQ13" s="7">
        <f t="shared" si="25"/>
        <v>4444840</v>
      </c>
      <c r="BR13" s="7">
        <f t="shared" si="26"/>
        <v>1423830</v>
      </c>
      <c r="BS13" s="7">
        <f t="shared" si="27"/>
        <v>0</v>
      </c>
      <c r="BT13" s="7">
        <f t="shared" si="28"/>
        <v>2998930</v>
      </c>
      <c r="BU13" s="7">
        <f t="shared" si="29"/>
        <v>22080</v>
      </c>
      <c r="BV13" s="6">
        <v>26</v>
      </c>
      <c r="BW13" s="7">
        <v>3763270</v>
      </c>
      <c r="BX13" s="7">
        <v>2634289</v>
      </c>
      <c r="BY13" s="7">
        <v>222340</v>
      </c>
      <c r="BZ13" s="7">
        <v>698843</v>
      </c>
      <c r="CA13" s="7">
        <v>207798</v>
      </c>
      <c r="CB13" s="7">
        <f t="shared" si="30"/>
        <v>6789</v>
      </c>
      <c r="CC13" s="7">
        <f t="shared" si="31"/>
        <v>229070010</v>
      </c>
      <c r="CD13" s="7">
        <f t="shared" si="32"/>
        <v>158661431</v>
      </c>
      <c r="CE13" s="7">
        <f t="shared" si="33"/>
        <v>21103016</v>
      </c>
      <c r="CF13" s="7">
        <f t="shared" si="34"/>
        <v>47013817</v>
      </c>
      <c r="CG13" s="7">
        <f t="shared" si="35"/>
        <v>2291746</v>
      </c>
      <c r="CH13" s="100">
        <v>65</v>
      </c>
      <c r="CI13" s="101">
        <v>271254</v>
      </c>
      <c r="CJ13" s="101">
        <v>189867</v>
      </c>
      <c r="CK13" s="101">
        <v>0</v>
      </c>
      <c r="CL13" s="101">
        <v>81387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0</v>
      </c>
      <c r="CW13" s="101">
        <v>0</v>
      </c>
      <c r="CX13" s="101">
        <v>0</v>
      </c>
      <c r="CY13" s="101">
        <v>0</v>
      </c>
      <c r="CZ13" s="102">
        <f t="shared" si="42"/>
        <v>65</v>
      </c>
      <c r="DA13" s="101">
        <f t="shared" si="43"/>
        <v>271254</v>
      </c>
      <c r="DB13" s="101">
        <f t="shared" si="44"/>
        <v>189867</v>
      </c>
      <c r="DC13" s="101">
        <f t="shared" si="45"/>
        <v>0</v>
      </c>
      <c r="DD13" s="101">
        <f t="shared" si="46"/>
        <v>81387</v>
      </c>
      <c r="DE13" s="101">
        <f t="shared" si="36"/>
        <v>0</v>
      </c>
      <c r="DF13" s="101">
        <f t="shared" si="47"/>
        <v>6854</v>
      </c>
      <c r="DG13" s="101">
        <f t="shared" si="48"/>
        <v>229341264</v>
      </c>
      <c r="DH13" s="101">
        <f t="shared" si="49"/>
        <v>158851298</v>
      </c>
      <c r="DI13" s="101">
        <f t="shared" si="50"/>
        <v>21103016</v>
      </c>
      <c r="DJ13" s="101">
        <f t="shared" si="37"/>
        <v>47095204</v>
      </c>
      <c r="DK13" s="101">
        <f t="shared" si="38"/>
        <v>2291746</v>
      </c>
      <c r="DL13" s="101">
        <v>107</v>
      </c>
      <c r="DM13" s="101">
        <v>49</v>
      </c>
      <c r="DN13" s="101">
        <v>156</v>
      </c>
      <c r="DO13" s="101">
        <v>0</v>
      </c>
      <c r="DP13" s="101">
        <v>25</v>
      </c>
      <c r="DR13" s="16">
        <f>INDEX(現金給付!J:J,MATCH($A13,現金給付!$C:$C,0),1)</f>
        <v>65</v>
      </c>
      <c r="DS13" s="16">
        <f>INDEX(現金給付!K:K,MATCH($A13,現金給付!$C:$C,0),1)</f>
        <v>189867</v>
      </c>
      <c r="DT13" s="16">
        <f>INDEX(現金給付!R:R,MATCH($A13,現金給付!$C:$C,0),1)</f>
        <v>0</v>
      </c>
      <c r="DU13" s="16">
        <f>INDEX(現金給付!S:S,MATCH($A13,現金給付!$C:$C,0),1)</f>
        <v>0</v>
      </c>
      <c r="DV13" s="16">
        <f>INDEX(現金給付!Z:Z,MATCH($A13,現金給付!$C:$C,0),1)</f>
        <v>1</v>
      </c>
      <c r="DW13" s="16">
        <f>INDEX(現金給付!AA:AA,MATCH($A13,現金給付!$C:$C,0),1)</f>
        <v>16380</v>
      </c>
      <c r="DX13" s="16">
        <f>INDEX(現金給付!AP:AP,MATCH($A13,現金給付!$C:$C,0),1)</f>
        <v>8</v>
      </c>
      <c r="DY13" s="16">
        <f>INDEX(現金給付!AQ:AQ,MATCH($A13,現金給付!$C:$C,0),1)</f>
        <v>216295</v>
      </c>
      <c r="DZ13" s="16">
        <f>INDEX(現金給付!AX:AX,MATCH($A13,現金給付!$C:$C,0),1)</f>
        <v>1</v>
      </c>
      <c r="EA13" s="16">
        <f>INDEX(現金給付!AY:AY,MATCH($A13,現金給付!$C:$C,0),1)</f>
        <v>13468</v>
      </c>
      <c r="EB13" s="16">
        <f>INDEX(現金給付!BF:BF,MATCH($A13,現金給付!$C:$C,0),1)</f>
        <v>0</v>
      </c>
      <c r="EC13" s="16">
        <f>INDEX(現金給付!BG:BG,MATCH($A13,現金給付!$C:$C,0),1)</f>
        <v>0</v>
      </c>
      <c r="ED13" s="16">
        <f>INDEX(現金給付!BV:BV,MATCH($A13,現金給付!$C:$C,0),1)</f>
        <v>0</v>
      </c>
      <c r="EE13" s="16">
        <f>INDEX(現金給付!BW:BW,MATCH($A13,現金給付!$C:$C,0),1)</f>
        <v>0</v>
      </c>
      <c r="EF13" s="16">
        <v>0</v>
      </c>
      <c r="EG13" s="16">
        <v>0</v>
      </c>
      <c r="EH13" s="16">
        <f t="shared" si="51"/>
        <v>75</v>
      </c>
      <c r="EI13" s="16">
        <f t="shared" si="52"/>
        <v>436010</v>
      </c>
      <c r="EK13" s="7">
        <f t="shared" si="53"/>
        <v>6864</v>
      </c>
      <c r="EL13" s="7">
        <f t="shared" si="54"/>
        <v>229506020</v>
      </c>
      <c r="EN13" s="69">
        <f>ROUND(EL13/INDEX(被保険者数!O:O,MATCH(A13,被保険者数!A:A,0),1),0)</f>
        <v>34964</v>
      </c>
      <c r="EO13" s="1">
        <f t="shared" si="55"/>
        <v>26</v>
      </c>
      <c r="EP13" s="69">
        <f t="shared" si="39"/>
        <v>123806920</v>
      </c>
      <c r="EQ13" s="69">
        <f t="shared" si="40"/>
        <v>73908220</v>
      </c>
      <c r="ER13" s="69">
        <f t="shared" si="41"/>
        <v>31790880</v>
      </c>
      <c r="ES13" s="69">
        <f>ROUND(EP13/INDEX(被保険者数!O:O,MATCH(A13,被保険者数!A:A,0),1),0)</f>
        <v>18862</v>
      </c>
      <c r="ET13" s="69">
        <f t="shared" si="56"/>
        <v>26</v>
      </c>
      <c r="EU13" s="69">
        <f>ROUND(EQ13/INDEX(被保険者数!O:O,MATCH(A13,被保険者数!A:A,0),1),0)</f>
        <v>11260</v>
      </c>
      <c r="EV13" s="1">
        <f t="shared" si="57"/>
        <v>27</v>
      </c>
    </row>
    <row r="14" spans="1:152" s="1" customFormat="1" ht="15.95" customHeight="1" x14ac:dyDescent="0.15">
      <c r="A14" s="2" t="s">
        <v>36</v>
      </c>
      <c r="B14" s="6">
        <v>94</v>
      </c>
      <c r="C14" s="7">
        <v>54316990</v>
      </c>
      <c r="D14" s="7">
        <v>38021904</v>
      </c>
      <c r="E14" s="7">
        <v>7121036</v>
      </c>
      <c r="F14" s="7">
        <v>8979970</v>
      </c>
      <c r="G14" s="7">
        <v>194080</v>
      </c>
      <c r="H14" s="7">
        <v>3511</v>
      </c>
      <c r="I14" s="7">
        <v>58482420</v>
      </c>
      <c r="J14" s="7">
        <v>40937694</v>
      </c>
      <c r="K14" s="7">
        <v>3228037</v>
      </c>
      <c r="L14" s="7">
        <v>13609357</v>
      </c>
      <c r="M14" s="7">
        <v>707332</v>
      </c>
      <c r="N14" s="7">
        <f t="shared" si="0"/>
        <v>3605</v>
      </c>
      <c r="O14" s="7">
        <f t="shared" si="1"/>
        <v>112799410</v>
      </c>
      <c r="P14" s="7">
        <f t="shared" si="2"/>
        <v>78959598</v>
      </c>
      <c r="Q14" s="7">
        <f t="shared" si="3"/>
        <v>10349073</v>
      </c>
      <c r="R14" s="7">
        <f t="shared" si="4"/>
        <v>22589327</v>
      </c>
      <c r="S14" s="7">
        <f t="shared" si="5"/>
        <v>901412</v>
      </c>
      <c r="T14" s="6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545</v>
      </c>
      <c r="AA14" s="7">
        <v>7635120</v>
      </c>
      <c r="AB14" s="7">
        <v>5344584</v>
      </c>
      <c r="AC14" s="7">
        <v>0</v>
      </c>
      <c r="AD14" s="7">
        <v>2290536</v>
      </c>
      <c r="AE14" s="7">
        <v>0</v>
      </c>
      <c r="AF14" s="7">
        <f t="shared" si="6"/>
        <v>545</v>
      </c>
      <c r="AG14" s="7">
        <f t="shared" si="7"/>
        <v>7635120</v>
      </c>
      <c r="AH14" s="7">
        <f t="shared" si="8"/>
        <v>5344584</v>
      </c>
      <c r="AI14" s="7">
        <f t="shared" si="9"/>
        <v>0</v>
      </c>
      <c r="AJ14" s="7">
        <f t="shared" si="10"/>
        <v>2290536</v>
      </c>
      <c r="AK14" s="7">
        <f t="shared" si="11"/>
        <v>0</v>
      </c>
      <c r="AL14" s="6">
        <f t="shared" si="12"/>
        <v>4150</v>
      </c>
      <c r="AM14" s="7">
        <f t="shared" si="13"/>
        <v>120434530</v>
      </c>
      <c r="AN14" s="7">
        <f t="shared" si="14"/>
        <v>84304182</v>
      </c>
      <c r="AO14" s="7">
        <f t="shared" si="15"/>
        <v>10349073</v>
      </c>
      <c r="AP14" s="7">
        <f t="shared" si="16"/>
        <v>24879863</v>
      </c>
      <c r="AQ14" s="7">
        <f t="shared" si="17"/>
        <v>901412</v>
      </c>
      <c r="AR14" s="7">
        <v>2500</v>
      </c>
      <c r="AS14" s="7">
        <v>29731830</v>
      </c>
      <c r="AT14" s="7">
        <v>20812281</v>
      </c>
      <c r="AU14" s="7">
        <v>171924</v>
      </c>
      <c r="AV14" s="7">
        <v>8159914</v>
      </c>
      <c r="AW14" s="7">
        <v>587711</v>
      </c>
      <c r="AX14" s="7">
        <f t="shared" si="18"/>
        <v>6650</v>
      </c>
      <c r="AY14" s="7">
        <f t="shared" si="19"/>
        <v>150166360</v>
      </c>
      <c r="AZ14" s="7">
        <f t="shared" si="20"/>
        <v>105116463</v>
      </c>
      <c r="BA14" s="7">
        <f t="shared" si="21"/>
        <v>10520997</v>
      </c>
      <c r="BB14" s="7">
        <f t="shared" si="22"/>
        <v>33039777</v>
      </c>
      <c r="BC14" s="7">
        <f t="shared" si="23"/>
        <v>1489123</v>
      </c>
      <c r="BD14" s="6">
        <v>92</v>
      </c>
      <c r="BE14" s="7">
        <v>2215093</v>
      </c>
      <c r="BF14" s="7">
        <v>642633</v>
      </c>
      <c r="BG14" s="7">
        <v>0</v>
      </c>
      <c r="BH14" s="7">
        <v>1549070</v>
      </c>
      <c r="BI14" s="7">
        <v>23390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f t="shared" si="24"/>
        <v>92</v>
      </c>
      <c r="BQ14" s="7">
        <f t="shared" si="25"/>
        <v>2215093</v>
      </c>
      <c r="BR14" s="7">
        <f t="shared" si="26"/>
        <v>642633</v>
      </c>
      <c r="BS14" s="7">
        <f t="shared" si="27"/>
        <v>0</v>
      </c>
      <c r="BT14" s="7">
        <f t="shared" si="28"/>
        <v>1549070</v>
      </c>
      <c r="BU14" s="7">
        <f t="shared" si="29"/>
        <v>23390</v>
      </c>
      <c r="BV14" s="6">
        <v>6</v>
      </c>
      <c r="BW14" s="7">
        <v>1064170</v>
      </c>
      <c r="BX14" s="7">
        <v>744919</v>
      </c>
      <c r="BY14" s="7">
        <v>0</v>
      </c>
      <c r="BZ14" s="7">
        <v>105512</v>
      </c>
      <c r="CA14" s="7">
        <v>213739</v>
      </c>
      <c r="CB14" s="7">
        <f t="shared" si="30"/>
        <v>6656</v>
      </c>
      <c r="CC14" s="7">
        <f t="shared" si="31"/>
        <v>153445623</v>
      </c>
      <c r="CD14" s="7">
        <f t="shared" si="32"/>
        <v>106504015</v>
      </c>
      <c r="CE14" s="7">
        <f t="shared" si="33"/>
        <v>10520997</v>
      </c>
      <c r="CF14" s="7">
        <f t="shared" si="34"/>
        <v>34694359</v>
      </c>
      <c r="CG14" s="7">
        <f t="shared" si="35"/>
        <v>1726252</v>
      </c>
      <c r="CH14" s="100">
        <v>31</v>
      </c>
      <c r="CI14" s="101">
        <v>233000</v>
      </c>
      <c r="CJ14" s="101">
        <v>163096</v>
      </c>
      <c r="CK14" s="101">
        <v>0</v>
      </c>
      <c r="CL14" s="101">
        <v>69904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0</v>
      </c>
      <c r="CT14" s="101">
        <v>0</v>
      </c>
      <c r="CU14" s="101">
        <v>0</v>
      </c>
      <c r="CV14" s="101">
        <v>0</v>
      </c>
      <c r="CW14" s="101">
        <v>0</v>
      </c>
      <c r="CX14" s="101">
        <v>0</v>
      </c>
      <c r="CY14" s="101">
        <v>0</v>
      </c>
      <c r="CZ14" s="102">
        <f t="shared" si="42"/>
        <v>31</v>
      </c>
      <c r="DA14" s="101">
        <f t="shared" si="43"/>
        <v>233000</v>
      </c>
      <c r="DB14" s="101">
        <f t="shared" si="44"/>
        <v>163096</v>
      </c>
      <c r="DC14" s="101">
        <f t="shared" si="45"/>
        <v>0</v>
      </c>
      <c r="DD14" s="101">
        <f t="shared" si="46"/>
        <v>69904</v>
      </c>
      <c r="DE14" s="101">
        <f t="shared" si="36"/>
        <v>0</v>
      </c>
      <c r="DF14" s="101">
        <f t="shared" si="47"/>
        <v>6687</v>
      </c>
      <c r="DG14" s="101">
        <f t="shared" si="48"/>
        <v>153678623</v>
      </c>
      <c r="DH14" s="101">
        <f t="shared" si="49"/>
        <v>106667111</v>
      </c>
      <c r="DI14" s="101">
        <f t="shared" si="50"/>
        <v>10520997</v>
      </c>
      <c r="DJ14" s="101">
        <f t="shared" si="37"/>
        <v>34764263</v>
      </c>
      <c r="DK14" s="101">
        <f t="shared" si="38"/>
        <v>1726252</v>
      </c>
      <c r="DL14" s="101">
        <v>52</v>
      </c>
      <c r="DM14" s="101">
        <v>51</v>
      </c>
      <c r="DN14" s="101">
        <v>103</v>
      </c>
      <c r="DO14" s="101">
        <v>31</v>
      </c>
      <c r="DP14" s="101">
        <v>13</v>
      </c>
      <c r="DR14" s="16">
        <f>INDEX(現金給付!J:J,MATCH($A14,現金給付!$C:$C,0),1)</f>
        <v>34</v>
      </c>
      <c r="DS14" s="16">
        <f>INDEX(現金給付!K:K,MATCH($A14,現金給付!$C:$C,0),1)</f>
        <v>168997</v>
      </c>
      <c r="DT14" s="16">
        <f>INDEX(現金給付!R:R,MATCH($A14,現金給付!$C:$C,0),1)</f>
        <v>13</v>
      </c>
      <c r="DU14" s="16">
        <f>INDEX(現金給付!S:S,MATCH($A14,現金給付!$C:$C,0),1)</f>
        <v>163744</v>
      </c>
      <c r="DV14" s="16">
        <f>INDEX(現金給付!Z:Z,MATCH($A14,現金給付!$C:$C,0),1)</f>
        <v>12</v>
      </c>
      <c r="DW14" s="16">
        <f>INDEX(現金給付!AA:AA,MATCH($A14,現金給付!$C:$C,0),1)</f>
        <v>154231</v>
      </c>
      <c r="DX14" s="16">
        <f>INDEX(現金給付!AP:AP,MATCH($A14,現金給付!$C:$C,0),1)</f>
        <v>1</v>
      </c>
      <c r="DY14" s="16">
        <f>INDEX(現金給付!AQ:AQ,MATCH($A14,現金給付!$C:$C,0),1)</f>
        <v>6944</v>
      </c>
      <c r="DZ14" s="16">
        <f>INDEX(現金給付!AX:AX,MATCH($A14,現金給付!$C:$C,0),1)</f>
        <v>0</v>
      </c>
      <c r="EA14" s="16">
        <f>INDEX(現金給付!AY:AY,MATCH($A14,現金給付!$C:$C,0),1)</f>
        <v>0</v>
      </c>
      <c r="EB14" s="16">
        <f>INDEX(現金給付!BF:BF,MATCH($A14,現金給付!$C:$C,0),1)</f>
        <v>0</v>
      </c>
      <c r="EC14" s="16">
        <f>INDEX(現金給付!BG:BG,MATCH($A14,現金給付!$C:$C,0),1)</f>
        <v>0</v>
      </c>
      <c r="ED14" s="16">
        <f>INDEX(現金給付!BV:BV,MATCH($A14,現金給付!$C:$C,0),1)</f>
        <v>0</v>
      </c>
      <c r="EE14" s="16">
        <f>INDEX(現金給付!BW:BW,MATCH($A14,現金給付!$C:$C,0),1)</f>
        <v>0</v>
      </c>
      <c r="EF14" s="16">
        <v>0</v>
      </c>
      <c r="EG14" s="16">
        <v>0</v>
      </c>
      <c r="EH14" s="16">
        <f t="shared" si="51"/>
        <v>60</v>
      </c>
      <c r="EI14" s="16">
        <f t="shared" si="52"/>
        <v>493916</v>
      </c>
      <c r="EK14" s="7">
        <f t="shared" si="53"/>
        <v>6716</v>
      </c>
      <c r="EL14" s="7">
        <f t="shared" si="54"/>
        <v>153939539</v>
      </c>
      <c r="EN14" s="69">
        <f>ROUND(EL14/INDEX(被保険者数!O:O,MATCH(A14,被保険者数!A:A,0),1),0)</f>
        <v>27470</v>
      </c>
      <c r="EO14" s="1">
        <f t="shared" si="55"/>
        <v>28</v>
      </c>
      <c r="EP14" s="69">
        <f t="shared" si="39"/>
        <v>54316990</v>
      </c>
      <c r="EQ14" s="69">
        <f t="shared" si="40"/>
        <v>66117540</v>
      </c>
      <c r="ER14" s="69">
        <f t="shared" si="41"/>
        <v>33505009</v>
      </c>
      <c r="ES14" s="69">
        <f>ROUND(EP14/INDEX(被保険者数!O:O,MATCH(A14,被保険者数!A:A,0),1),0)</f>
        <v>9693</v>
      </c>
      <c r="ET14" s="69">
        <f t="shared" si="56"/>
        <v>33</v>
      </c>
      <c r="EU14" s="69">
        <f>ROUND(EQ14/INDEX(被保険者数!O:O,MATCH(A14,被保険者数!A:A,0),1),0)</f>
        <v>11798</v>
      </c>
      <c r="EV14" s="1">
        <f t="shared" si="57"/>
        <v>26</v>
      </c>
    </row>
    <row r="15" spans="1:152" s="1" customFormat="1" ht="15.95" customHeight="1" x14ac:dyDescent="0.15">
      <c r="A15" s="2" t="s">
        <v>60</v>
      </c>
      <c r="B15" s="6">
        <v>16</v>
      </c>
      <c r="C15" s="7">
        <v>12175050</v>
      </c>
      <c r="D15" s="7">
        <v>8522530</v>
      </c>
      <c r="E15" s="7">
        <v>2450168</v>
      </c>
      <c r="F15" s="7">
        <v>1197252</v>
      </c>
      <c r="G15" s="7">
        <v>5100</v>
      </c>
      <c r="H15" s="7">
        <v>402</v>
      </c>
      <c r="I15" s="7">
        <v>4376690</v>
      </c>
      <c r="J15" s="7">
        <v>3063683</v>
      </c>
      <c r="K15" s="7">
        <v>0</v>
      </c>
      <c r="L15" s="7">
        <v>1313007</v>
      </c>
      <c r="M15" s="7">
        <v>0</v>
      </c>
      <c r="N15" s="7">
        <f t="shared" si="0"/>
        <v>418</v>
      </c>
      <c r="O15" s="7">
        <f t="shared" si="1"/>
        <v>16551740</v>
      </c>
      <c r="P15" s="7">
        <f t="shared" si="2"/>
        <v>11586213</v>
      </c>
      <c r="Q15" s="7">
        <f t="shared" si="3"/>
        <v>2450168</v>
      </c>
      <c r="R15" s="7">
        <f t="shared" si="4"/>
        <v>2510259</v>
      </c>
      <c r="S15" s="7">
        <f t="shared" si="5"/>
        <v>5100</v>
      </c>
      <c r="T15" s="6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59</v>
      </c>
      <c r="AA15" s="7">
        <v>898900</v>
      </c>
      <c r="AB15" s="7">
        <v>629230</v>
      </c>
      <c r="AC15" s="7">
        <v>0</v>
      </c>
      <c r="AD15" s="7">
        <v>269670</v>
      </c>
      <c r="AE15" s="7">
        <v>0</v>
      </c>
      <c r="AF15" s="7">
        <f t="shared" si="6"/>
        <v>59</v>
      </c>
      <c r="AG15" s="7">
        <f t="shared" si="7"/>
        <v>898900</v>
      </c>
      <c r="AH15" s="7">
        <f t="shared" si="8"/>
        <v>629230</v>
      </c>
      <c r="AI15" s="7">
        <f t="shared" si="9"/>
        <v>0</v>
      </c>
      <c r="AJ15" s="7">
        <f t="shared" si="10"/>
        <v>269670</v>
      </c>
      <c r="AK15" s="7">
        <f t="shared" si="11"/>
        <v>0</v>
      </c>
      <c r="AL15" s="6">
        <f t="shared" si="12"/>
        <v>477</v>
      </c>
      <c r="AM15" s="7">
        <f t="shared" si="13"/>
        <v>17450640</v>
      </c>
      <c r="AN15" s="7">
        <f t="shared" si="14"/>
        <v>12215443</v>
      </c>
      <c r="AO15" s="7">
        <f t="shared" si="15"/>
        <v>2450168</v>
      </c>
      <c r="AP15" s="7">
        <f t="shared" si="16"/>
        <v>2779929</v>
      </c>
      <c r="AQ15" s="7">
        <f t="shared" si="17"/>
        <v>5100</v>
      </c>
      <c r="AR15" s="7">
        <v>321</v>
      </c>
      <c r="AS15" s="7">
        <v>3469780</v>
      </c>
      <c r="AT15" s="7">
        <v>2428846</v>
      </c>
      <c r="AU15" s="7">
        <v>0</v>
      </c>
      <c r="AV15" s="7">
        <v>1021644</v>
      </c>
      <c r="AW15" s="7">
        <v>19290</v>
      </c>
      <c r="AX15" s="7">
        <f t="shared" si="18"/>
        <v>798</v>
      </c>
      <c r="AY15" s="7">
        <f t="shared" si="19"/>
        <v>20920420</v>
      </c>
      <c r="AZ15" s="7">
        <f t="shared" si="20"/>
        <v>14644289</v>
      </c>
      <c r="BA15" s="7">
        <f t="shared" si="21"/>
        <v>2450168</v>
      </c>
      <c r="BB15" s="7">
        <f t="shared" si="22"/>
        <v>3801573</v>
      </c>
      <c r="BC15" s="7">
        <f t="shared" si="23"/>
        <v>24390</v>
      </c>
      <c r="BD15" s="6">
        <v>16</v>
      </c>
      <c r="BE15" s="7">
        <v>490554</v>
      </c>
      <c r="BF15" s="7">
        <v>145914</v>
      </c>
      <c r="BG15" s="7">
        <v>0</v>
      </c>
      <c r="BH15" s="7">
        <v>344640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f t="shared" si="24"/>
        <v>16</v>
      </c>
      <c r="BQ15" s="7">
        <f t="shared" si="25"/>
        <v>490554</v>
      </c>
      <c r="BR15" s="7">
        <f t="shared" si="26"/>
        <v>145914</v>
      </c>
      <c r="BS15" s="7">
        <f t="shared" si="27"/>
        <v>0</v>
      </c>
      <c r="BT15" s="7">
        <f t="shared" si="28"/>
        <v>344640</v>
      </c>
      <c r="BU15" s="7">
        <f t="shared" si="29"/>
        <v>0</v>
      </c>
      <c r="BV15" s="6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f t="shared" si="30"/>
        <v>798</v>
      </c>
      <c r="CC15" s="7">
        <f t="shared" si="31"/>
        <v>21410974</v>
      </c>
      <c r="CD15" s="7">
        <f t="shared" si="32"/>
        <v>14790203</v>
      </c>
      <c r="CE15" s="7">
        <f t="shared" si="33"/>
        <v>2450168</v>
      </c>
      <c r="CF15" s="7">
        <f t="shared" si="34"/>
        <v>4146213</v>
      </c>
      <c r="CG15" s="7">
        <f t="shared" si="35"/>
        <v>24390</v>
      </c>
      <c r="CH15" s="100">
        <v>0</v>
      </c>
      <c r="CI15" s="101">
        <v>0</v>
      </c>
      <c r="CJ15" s="101">
        <v>0</v>
      </c>
      <c r="CK15" s="101">
        <v>0</v>
      </c>
      <c r="CL15" s="101">
        <v>0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0</v>
      </c>
      <c r="CT15" s="101">
        <v>0</v>
      </c>
      <c r="CU15" s="101">
        <v>0</v>
      </c>
      <c r="CV15" s="101">
        <v>0</v>
      </c>
      <c r="CW15" s="101">
        <v>0</v>
      </c>
      <c r="CX15" s="101">
        <v>0</v>
      </c>
      <c r="CY15" s="101">
        <v>0</v>
      </c>
      <c r="CZ15" s="102">
        <f t="shared" si="42"/>
        <v>0</v>
      </c>
      <c r="DA15" s="101">
        <f t="shared" si="43"/>
        <v>0</v>
      </c>
      <c r="DB15" s="101">
        <f t="shared" si="44"/>
        <v>0</v>
      </c>
      <c r="DC15" s="101">
        <f t="shared" si="45"/>
        <v>0</v>
      </c>
      <c r="DD15" s="101">
        <f t="shared" si="46"/>
        <v>0</v>
      </c>
      <c r="DE15" s="101">
        <f t="shared" si="36"/>
        <v>0</v>
      </c>
      <c r="DF15" s="101">
        <f t="shared" si="47"/>
        <v>798</v>
      </c>
      <c r="DG15" s="101">
        <f t="shared" si="48"/>
        <v>21410974</v>
      </c>
      <c r="DH15" s="101">
        <f t="shared" si="49"/>
        <v>14790203</v>
      </c>
      <c r="DI15" s="101">
        <f t="shared" si="50"/>
        <v>2450168</v>
      </c>
      <c r="DJ15" s="101">
        <f t="shared" si="37"/>
        <v>4146213</v>
      </c>
      <c r="DK15" s="101">
        <f t="shared" si="38"/>
        <v>24390</v>
      </c>
      <c r="DL15" s="101">
        <v>13</v>
      </c>
      <c r="DM15" s="101">
        <v>0</v>
      </c>
      <c r="DN15" s="101">
        <v>13</v>
      </c>
      <c r="DO15" s="101">
        <v>0</v>
      </c>
      <c r="DP15" s="101">
        <v>3</v>
      </c>
      <c r="DR15" s="16">
        <f>INDEX(現金給付!J:J,MATCH($A15,現金給付!$C:$C,0),1)</f>
        <v>0</v>
      </c>
      <c r="DS15" s="16">
        <f>INDEX(現金給付!K:K,MATCH($A15,現金給付!$C:$C,0),1)</f>
        <v>0</v>
      </c>
      <c r="DT15" s="16">
        <f>INDEX(現金給付!R:R,MATCH($A15,現金給付!$C:$C,0),1)</f>
        <v>0</v>
      </c>
      <c r="DU15" s="16">
        <f>INDEX(現金給付!S:S,MATCH($A15,現金給付!$C:$C,0),1)</f>
        <v>0</v>
      </c>
      <c r="DV15" s="16">
        <f>INDEX(現金給付!Z:Z,MATCH($A15,現金給付!$C:$C,0),1)</f>
        <v>0</v>
      </c>
      <c r="DW15" s="16">
        <f>INDEX(現金給付!AA:AA,MATCH($A15,現金給付!$C:$C,0),1)</f>
        <v>0</v>
      </c>
      <c r="DX15" s="16">
        <f>INDEX(現金給付!AP:AP,MATCH($A15,現金給付!$C:$C,0),1)</f>
        <v>2</v>
      </c>
      <c r="DY15" s="16">
        <f>INDEX(現金給付!AQ:AQ,MATCH($A15,現金給付!$C:$C,0),1)</f>
        <v>48600</v>
      </c>
      <c r="DZ15" s="16">
        <f>INDEX(現金給付!AX:AX,MATCH($A15,現金給付!$C:$C,0),1)</f>
        <v>0</v>
      </c>
      <c r="EA15" s="16">
        <f>INDEX(現金給付!AY:AY,MATCH($A15,現金給付!$C:$C,0),1)</f>
        <v>0</v>
      </c>
      <c r="EB15" s="16">
        <f>INDEX(現金給付!BF:BF,MATCH($A15,現金給付!$C:$C,0),1)</f>
        <v>0</v>
      </c>
      <c r="EC15" s="16">
        <f>INDEX(現金給付!BG:BG,MATCH($A15,現金給付!$C:$C,0),1)</f>
        <v>0</v>
      </c>
      <c r="ED15" s="16">
        <f>INDEX(現金給付!BV:BV,MATCH($A15,現金給付!$C:$C,0),1)</f>
        <v>0</v>
      </c>
      <c r="EE15" s="16">
        <f>INDEX(現金給付!BW:BW,MATCH($A15,現金給付!$C:$C,0),1)</f>
        <v>0</v>
      </c>
      <c r="EF15" s="16">
        <v>0</v>
      </c>
      <c r="EG15" s="16">
        <v>0</v>
      </c>
      <c r="EH15" s="16">
        <f t="shared" si="51"/>
        <v>2</v>
      </c>
      <c r="EI15" s="16">
        <f t="shared" si="52"/>
        <v>48600</v>
      </c>
      <c r="EK15" s="7">
        <f t="shared" si="53"/>
        <v>800</v>
      </c>
      <c r="EL15" s="7">
        <f t="shared" si="54"/>
        <v>21459574</v>
      </c>
      <c r="EN15" s="69">
        <f>ROUND(EL15/INDEX(被保険者数!O:O,MATCH(A15,被保険者数!A:A,0),1),0)</f>
        <v>27027</v>
      </c>
      <c r="EO15" s="1">
        <f t="shared" si="55"/>
        <v>29</v>
      </c>
      <c r="EP15" s="69">
        <f t="shared" si="39"/>
        <v>12175050</v>
      </c>
      <c r="EQ15" s="69">
        <f t="shared" si="40"/>
        <v>5275590</v>
      </c>
      <c r="ER15" s="69">
        <f t="shared" si="41"/>
        <v>4008934</v>
      </c>
      <c r="ES15" s="69">
        <f>ROUND(EP15/INDEX(被保険者数!O:O,MATCH(A15,被保険者数!A:A,0),1),0)</f>
        <v>15334</v>
      </c>
      <c r="ET15" s="69">
        <f t="shared" si="56"/>
        <v>28</v>
      </c>
      <c r="EU15" s="69">
        <f>ROUND(EQ15/INDEX(被保険者数!O:O,MATCH(A15,被保険者数!A:A,0),1),0)</f>
        <v>6644</v>
      </c>
      <c r="EV15" s="1">
        <f t="shared" si="57"/>
        <v>36</v>
      </c>
    </row>
    <row r="16" spans="1:152" s="1" customFormat="1" ht="15.95" customHeight="1" x14ac:dyDescent="0.15">
      <c r="A16" s="2" t="s">
        <v>37</v>
      </c>
      <c r="B16" s="6">
        <v>1</v>
      </c>
      <c r="C16" s="7">
        <v>773770</v>
      </c>
      <c r="D16" s="7">
        <v>541644</v>
      </c>
      <c r="E16" s="7">
        <v>207820</v>
      </c>
      <c r="F16" s="7">
        <v>26856</v>
      </c>
      <c r="G16" s="7">
        <v>-2550</v>
      </c>
      <c r="H16" s="7">
        <v>178</v>
      </c>
      <c r="I16" s="7">
        <v>2245020</v>
      </c>
      <c r="J16" s="7">
        <v>1571514</v>
      </c>
      <c r="K16" s="7">
        <v>0</v>
      </c>
      <c r="L16" s="7">
        <v>673506</v>
      </c>
      <c r="M16" s="7">
        <v>0</v>
      </c>
      <c r="N16" s="7">
        <f t="shared" si="0"/>
        <v>179</v>
      </c>
      <c r="O16" s="7">
        <f t="shared" si="1"/>
        <v>3018790</v>
      </c>
      <c r="P16" s="7">
        <f t="shared" si="2"/>
        <v>2113158</v>
      </c>
      <c r="Q16" s="7">
        <f t="shared" si="3"/>
        <v>207820</v>
      </c>
      <c r="R16" s="7">
        <f t="shared" si="4"/>
        <v>700362</v>
      </c>
      <c r="S16" s="7">
        <f t="shared" si="5"/>
        <v>-2550</v>
      </c>
      <c r="T16" s="6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29</v>
      </c>
      <c r="AA16" s="7">
        <v>579300</v>
      </c>
      <c r="AB16" s="7">
        <v>405510</v>
      </c>
      <c r="AC16" s="7">
        <v>0</v>
      </c>
      <c r="AD16" s="7">
        <v>173790</v>
      </c>
      <c r="AE16" s="7">
        <v>0</v>
      </c>
      <c r="AF16" s="7">
        <f t="shared" si="6"/>
        <v>29</v>
      </c>
      <c r="AG16" s="7">
        <f t="shared" si="7"/>
        <v>579300</v>
      </c>
      <c r="AH16" s="7">
        <f t="shared" si="8"/>
        <v>405510</v>
      </c>
      <c r="AI16" s="7">
        <f t="shared" si="9"/>
        <v>0</v>
      </c>
      <c r="AJ16" s="7">
        <f t="shared" si="10"/>
        <v>173790</v>
      </c>
      <c r="AK16" s="7">
        <f t="shared" si="11"/>
        <v>0</v>
      </c>
      <c r="AL16" s="6">
        <f t="shared" si="12"/>
        <v>208</v>
      </c>
      <c r="AM16" s="7">
        <f t="shared" si="13"/>
        <v>3598090</v>
      </c>
      <c r="AN16" s="7">
        <f t="shared" si="14"/>
        <v>2518668</v>
      </c>
      <c r="AO16" s="7">
        <f t="shared" si="15"/>
        <v>207820</v>
      </c>
      <c r="AP16" s="7">
        <f t="shared" si="16"/>
        <v>874152</v>
      </c>
      <c r="AQ16" s="7">
        <f t="shared" si="17"/>
        <v>-2550</v>
      </c>
      <c r="AR16" s="7">
        <v>123</v>
      </c>
      <c r="AS16" s="7">
        <v>1188940</v>
      </c>
      <c r="AT16" s="7">
        <v>832258</v>
      </c>
      <c r="AU16" s="7">
        <v>0</v>
      </c>
      <c r="AV16" s="7">
        <v>356682</v>
      </c>
      <c r="AW16" s="7">
        <v>0</v>
      </c>
      <c r="AX16" s="7">
        <f t="shared" si="18"/>
        <v>331</v>
      </c>
      <c r="AY16" s="7">
        <f t="shared" si="19"/>
        <v>4787030</v>
      </c>
      <c r="AZ16" s="7">
        <f t="shared" si="20"/>
        <v>3350926</v>
      </c>
      <c r="BA16" s="7">
        <f t="shared" si="21"/>
        <v>207820</v>
      </c>
      <c r="BB16" s="7">
        <f t="shared" si="22"/>
        <v>1230834</v>
      </c>
      <c r="BC16" s="7">
        <f t="shared" si="23"/>
        <v>-2550</v>
      </c>
      <c r="BD16" s="6">
        <v>1</v>
      </c>
      <c r="BE16" s="7">
        <v>9494</v>
      </c>
      <c r="BF16" s="7">
        <v>2594</v>
      </c>
      <c r="BG16" s="7">
        <v>0</v>
      </c>
      <c r="BH16" s="7">
        <v>6900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f t="shared" si="24"/>
        <v>1</v>
      </c>
      <c r="BQ16" s="7">
        <f t="shared" si="25"/>
        <v>9494</v>
      </c>
      <c r="BR16" s="7">
        <f t="shared" si="26"/>
        <v>2594</v>
      </c>
      <c r="BS16" s="7">
        <f t="shared" si="27"/>
        <v>0</v>
      </c>
      <c r="BT16" s="7">
        <f t="shared" si="28"/>
        <v>6900</v>
      </c>
      <c r="BU16" s="7">
        <f t="shared" si="29"/>
        <v>0</v>
      </c>
      <c r="BV16" s="6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f t="shared" si="30"/>
        <v>331</v>
      </c>
      <c r="CC16" s="7">
        <f t="shared" si="31"/>
        <v>4796524</v>
      </c>
      <c r="CD16" s="7">
        <f t="shared" si="32"/>
        <v>3353520</v>
      </c>
      <c r="CE16" s="7">
        <f t="shared" si="33"/>
        <v>207820</v>
      </c>
      <c r="CF16" s="7">
        <f t="shared" si="34"/>
        <v>1237734</v>
      </c>
      <c r="CG16" s="7">
        <f t="shared" si="35"/>
        <v>-2550</v>
      </c>
      <c r="CH16" s="100">
        <v>0</v>
      </c>
      <c r="CI16" s="101">
        <v>0</v>
      </c>
      <c r="CJ16" s="101">
        <v>0</v>
      </c>
      <c r="CK16" s="101">
        <v>0</v>
      </c>
      <c r="CL16" s="101">
        <v>0</v>
      </c>
      <c r="CM16" s="101">
        <v>0</v>
      </c>
      <c r="CN16" s="101">
        <v>0</v>
      </c>
      <c r="CO16" s="101">
        <v>0</v>
      </c>
      <c r="CP16" s="101">
        <v>0</v>
      </c>
      <c r="CQ16" s="101">
        <v>0</v>
      </c>
      <c r="CR16" s="101">
        <v>0</v>
      </c>
      <c r="CS16" s="101">
        <v>0</v>
      </c>
      <c r="CT16" s="101">
        <v>0</v>
      </c>
      <c r="CU16" s="101">
        <v>0</v>
      </c>
      <c r="CV16" s="101">
        <v>0</v>
      </c>
      <c r="CW16" s="101">
        <v>0</v>
      </c>
      <c r="CX16" s="101">
        <v>0</v>
      </c>
      <c r="CY16" s="101">
        <v>0</v>
      </c>
      <c r="CZ16" s="102">
        <f t="shared" si="42"/>
        <v>0</v>
      </c>
      <c r="DA16" s="101">
        <f t="shared" si="43"/>
        <v>0</v>
      </c>
      <c r="DB16" s="101">
        <f t="shared" si="44"/>
        <v>0</v>
      </c>
      <c r="DC16" s="101">
        <f t="shared" si="45"/>
        <v>0</v>
      </c>
      <c r="DD16" s="101">
        <f t="shared" si="46"/>
        <v>0</v>
      </c>
      <c r="DE16" s="101">
        <f t="shared" si="36"/>
        <v>0</v>
      </c>
      <c r="DF16" s="101">
        <f t="shared" si="47"/>
        <v>331</v>
      </c>
      <c r="DG16" s="101">
        <f t="shared" si="48"/>
        <v>4796524</v>
      </c>
      <c r="DH16" s="101">
        <f t="shared" si="49"/>
        <v>3353520</v>
      </c>
      <c r="DI16" s="101">
        <f t="shared" si="50"/>
        <v>207820</v>
      </c>
      <c r="DJ16" s="101">
        <f t="shared" si="37"/>
        <v>1237734</v>
      </c>
      <c r="DK16" s="101">
        <f t="shared" si="38"/>
        <v>-2550</v>
      </c>
      <c r="DL16" s="101">
        <v>1</v>
      </c>
      <c r="DM16" s="101">
        <v>0</v>
      </c>
      <c r="DN16" s="101">
        <v>1</v>
      </c>
      <c r="DO16" s="101">
        <v>0</v>
      </c>
      <c r="DP16" s="101">
        <v>0</v>
      </c>
      <c r="DR16" s="16">
        <f>INDEX(現金給付!J:J,MATCH($A16,現金給付!$C:$C,0),1)</f>
        <v>0</v>
      </c>
      <c r="DS16" s="16">
        <f>INDEX(現金給付!K:K,MATCH($A16,現金給付!$C:$C,0),1)</f>
        <v>0</v>
      </c>
      <c r="DT16" s="16">
        <f>INDEX(現金給付!R:R,MATCH($A16,現金給付!$C:$C,0),1)</f>
        <v>0</v>
      </c>
      <c r="DU16" s="16">
        <f>INDEX(現金給付!S:S,MATCH($A16,現金給付!$C:$C,0),1)</f>
        <v>0</v>
      </c>
      <c r="DV16" s="16">
        <f>INDEX(現金給付!Z:Z,MATCH($A16,現金給付!$C:$C,0),1)</f>
        <v>0</v>
      </c>
      <c r="DW16" s="16">
        <f>INDEX(現金給付!AA:AA,MATCH($A16,現金給付!$C:$C,0),1)</f>
        <v>0</v>
      </c>
      <c r="DX16" s="16">
        <f>INDEX(現金給付!AP:AP,MATCH($A16,現金給付!$C:$C,0),1)</f>
        <v>0</v>
      </c>
      <c r="DY16" s="16">
        <f>INDEX(現金給付!AQ:AQ,MATCH($A16,現金給付!$C:$C,0),1)</f>
        <v>0</v>
      </c>
      <c r="DZ16" s="16">
        <f>INDEX(現金給付!AX:AX,MATCH($A16,現金給付!$C:$C,0),1)</f>
        <v>0</v>
      </c>
      <c r="EA16" s="16">
        <f>INDEX(現金給付!AY:AY,MATCH($A16,現金給付!$C:$C,0),1)</f>
        <v>0</v>
      </c>
      <c r="EB16" s="16">
        <f>INDEX(現金給付!BF:BF,MATCH($A16,現金給付!$C:$C,0),1)</f>
        <v>0</v>
      </c>
      <c r="EC16" s="16">
        <f>INDEX(現金給付!BG:BG,MATCH($A16,現金給付!$C:$C,0),1)</f>
        <v>0</v>
      </c>
      <c r="ED16" s="16">
        <f>INDEX(現金給付!BV:BV,MATCH($A16,現金給付!$C:$C,0),1)</f>
        <v>0</v>
      </c>
      <c r="EE16" s="16">
        <f>INDEX(現金給付!BW:BW,MATCH($A16,現金給付!$C:$C,0),1)</f>
        <v>0</v>
      </c>
      <c r="EF16" s="16">
        <v>0</v>
      </c>
      <c r="EG16" s="16">
        <v>0</v>
      </c>
      <c r="EH16" s="16">
        <f t="shared" si="51"/>
        <v>0</v>
      </c>
      <c r="EI16" s="16">
        <f t="shared" si="52"/>
        <v>0</v>
      </c>
      <c r="EK16" s="7">
        <f t="shared" si="53"/>
        <v>331</v>
      </c>
      <c r="EL16" s="7">
        <f t="shared" si="54"/>
        <v>4796524</v>
      </c>
      <c r="EN16" s="69">
        <f>ROUND(EL16/INDEX(被保険者数!O:O,MATCH(A16,被保険者数!A:A,0),1),0)</f>
        <v>8596</v>
      </c>
      <c r="EO16" s="1">
        <f t="shared" si="55"/>
        <v>40</v>
      </c>
      <c r="EP16" s="69">
        <f t="shared" si="39"/>
        <v>773770</v>
      </c>
      <c r="EQ16" s="69">
        <f t="shared" si="40"/>
        <v>2824320</v>
      </c>
      <c r="ER16" s="69">
        <f t="shared" si="41"/>
        <v>1198434</v>
      </c>
      <c r="ES16" s="69">
        <f>ROUND(EP16/INDEX(被保険者数!O:O,MATCH(A16,被保険者数!A:A,0),1),0)</f>
        <v>1387</v>
      </c>
      <c r="ET16" s="69">
        <f t="shared" si="56"/>
        <v>40</v>
      </c>
      <c r="EU16" s="69">
        <f>ROUND(EQ16/INDEX(被保険者数!O:O,MATCH(A16,被保険者数!A:A,0),1),0)</f>
        <v>5062</v>
      </c>
      <c r="EV16" s="1">
        <f t="shared" si="57"/>
        <v>38</v>
      </c>
    </row>
    <row r="17" spans="1:152" s="1" customFormat="1" ht="15.95" customHeight="1" x14ac:dyDescent="0.15">
      <c r="A17" s="2" t="s">
        <v>38</v>
      </c>
      <c r="B17" s="6">
        <v>2</v>
      </c>
      <c r="C17" s="7">
        <v>1724820</v>
      </c>
      <c r="D17" s="7">
        <v>1207369</v>
      </c>
      <c r="E17" s="7">
        <v>361969</v>
      </c>
      <c r="F17" s="7">
        <v>155482</v>
      </c>
      <c r="G17" s="7">
        <v>0</v>
      </c>
      <c r="H17" s="7">
        <v>99</v>
      </c>
      <c r="I17" s="7">
        <v>1414850</v>
      </c>
      <c r="J17" s="7">
        <v>990395</v>
      </c>
      <c r="K17" s="7">
        <v>0</v>
      </c>
      <c r="L17" s="7">
        <v>396165</v>
      </c>
      <c r="M17" s="7">
        <v>28290</v>
      </c>
      <c r="N17" s="7">
        <f t="shared" si="0"/>
        <v>101</v>
      </c>
      <c r="O17" s="7">
        <f t="shared" si="1"/>
        <v>3139670</v>
      </c>
      <c r="P17" s="7">
        <f t="shared" si="2"/>
        <v>2197764</v>
      </c>
      <c r="Q17" s="7">
        <f t="shared" si="3"/>
        <v>361969</v>
      </c>
      <c r="R17" s="7">
        <f t="shared" si="4"/>
        <v>551647</v>
      </c>
      <c r="S17" s="7">
        <f t="shared" si="5"/>
        <v>28290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19</v>
      </c>
      <c r="AA17" s="7">
        <v>325270</v>
      </c>
      <c r="AB17" s="7">
        <v>227689</v>
      </c>
      <c r="AC17" s="7">
        <v>0</v>
      </c>
      <c r="AD17" s="7">
        <v>97581</v>
      </c>
      <c r="AE17" s="7">
        <v>0</v>
      </c>
      <c r="AF17" s="7">
        <f t="shared" si="6"/>
        <v>19</v>
      </c>
      <c r="AG17" s="7">
        <f t="shared" si="7"/>
        <v>325270</v>
      </c>
      <c r="AH17" s="7">
        <f t="shared" si="8"/>
        <v>227689</v>
      </c>
      <c r="AI17" s="7">
        <f t="shared" si="9"/>
        <v>0</v>
      </c>
      <c r="AJ17" s="7">
        <f t="shared" si="10"/>
        <v>97581</v>
      </c>
      <c r="AK17" s="7">
        <f t="shared" si="11"/>
        <v>0</v>
      </c>
      <c r="AL17" s="6">
        <f t="shared" si="12"/>
        <v>120</v>
      </c>
      <c r="AM17" s="7">
        <f t="shared" si="13"/>
        <v>3464940</v>
      </c>
      <c r="AN17" s="7">
        <f t="shared" si="14"/>
        <v>2425453</v>
      </c>
      <c r="AO17" s="7">
        <f t="shared" si="15"/>
        <v>361969</v>
      </c>
      <c r="AP17" s="7">
        <f t="shared" si="16"/>
        <v>649228</v>
      </c>
      <c r="AQ17" s="7">
        <f t="shared" si="17"/>
        <v>28290</v>
      </c>
      <c r="AR17" s="7">
        <v>52</v>
      </c>
      <c r="AS17" s="7">
        <v>660720</v>
      </c>
      <c r="AT17" s="7">
        <v>462504</v>
      </c>
      <c r="AU17" s="7">
        <v>0</v>
      </c>
      <c r="AV17" s="7">
        <v>169926</v>
      </c>
      <c r="AW17" s="7">
        <v>28290</v>
      </c>
      <c r="AX17" s="7">
        <f t="shared" si="18"/>
        <v>172</v>
      </c>
      <c r="AY17" s="7">
        <f t="shared" si="19"/>
        <v>4125660</v>
      </c>
      <c r="AZ17" s="7">
        <f t="shared" si="20"/>
        <v>2887957</v>
      </c>
      <c r="BA17" s="7">
        <f t="shared" si="21"/>
        <v>361969</v>
      </c>
      <c r="BB17" s="7">
        <f t="shared" si="22"/>
        <v>819154</v>
      </c>
      <c r="BC17" s="7">
        <f t="shared" si="23"/>
        <v>56580</v>
      </c>
      <c r="BD17" s="6">
        <v>2</v>
      </c>
      <c r="BE17" s="7">
        <v>16450</v>
      </c>
      <c r="BF17" s="7">
        <v>4950</v>
      </c>
      <c r="BG17" s="7">
        <v>0</v>
      </c>
      <c r="BH17" s="7">
        <v>11500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f t="shared" si="24"/>
        <v>2</v>
      </c>
      <c r="BQ17" s="7">
        <f t="shared" si="25"/>
        <v>16450</v>
      </c>
      <c r="BR17" s="7">
        <f t="shared" si="26"/>
        <v>4950</v>
      </c>
      <c r="BS17" s="7">
        <f t="shared" si="27"/>
        <v>0</v>
      </c>
      <c r="BT17" s="7">
        <f t="shared" si="28"/>
        <v>11500</v>
      </c>
      <c r="BU17" s="7">
        <f t="shared" si="29"/>
        <v>0</v>
      </c>
      <c r="BV17" s="6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f t="shared" si="30"/>
        <v>172</v>
      </c>
      <c r="CC17" s="7">
        <f t="shared" si="31"/>
        <v>4142110</v>
      </c>
      <c r="CD17" s="7">
        <f t="shared" si="32"/>
        <v>2892907</v>
      </c>
      <c r="CE17" s="7">
        <f t="shared" si="33"/>
        <v>361969</v>
      </c>
      <c r="CF17" s="7">
        <f t="shared" si="34"/>
        <v>830654</v>
      </c>
      <c r="CG17" s="7">
        <f t="shared" si="35"/>
        <v>56580</v>
      </c>
      <c r="CH17" s="100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101">
        <v>0</v>
      </c>
      <c r="CZ17" s="102">
        <f t="shared" si="42"/>
        <v>0</v>
      </c>
      <c r="DA17" s="101">
        <f t="shared" si="43"/>
        <v>0</v>
      </c>
      <c r="DB17" s="101">
        <f t="shared" si="44"/>
        <v>0</v>
      </c>
      <c r="DC17" s="101">
        <f t="shared" si="45"/>
        <v>0</v>
      </c>
      <c r="DD17" s="101">
        <f t="shared" si="46"/>
        <v>0</v>
      </c>
      <c r="DE17" s="101">
        <f t="shared" si="36"/>
        <v>0</v>
      </c>
      <c r="DF17" s="101">
        <f t="shared" si="47"/>
        <v>172</v>
      </c>
      <c r="DG17" s="101">
        <f t="shared" si="48"/>
        <v>4142110</v>
      </c>
      <c r="DH17" s="101">
        <f t="shared" si="49"/>
        <v>2892907</v>
      </c>
      <c r="DI17" s="101">
        <f t="shared" si="50"/>
        <v>361969</v>
      </c>
      <c r="DJ17" s="101">
        <f t="shared" si="37"/>
        <v>830654</v>
      </c>
      <c r="DK17" s="101">
        <f t="shared" si="38"/>
        <v>56580</v>
      </c>
      <c r="DL17" s="101">
        <v>1</v>
      </c>
      <c r="DM17" s="101">
        <v>0</v>
      </c>
      <c r="DN17" s="101">
        <v>1</v>
      </c>
      <c r="DO17" s="101">
        <v>0</v>
      </c>
      <c r="DP17" s="101">
        <v>0</v>
      </c>
      <c r="DR17" s="16">
        <f>INDEX(現金給付!J:J,MATCH($A17,現金給付!$C:$C,0),1)</f>
        <v>0</v>
      </c>
      <c r="DS17" s="16">
        <f>INDEX(現金給付!K:K,MATCH($A17,現金給付!$C:$C,0),1)</f>
        <v>0</v>
      </c>
      <c r="DT17" s="16">
        <f>INDEX(現金給付!R:R,MATCH($A17,現金給付!$C:$C,0),1)</f>
        <v>0</v>
      </c>
      <c r="DU17" s="16">
        <f>INDEX(現金給付!S:S,MATCH($A17,現金給付!$C:$C,0),1)</f>
        <v>0</v>
      </c>
      <c r="DV17" s="16">
        <f>INDEX(現金給付!Z:Z,MATCH($A17,現金給付!$C:$C,0),1)</f>
        <v>0</v>
      </c>
      <c r="DW17" s="16">
        <f>INDEX(現金給付!AA:AA,MATCH($A17,現金給付!$C:$C,0),1)</f>
        <v>0</v>
      </c>
      <c r="DX17" s="16">
        <f>INDEX(現金給付!AP:AP,MATCH($A17,現金給付!$C:$C,0),1)</f>
        <v>0</v>
      </c>
      <c r="DY17" s="16">
        <f>INDEX(現金給付!AQ:AQ,MATCH($A17,現金給付!$C:$C,0),1)</f>
        <v>0</v>
      </c>
      <c r="DZ17" s="16">
        <f>INDEX(現金給付!AX:AX,MATCH($A17,現金給付!$C:$C,0),1)</f>
        <v>0</v>
      </c>
      <c r="EA17" s="16">
        <f>INDEX(現金給付!AY:AY,MATCH($A17,現金給付!$C:$C,0),1)</f>
        <v>0</v>
      </c>
      <c r="EB17" s="16">
        <f>INDEX(現金給付!BF:BF,MATCH($A17,現金給付!$C:$C,0),1)</f>
        <v>0</v>
      </c>
      <c r="EC17" s="16">
        <f>INDEX(現金給付!BG:BG,MATCH($A17,現金給付!$C:$C,0),1)</f>
        <v>0</v>
      </c>
      <c r="ED17" s="16">
        <f>INDEX(現金給付!BV:BV,MATCH($A17,現金給付!$C:$C,0),1)</f>
        <v>0</v>
      </c>
      <c r="EE17" s="16">
        <f>INDEX(現金給付!BW:BW,MATCH($A17,現金給付!$C:$C,0),1)</f>
        <v>0</v>
      </c>
      <c r="EF17" s="16">
        <v>0</v>
      </c>
      <c r="EG17" s="16">
        <v>0</v>
      </c>
      <c r="EH17" s="16">
        <f t="shared" si="51"/>
        <v>0</v>
      </c>
      <c r="EI17" s="16">
        <f t="shared" si="52"/>
        <v>0</v>
      </c>
      <c r="EK17" s="7">
        <f t="shared" si="53"/>
        <v>172</v>
      </c>
      <c r="EL17" s="7">
        <f t="shared" si="54"/>
        <v>4142110</v>
      </c>
      <c r="EN17" s="69">
        <f>ROUND(EL17/INDEX(被保険者数!O:O,MATCH(A17,被保険者数!A:A,0),1),0)</f>
        <v>16308</v>
      </c>
      <c r="EO17" s="1">
        <f t="shared" si="55"/>
        <v>37</v>
      </c>
      <c r="EP17" s="69">
        <f t="shared" si="39"/>
        <v>1724820</v>
      </c>
      <c r="EQ17" s="69">
        <f t="shared" si="40"/>
        <v>1740120</v>
      </c>
      <c r="ER17" s="69">
        <f t="shared" si="41"/>
        <v>677170</v>
      </c>
      <c r="ES17" s="69">
        <f>ROUND(EP17/INDEX(被保険者数!O:O,MATCH(A17,被保険者数!A:A,0),1),0)</f>
        <v>6791</v>
      </c>
      <c r="ET17" s="69">
        <f t="shared" si="56"/>
        <v>36</v>
      </c>
      <c r="EU17" s="69">
        <f>ROUND(EQ17/INDEX(被保険者数!O:O,MATCH(A17,被保険者数!A:A,0),1),0)</f>
        <v>6851</v>
      </c>
      <c r="EV17" s="1">
        <f t="shared" si="57"/>
        <v>33</v>
      </c>
    </row>
    <row r="18" spans="1:152" s="1" customFormat="1" ht="15.95" customHeight="1" x14ac:dyDescent="0.15">
      <c r="A18" s="2" t="s">
        <v>39</v>
      </c>
      <c r="B18" s="6">
        <v>26</v>
      </c>
      <c r="C18" s="7">
        <v>15961420</v>
      </c>
      <c r="D18" s="7">
        <v>11172983</v>
      </c>
      <c r="E18" s="7">
        <v>1659078</v>
      </c>
      <c r="F18" s="7">
        <v>2558171</v>
      </c>
      <c r="G18" s="7">
        <v>571188</v>
      </c>
      <c r="H18" s="7">
        <v>613</v>
      </c>
      <c r="I18" s="7">
        <v>10159460</v>
      </c>
      <c r="J18" s="7">
        <v>7111622</v>
      </c>
      <c r="K18" s="7">
        <v>757234</v>
      </c>
      <c r="L18" s="7">
        <v>2187813</v>
      </c>
      <c r="M18" s="7">
        <v>102791</v>
      </c>
      <c r="N18" s="7">
        <f t="shared" si="0"/>
        <v>639</v>
      </c>
      <c r="O18" s="7">
        <f t="shared" si="1"/>
        <v>26120880</v>
      </c>
      <c r="P18" s="7">
        <f t="shared" si="2"/>
        <v>18284605</v>
      </c>
      <c r="Q18" s="7">
        <f t="shared" si="3"/>
        <v>2416312</v>
      </c>
      <c r="R18" s="7">
        <f t="shared" si="4"/>
        <v>4745984</v>
      </c>
      <c r="S18" s="7">
        <f t="shared" si="5"/>
        <v>673979</v>
      </c>
      <c r="T18" s="6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73</v>
      </c>
      <c r="AA18" s="7">
        <v>851110</v>
      </c>
      <c r="AB18" s="7">
        <v>595777</v>
      </c>
      <c r="AC18" s="7">
        <v>0</v>
      </c>
      <c r="AD18" s="7">
        <v>255333</v>
      </c>
      <c r="AE18" s="7">
        <v>0</v>
      </c>
      <c r="AF18" s="7">
        <f t="shared" si="6"/>
        <v>73</v>
      </c>
      <c r="AG18" s="7">
        <f t="shared" si="7"/>
        <v>851110</v>
      </c>
      <c r="AH18" s="7">
        <f t="shared" si="8"/>
        <v>595777</v>
      </c>
      <c r="AI18" s="7">
        <f t="shared" si="9"/>
        <v>0</v>
      </c>
      <c r="AJ18" s="7">
        <f t="shared" si="10"/>
        <v>255333</v>
      </c>
      <c r="AK18" s="7">
        <f t="shared" si="11"/>
        <v>0</v>
      </c>
      <c r="AL18" s="6">
        <f t="shared" si="12"/>
        <v>712</v>
      </c>
      <c r="AM18" s="7">
        <f t="shared" si="13"/>
        <v>26971990</v>
      </c>
      <c r="AN18" s="7">
        <f t="shared" si="14"/>
        <v>18880382</v>
      </c>
      <c r="AO18" s="7">
        <f t="shared" si="15"/>
        <v>2416312</v>
      </c>
      <c r="AP18" s="7">
        <f t="shared" si="16"/>
        <v>5001317</v>
      </c>
      <c r="AQ18" s="7">
        <f t="shared" si="17"/>
        <v>673979</v>
      </c>
      <c r="AR18" s="7">
        <v>422</v>
      </c>
      <c r="AS18" s="7">
        <v>5233470</v>
      </c>
      <c r="AT18" s="7">
        <v>3663417</v>
      </c>
      <c r="AU18" s="7">
        <v>81819</v>
      </c>
      <c r="AV18" s="7">
        <v>1122372</v>
      </c>
      <c r="AW18" s="7">
        <v>365862</v>
      </c>
      <c r="AX18" s="7">
        <f t="shared" si="18"/>
        <v>1134</v>
      </c>
      <c r="AY18" s="7">
        <f t="shared" si="19"/>
        <v>32205460</v>
      </c>
      <c r="AZ18" s="7">
        <f t="shared" si="20"/>
        <v>22543799</v>
      </c>
      <c r="BA18" s="7">
        <f t="shared" si="21"/>
        <v>2498131</v>
      </c>
      <c r="BB18" s="7">
        <f t="shared" si="22"/>
        <v>6123689</v>
      </c>
      <c r="BC18" s="7">
        <f t="shared" si="23"/>
        <v>1039841</v>
      </c>
      <c r="BD18" s="6">
        <v>24</v>
      </c>
      <c r="BE18" s="7">
        <v>550968</v>
      </c>
      <c r="BF18" s="7">
        <v>213328</v>
      </c>
      <c r="BG18" s="7">
        <v>0</v>
      </c>
      <c r="BH18" s="7">
        <v>337640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f t="shared" si="24"/>
        <v>24</v>
      </c>
      <c r="BQ18" s="7">
        <f t="shared" si="25"/>
        <v>550968</v>
      </c>
      <c r="BR18" s="7">
        <f t="shared" si="26"/>
        <v>213328</v>
      </c>
      <c r="BS18" s="7">
        <f t="shared" si="27"/>
        <v>0</v>
      </c>
      <c r="BT18" s="7">
        <f t="shared" si="28"/>
        <v>337640</v>
      </c>
      <c r="BU18" s="7">
        <f t="shared" si="29"/>
        <v>0</v>
      </c>
      <c r="BV18" s="6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f t="shared" si="30"/>
        <v>1134</v>
      </c>
      <c r="CC18" s="7">
        <f t="shared" si="31"/>
        <v>32756428</v>
      </c>
      <c r="CD18" s="7">
        <f t="shared" si="32"/>
        <v>22757127</v>
      </c>
      <c r="CE18" s="7">
        <f t="shared" si="33"/>
        <v>2498131</v>
      </c>
      <c r="CF18" s="7">
        <f t="shared" si="34"/>
        <v>6461329</v>
      </c>
      <c r="CG18" s="7">
        <f t="shared" si="35"/>
        <v>1039841</v>
      </c>
      <c r="CH18" s="100">
        <v>17</v>
      </c>
      <c r="CI18" s="101">
        <v>77555</v>
      </c>
      <c r="CJ18" s="101">
        <v>54288</v>
      </c>
      <c r="CK18" s="101">
        <v>0</v>
      </c>
      <c r="CL18" s="101">
        <v>23267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01">
        <v>0</v>
      </c>
      <c r="CZ18" s="102">
        <f t="shared" si="42"/>
        <v>17</v>
      </c>
      <c r="DA18" s="101">
        <f t="shared" si="43"/>
        <v>77555</v>
      </c>
      <c r="DB18" s="101">
        <f t="shared" si="44"/>
        <v>54288</v>
      </c>
      <c r="DC18" s="101">
        <f t="shared" si="45"/>
        <v>0</v>
      </c>
      <c r="DD18" s="101">
        <f t="shared" si="46"/>
        <v>23267</v>
      </c>
      <c r="DE18" s="101">
        <f t="shared" si="36"/>
        <v>0</v>
      </c>
      <c r="DF18" s="101">
        <f t="shared" si="47"/>
        <v>1151</v>
      </c>
      <c r="DG18" s="101">
        <f t="shared" si="48"/>
        <v>32833983</v>
      </c>
      <c r="DH18" s="101">
        <f t="shared" si="49"/>
        <v>22811415</v>
      </c>
      <c r="DI18" s="101">
        <f t="shared" si="50"/>
        <v>2498131</v>
      </c>
      <c r="DJ18" s="101">
        <f t="shared" si="37"/>
        <v>6484596</v>
      </c>
      <c r="DK18" s="101">
        <f t="shared" si="38"/>
        <v>1039841</v>
      </c>
      <c r="DL18" s="101">
        <v>12</v>
      </c>
      <c r="DM18" s="101">
        <v>15</v>
      </c>
      <c r="DN18" s="101">
        <v>27</v>
      </c>
      <c r="DO18" s="101">
        <v>11</v>
      </c>
      <c r="DP18" s="101">
        <v>0</v>
      </c>
      <c r="DR18" s="16">
        <f>INDEX(現金給付!J:J,MATCH($A18,現金給付!$C:$C,0),1)</f>
        <v>17</v>
      </c>
      <c r="DS18" s="16">
        <f>INDEX(現金給付!K:K,MATCH($A18,現金給付!$C:$C,0),1)</f>
        <v>54288</v>
      </c>
      <c r="DT18" s="16">
        <f>INDEX(現金給付!R:R,MATCH($A18,現金給付!$C:$C,0),1)</f>
        <v>0</v>
      </c>
      <c r="DU18" s="16">
        <f>INDEX(現金給付!S:S,MATCH($A18,現金給付!$C:$C,0),1)</f>
        <v>0</v>
      </c>
      <c r="DV18" s="16">
        <f>INDEX(現金給付!Z:Z,MATCH($A18,現金給付!$C:$C,0),1)</f>
        <v>0</v>
      </c>
      <c r="DW18" s="16">
        <f>INDEX(現金給付!AA:AA,MATCH($A18,現金給付!$C:$C,0),1)</f>
        <v>0</v>
      </c>
      <c r="DX18" s="16">
        <f>INDEX(現金給付!AP:AP,MATCH($A18,現金給付!$C:$C,0),1)</f>
        <v>0</v>
      </c>
      <c r="DY18" s="16">
        <f>INDEX(現金給付!AQ:AQ,MATCH($A18,現金給付!$C:$C,0),1)</f>
        <v>0</v>
      </c>
      <c r="DZ18" s="16">
        <f>INDEX(現金給付!AX:AX,MATCH($A18,現金給付!$C:$C,0),1)</f>
        <v>0</v>
      </c>
      <c r="EA18" s="16">
        <f>INDEX(現金給付!AY:AY,MATCH($A18,現金給付!$C:$C,0),1)</f>
        <v>0</v>
      </c>
      <c r="EB18" s="16">
        <f>INDEX(現金給付!BF:BF,MATCH($A18,現金給付!$C:$C,0),1)</f>
        <v>0</v>
      </c>
      <c r="EC18" s="16">
        <f>INDEX(現金給付!BG:BG,MATCH($A18,現金給付!$C:$C,0),1)</f>
        <v>0</v>
      </c>
      <c r="ED18" s="16">
        <f>INDEX(現金給付!BV:BV,MATCH($A18,現金給付!$C:$C,0),1)</f>
        <v>0</v>
      </c>
      <c r="EE18" s="16">
        <f>INDEX(現金給付!BW:BW,MATCH($A18,現金給付!$C:$C,0),1)</f>
        <v>0</v>
      </c>
      <c r="EF18" s="16">
        <v>0</v>
      </c>
      <c r="EG18" s="16">
        <v>0</v>
      </c>
      <c r="EH18" s="16">
        <f t="shared" si="51"/>
        <v>17</v>
      </c>
      <c r="EI18" s="16">
        <f t="shared" si="52"/>
        <v>54288</v>
      </c>
      <c r="EK18" s="7">
        <f t="shared" si="53"/>
        <v>1151</v>
      </c>
      <c r="EL18" s="7">
        <f t="shared" si="54"/>
        <v>32810716</v>
      </c>
      <c r="EN18" s="69">
        <f>ROUND(EL18/INDEX(被保険者数!O:O,MATCH(A18,被保険者数!A:A,0),1),0)</f>
        <v>22865</v>
      </c>
      <c r="EO18" s="1">
        <f t="shared" si="55"/>
        <v>32</v>
      </c>
      <c r="EP18" s="69">
        <f t="shared" si="39"/>
        <v>15961420</v>
      </c>
      <c r="EQ18" s="69">
        <f t="shared" si="40"/>
        <v>11010570</v>
      </c>
      <c r="ER18" s="69">
        <f t="shared" si="41"/>
        <v>5838726</v>
      </c>
      <c r="ES18" s="69">
        <f>ROUND(EP18/INDEX(被保険者数!O:O,MATCH(A18,被保険者数!A:A,0),1),0)</f>
        <v>11123</v>
      </c>
      <c r="ET18" s="69">
        <f t="shared" si="56"/>
        <v>32</v>
      </c>
      <c r="EU18" s="69">
        <f>ROUND(EQ18/INDEX(被保険者数!O:O,MATCH(A18,被保険者数!A:A,0),1),0)</f>
        <v>7673</v>
      </c>
      <c r="EV18" s="1">
        <f t="shared" si="57"/>
        <v>31</v>
      </c>
    </row>
    <row r="19" spans="1:152" s="1" customFormat="1" ht="15.95" customHeight="1" x14ac:dyDescent="0.15">
      <c r="A19" s="2" t="s">
        <v>40</v>
      </c>
      <c r="B19" s="6">
        <v>37</v>
      </c>
      <c r="C19" s="7">
        <v>23518270</v>
      </c>
      <c r="D19" s="7">
        <v>16462782</v>
      </c>
      <c r="E19" s="7">
        <v>3275135</v>
      </c>
      <c r="F19" s="7">
        <v>3397684</v>
      </c>
      <c r="G19" s="7">
        <v>382669</v>
      </c>
      <c r="H19" s="7">
        <v>634</v>
      </c>
      <c r="I19" s="7">
        <v>13186360</v>
      </c>
      <c r="J19" s="7">
        <v>9230452</v>
      </c>
      <c r="K19" s="7">
        <v>1358845</v>
      </c>
      <c r="L19" s="7">
        <v>2353511</v>
      </c>
      <c r="M19" s="7">
        <v>243552</v>
      </c>
      <c r="N19" s="7">
        <f t="shared" si="0"/>
        <v>671</v>
      </c>
      <c r="O19" s="7">
        <f t="shared" si="1"/>
        <v>36704630</v>
      </c>
      <c r="P19" s="7">
        <f t="shared" si="2"/>
        <v>25693234</v>
      </c>
      <c r="Q19" s="7">
        <f t="shared" si="3"/>
        <v>4633980</v>
      </c>
      <c r="R19" s="7">
        <f t="shared" si="4"/>
        <v>5751195</v>
      </c>
      <c r="S19" s="7">
        <f t="shared" si="5"/>
        <v>626221</v>
      </c>
      <c r="T19" s="6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83</v>
      </c>
      <c r="AA19" s="7">
        <v>1450180</v>
      </c>
      <c r="AB19" s="7">
        <v>1015126</v>
      </c>
      <c r="AC19" s="7">
        <v>0</v>
      </c>
      <c r="AD19" s="7">
        <v>435054</v>
      </c>
      <c r="AE19" s="7">
        <v>0</v>
      </c>
      <c r="AF19" s="7">
        <f t="shared" si="6"/>
        <v>83</v>
      </c>
      <c r="AG19" s="7">
        <f t="shared" si="7"/>
        <v>1450180</v>
      </c>
      <c r="AH19" s="7">
        <f t="shared" si="8"/>
        <v>1015126</v>
      </c>
      <c r="AI19" s="7">
        <f t="shared" si="9"/>
        <v>0</v>
      </c>
      <c r="AJ19" s="7">
        <f t="shared" si="10"/>
        <v>435054</v>
      </c>
      <c r="AK19" s="7">
        <f t="shared" si="11"/>
        <v>0</v>
      </c>
      <c r="AL19" s="6">
        <f t="shared" si="12"/>
        <v>754</v>
      </c>
      <c r="AM19" s="7">
        <f t="shared" si="13"/>
        <v>38154810</v>
      </c>
      <c r="AN19" s="7">
        <f t="shared" si="14"/>
        <v>26708360</v>
      </c>
      <c r="AO19" s="7">
        <f t="shared" si="15"/>
        <v>4633980</v>
      </c>
      <c r="AP19" s="7">
        <f t="shared" si="16"/>
        <v>6186249</v>
      </c>
      <c r="AQ19" s="7">
        <f t="shared" si="17"/>
        <v>626221</v>
      </c>
      <c r="AR19" s="7">
        <v>472</v>
      </c>
      <c r="AS19" s="7">
        <v>9649690</v>
      </c>
      <c r="AT19" s="7">
        <v>6754780</v>
      </c>
      <c r="AU19" s="7">
        <v>324223</v>
      </c>
      <c r="AV19" s="7">
        <v>1778657</v>
      </c>
      <c r="AW19" s="7">
        <v>792030</v>
      </c>
      <c r="AX19" s="7">
        <f t="shared" si="18"/>
        <v>1226</v>
      </c>
      <c r="AY19" s="7">
        <f t="shared" si="19"/>
        <v>47804500</v>
      </c>
      <c r="AZ19" s="7">
        <f t="shared" si="20"/>
        <v>33463140</v>
      </c>
      <c r="BA19" s="7">
        <f t="shared" si="21"/>
        <v>4958203</v>
      </c>
      <c r="BB19" s="7">
        <f t="shared" si="22"/>
        <v>7964906</v>
      </c>
      <c r="BC19" s="7">
        <f t="shared" si="23"/>
        <v>1418251</v>
      </c>
      <c r="BD19" s="6">
        <v>35</v>
      </c>
      <c r="BE19" s="7">
        <v>1042828</v>
      </c>
      <c r="BF19" s="7">
        <v>383958</v>
      </c>
      <c r="BG19" s="7">
        <v>0</v>
      </c>
      <c r="BH19" s="7">
        <v>686010</v>
      </c>
      <c r="BI19" s="7">
        <v>-27140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f t="shared" si="24"/>
        <v>35</v>
      </c>
      <c r="BQ19" s="7">
        <f t="shared" si="25"/>
        <v>1042828</v>
      </c>
      <c r="BR19" s="7">
        <f t="shared" si="26"/>
        <v>383958</v>
      </c>
      <c r="BS19" s="7">
        <f t="shared" si="27"/>
        <v>0</v>
      </c>
      <c r="BT19" s="7">
        <f t="shared" si="28"/>
        <v>686010</v>
      </c>
      <c r="BU19" s="7">
        <f t="shared" si="29"/>
        <v>-27140</v>
      </c>
      <c r="BV19" s="6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f t="shared" si="30"/>
        <v>1226</v>
      </c>
      <c r="CC19" s="7">
        <f t="shared" si="31"/>
        <v>48847328</v>
      </c>
      <c r="CD19" s="7">
        <f t="shared" si="32"/>
        <v>33847098</v>
      </c>
      <c r="CE19" s="7">
        <f t="shared" si="33"/>
        <v>4958203</v>
      </c>
      <c r="CF19" s="7">
        <f t="shared" si="34"/>
        <v>8650916</v>
      </c>
      <c r="CG19" s="7">
        <f t="shared" si="35"/>
        <v>1391111</v>
      </c>
      <c r="CH19" s="100">
        <v>8</v>
      </c>
      <c r="CI19" s="101">
        <v>81777</v>
      </c>
      <c r="CJ19" s="101">
        <v>57243</v>
      </c>
      <c r="CK19" s="101">
        <v>0</v>
      </c>
      <c r="CL19" s="101">
        <v>24534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1">
        <v>0</v>
      </c>
      <c r="CW19" s="101">
        <v>0</v>
      </c>
      <c r="CX19" s="101">
        <v>0</v>
      </c>
      <c r="CY19" s="101">
        <v>0</v>
      </c>
      <c r="CZ19" s="102">
        <f t="shared" si="42"/>
        <v>8</v>
      </c>
      <c r="DA19" s="101">
        <f t="shared" si="43"/>
        <v>81777</v>
      </c>
      <c r="DB19" s="101">
        <f t="shared" si="44"/>
        <v>57243</v>
      </c>
      <c r="DC19" s="101">
        <f t="shared" si="45"/>
        <v>0</v>
      </c>
      <c r="DD19" s="101">
        <f t="shared" si="46"/>
        <v>24534</v>
      </c>
      <c r="DE19" s="101">
        <f t="shared" si="36"/>
        <v>0</v>
      </c>
      <c r="DF19" s="101">
        <f t="shared" si="47"/>
        <v>1234</v>
      </c>
      <c r="DG19" s="101">
        <f t="shared" si="48"/>
        <v>48929105</v>
      </c>
      <c r="DH19" s="101">
        <f t="shared" si="49"/>
        <v>33904341</v>
      </c>
      <c r="DI19" s="101">
        <f t="shared" si="50"/>
        <v>4958203</v>
      </c>
      <c r="DJ19" s="101">
        <f t="shared" si="37"/>
        <v>8675450</v>
      </c>
      <c r="DK19" s="101">
        <f t="shared" si="38"/>
        <v>1391111</v>
      </c>
      <c r="DL19" s="101">
        <v>23</v>
      </c>
      <c r="DM19" s="101">
        <v>23</v>
      </c>
      <c r="DN19" s="101">
        <v>46</v>
      </c>
      <c r="DO19" s="101">
        <v>17</v>
      </c>
      <c r="DP19" s="101">
        <v>5</v>
      </c>
      <c r="DR19" s="16">
        <f>INDEX(現金給付!J:J,MATCH($A19,現金給付!$C:$C,0),1)</f>
        <v>8</v>
      </c>
      <c r="DS19" s="16">
        <f>INDEX(現金給付!K:K,MATCH($A19,現金給付!$C:$C,0),1)</f>
        <v>57243</v>
      </c>
      <c r="DT19" s="16">
        <f>INDEX(現金給付!R:R,MATCH($A19,現金給付!$C:$C,0),1)</f>
        <v>0</v>
      </c>
      <c r="DU19" s="16">
        <f>INDEX(現金給付!S:S,MATCH($A19,現金給付!$C:$C,0),1)</f>
        <v>0</v>
      </c>
      <c r="DV19" s="16">
        <f>INDEX(現金給付!Z:Z,MATCH($A19,現金給付!$C:$C,0),1)</f>
        <v>0</v>
      </c>
      <c r="DW19" s="16">
        <f>INDEX(現金給付!AA:AA,MATCH($A19,現金給付!$C:$C,0),1)</f>
        <v>0</v>
      </c>
      <c r="DX19" s="16">
        <f>INDEX(現金給付!AP:AP,MATCH($A19,現金給付!$C:$C,0),1)</f>
        <v>1</v>
      </c>
      <c r="DY19" s="16">
        <f>INDEX(現金給付!AQ:AQ,MATCH($A19,現金給付!$C:$C,0),1)</f>
        <v>30644</v>
      </c>
      <c r="DZ19" s="16">
        <f>INDEX(現金給付!AX:AX,MATCH($A19,現金給付!$C:$C,0),1)</f>
        <v>0</v>
      </c>
      <c r="EA19" s="16">
        <f>INDEX(現金給付!AY:AY,MATCH($A19,現金給付!$C:$C,0),1)</f>
        <v>0</v>
      </c>
      <c r="EB19" s="16">
        <f>INDEX(現金給付!BF:BF,MATCH($A19,現金給付!$C:$C,0),1)</f>
        <v>0</v>
      </c>
      <c r="EC19" s="16">
        <f>INDEX(現金給付!BG:BG,MATCH($A19,現金給付!$C:$C,0),1)</f>
        <v>0</v>
      </c>
      <c r="ED19" s="16">
        <f>INDEX(現金給付!BV:BV,MATCH($A19,現金給付!$C:$C,0),1)</f>
        <v>0</v>
      </c>
      <c r="EE19" s="16">
        <f>INDEX(現金給付!BW:BW,MATCH($A19,現金給付!$C:$C,0),1)</f>
        <v>0</v>
      </c>
      <c r="EF19" s="16">
        <v>0</v>
      </c>
      <c r="EG19" s="16">
        <v>0</v>
      </c>
      <c r="EH19" s="16">
        <f t="shared" si="51"/>
        <v>9</v>
      </c>
      <c r="EI19" s="16">
        <f t="shared" si="52"/>
        <v>87887</v>
      </c>
      <c r="EK19" s="7">
        <f t="shared" si="53"/>
        <v>1235</v>
      </c>
      <c r="EL19" s="7">
        <f t="shared" si="54"/>
        <v>48935215</v>
      </c>
      <c r="EN19" s="69">
        <f>ROUND(EL19/INDEX(被保険者数!O:O,MATCH(A19,被保険者数!A:A,0),1),0)</f>
        <v>26141</v>
      </c>
      <c r="EO19" s="1">
        <f t="shared" si="55"/>
        <v>31</v>
      </c>
      <c r="EP19" s="69">
        <f t="shared" si="39"/>
        <v>23518270</v>
      </c>
      <c r="EQ19" s="69">
        <f t="shared" si="40"/>
        <v>14636540</v>
      </c>
      <c r="ER19" s="69">
        <f t="shared" si="41"/>
        <v>10780405</v>
      </c>
      <c r="ES19" s="69">
        <f>ROUND(EP19/INDEX(被保険者数!O:O,MATCH(A19,被保険者数!A:A,0),1),0)</f>
        <v>12563</v>
      </c>
      <c r="ET19" s="69">
        <f t="shared" si="56"/>
        <v>30</v>
      </c>
      <c r="EU19" s="69">
        <f>ROUND(EQ19/INDEX(被保険者数!O:O,MATCH(A19,被保険者数!A:A,0),1),0)</f>
        <v>7819</v>
      </c>
      <c r="EV19" s="1">
        <f t="shared" si="57"/>
        <v>30</v>
      </c>
    </row>
    <row r="20" spans="1:152" s="1" customFormat="1" ht="15.95" customHeight="1" x14ac:dyDescent="0.15">
      <c r="A20" s="2" t="s">
        <v>41</v>
      </c>
      <c r="B20" s="6">
        <v>70</v>
      </c>
      <c r="C20" s="7">
        <v>55524160</v>
      </c>
      <c r="D20" s="7">
        <v>38866908</v>
      </c>
      <c r="E20" s="7">
        <v>11076899</v>
      </c>
      <c r="F20" s="7">
        <v>5448160</v>
      </c>
      <c r="G20" s="7">
        <v>132193</v>
      </c>
      <c r="H20" s="7">
        <v>1196</v>
      </c>
      <c r="I20" s="7">
        <v>23662270</v>
      </c>
      <c r="J20" s="7">
        <v>16563589</v>
      </c>
      <c r="K20" s="7">
        <v>1527379</v>
      </c>
      <c r="L20" s="7">
        <v>5513000</v>
      </c>
      <c r="M20" s="7">
        <v>58302</v>
      </c>
      <c r="N20" s="7">
        <f t="shared" si="0"/>
        <v>1266</v>
      </c>
      <c r="O20" s="7">
        <f t="shared" si="1"/>
        <v>79186430</v>
      </c>
      <c r="P20" s="7">
        <f t="shared" si="2"/>
        <v>55430497</v>
      </c>
      <c r="Q20" s="7">
        <f t="shared" si="3"/>
        <v>12604278</v>
      </c>
      <c r="R20" s="7">
        <f t="shared" si="4"/>
        <v>10961160</v>
      </c>
      <c r="S20" s="7">
        <f t="shared" si="5"/>
        <v>190495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141</v>
      </c>
      <c r="AA20" s="7">
        <v>1643950</v>
      </c>
      <c r="AB20" s="7">
        <v>1150765</v>
      </c>
      <c r="AC20" s="7">
        <v>0</v>
      </c>
      <c r="AD20" s="7">
        <v>493185</v>
      </c>
      <c r="AE20" s="7">
        <v>0</v>
      </c>
      <c r="AF20" s="7">
        <f t="shared" si="6"/>
        <v>141</v>
      </c>
      <c r="AG20" s="7">
        <f t="shared" si="7"/>
        <v>1643950</v>
      </c>
      <c r="AH20" s="7">
        <f t="shared" si="8"/>
        <v>1150765</v>
      </c>
      <c r="AI20" s="7">
        <f t="shared" si="9"/>
        <v>0</v>
      </c>
      <c r="AJ20" s="7">
        <f t="shared" si="10"/>
        <v>493185</v>
      </c>
      <c r="AK20" s="7">
        <f t="shared" si="11"/>
        <v>0</v>
      </c>
      <c r="AL20" s="6">
        <f t="shared" si="12"/>
        <v>1407</v>
      </c>
      <c r="AM20" s="7">
        <f t="shared" si="13"/>
        <v>80830380</v>
      </c>
      <c r="AN20" s="7">
        <f t="shared" si="14"/>
        <v>56581262</v>
      </c>
      <c r="AO20" s="7">
        <f t="shared" si="15"/>
        <v>12604278</v>
      </c>
      <c r="AP20" s="7">
        <f t="shared" si="16"/>
        <v>11454345</v>
      </c>
      <c r="AQ20" s="7">
        <f t="shared" si="17"/>
        <v>190495</v>
      </c>
      <c r="AR20" s="7">
        <v>840</v>
      </c>
      <c r="AS20" s="7">
        <v>15102190</v>
      </c>
      <c r="AT20" s="7">
        <v>10571533</v>
      </c>
      <c r="AU20" s="7">
        <v>274420</v>
      </c>
      <c r="AV20" s="7">
        <v>3882332</v>
      </c>
      <c r="AW20" s="7">
        <v>373905</v>
      </c>
      <c r="AX20" s="7">
        <f t="shared" si="18"/>
        <v>2247</v>
      </c>
      <c r="AY20" s="7">
        <f t="shared" si="19"/>
        <v>95932570</v>
      </c>
      <c r="AZ20" s="7">
        <f t="shared" si="20"/>
        <v>67152795</v>
      </c>
      <c r="BA20" s="7">
        <f t="shared" si="21"/>
        <v>12878698</v>
      </c>
      <c r="BB20" s="7">
        <f t="shared" si="22"/>
        <v>15336677</v>
      </c>
      <c r="BC20" s="7">
        <f t="shared" si="23"/>
        <v>564400</v>
      </c>
      <c r="BD20" s="6">
        <v>67</v>
      </c>
      <c r="BE20" s="7">
        <v>2593454</v>
      </c>
      <c r="BF20" s="7">
        <v>661504</v>
      </c>
      <c r="BG20" s="7">
        <v>0</v>
      </c>
      <c r="BH20" s="7">
        <v>1931950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f t="shared" si="24"/>
        <v>67</v>
      </c>
      <c r="BQ20" s="7">
        <f t="shared" si="25"/>
        <v>2593454</v>
      </c>
      <c r="BR20" s="7">
        <f t="shared" si="26"/>
        <v>661504</v>
      </c>
      <c r="BS20" s="7">
        <f t="shared" si="27"/>
        <v>0</v>
      </c>
      <c r="BT20" s="7">
        <f t="shared" si="28"/>
        <v>1931950</v>
      </c>
      <c r="BU20" s="7">
        <f t="shared" si="29"/>
        <v>0</v>
      </c>
      <c r="BV20" s="6">
        <v>5</v>
      </c>
      <c r="BW20" s="7">
        <v>444850</v>
      </c>
      <c r="BX20" s="7">
        <v>311395</v>
      </c>
      <c r="BY20" s="7">
        <v>0</v>
      </c>
      <c r="BZ20" s="7">
        <v>133455</v>
      </c>
      <c r="CA20" s="7">
        <v>0</v>
      </c>
      <c r="CB20" s="7">
        <f t="shared" si="30"/>
        <v>2252</v>
      </c>
      <c r="CC20" s="7">
        <f t="shared" si="31"/>
        <v>98970874</v>
      </c>
      <c r="CD20" s="7">
        <f t="shared" si="32"/>
        <v>68125694</v>
      </c>
      <c r="CE20" s="7">
        <f t="shared" si="33"/>
        <v>12878698</v>
      </c>
      <c r="CF20" s="7">
        <f t="shared" si="34"/>
        <v>17402082</v>
      </c>
      <c r="CG20" s="7">
        <f t="shared" si="35"/>
        <v>564400</v>
      </c>
      <c r="CH20" s="100">
        <v>27</v>
      </c>
      <c r="CI20" s="101">
        <v>129644</v>
      </c>
      <c r="CJ20" s="101">
        <v>90749</v>
      </c>
      <c r="CK20" s="101">
        <v>0</v>
      </c>
      <c r="CL20" s="101">
        <v>38895</v>
      </c>
      <c r="CM20" s="101">
        <v>0</v>
      </c>
      <c r="CN20" s="101">
        <v>0</v>
      </c>
      <c r="CO20" s="101">
        <v>0</v>
      </c>
      <c r="CP20" s="101">
        <v>0</v>
      </c>
      <c r="CQ20" s="101">
        <v>0</v>
      </c>
      <c r="CR20" s="101">
        <v>0</v>
      </c>
      <c r="CS20" s="101">
        <v>0</v>
      </c>
      <c r="CT20" s="101">
        <v>0</v>
      </c>
      <c r="CU20" s="101">
        <v>0</v>
      </c>
      <c r="CV20" s="101">
        <v>0</v>
      </c>
      <c r="CW20" s="101">
        <v>0</v>
      </c>
      <c r="CX20" s="101">
        <v>0</v>
      </c>
      <c r="CY20" s="101">
        <v>0</v>
      </c>
      <c r="CZ20" s="102">
        <f t="shared" si="42"/>
        <v>27</v>
      </c>
      <c r="DA20" s="101">
        <f t="shared" si="43"/>
        <v>129644</v>
      </c>
      <c r="DB20" s="101">
        <f t="shared" si="44"/>
        <v>90749</v>
      </c>
      <c r="DC20" s="101">
        <f t="shared" si="45"/>
        <v>0</v>
      </c>
      <c r="DD20" s="101">
        <f t="shared" si="46"/>
        <v>38895</v>
      </c>
      <c r="DE20" s="101">
        <f t="shared" si="36"/>
        <v>0</v>
      </c>
      <c r="DF20" s="101">
        <f t="shared" si="47"/>
        <v>2279</v>
      </c>
      <c r="DG20" s="101">
        <f t="shared" si="48"/>
        <v>99100518</v>
      </c>
      <c r="DH20" s="101">
        <f t="shared" si="49"/>
        <v>68216443</v>
      </c>
      <c r="DI20" s="101">
        <f t="shared" si="50"/>
        <v>12878698</v>
      </c>
      <c r="DJ20" s="101">
        <f t="shared" si="37"/>
        <v>17440977</v>
      </c>
      <c r="DK20" s="101">
        <f t="shared" si="38"/>
        <v>564400</v>
      </c>
      <c r="DL20" s="101">
        <v>56</v>
      </c>
      <c r="DM20" s="101">
        <v>23</v>
      </c>
      <c r="DN20" s="101">
        <v>79</v>
      </c>
      <c r="DO20" s="101">
        <v>30</v>
      </c>
      <c r="DP20" s="101">
        <v>8</v>
      </c>
      <c r="DR20" s="16">
        <f>INDEX(現金給付!J:J,MATCH($A20,現金給付!$C:$C,0),1)</f>
        <v>27</v>
      </c>
      <c r="DS20" s="16">
        <f>INDEX(現金給付!K:K,MATCH($A20,現金給付!$C:$C,0),1)</f>
        <v>90749</v>
      </c>
      <c r="DT20" s="16">
        <f>INDEX(現金給付!R:R,MATCH($A20,現金給付!$C:$C,0),1)</f>
        <v>0</v>
      </c>
      <c r="DU20" s="16">
        <f>INDEX(現金給付!S:S,MATCH($A20,現金給付!$C:$C,0),1)</f>
        <v>0</v>
      </c>
      <c r="DV20" s="16">
        <f>INDEX(現金給付!Z:Z,MATCH($A20,現金給付!$C:$C,0),1)</f>
        <v>0</v>
      </c>
      <c r="DW20" s="16">
        <f>INDEX(現金給付!AA:AA,MATCH($A20,現金給付!$C:$C,0),1)</f>
        <v>0</v>
      </c>
      <c r="DX20" s="16">
        <f>INDEX(現金給付!AP:AP,MATCH($A20,現金給付!$C:$C,0),1)</f>
        <v>2</v>
      </c>
      <c r="DY20" s="16">
        <f>INDEX(現金給付!AQ:AQ,MATCH($A20,現金給付!$C:$C,0),1)</f>
        <v>45892</v>
      </c>
      <c r="DZ20" s="16">
        <f>INDEX(現金給付!AX:AX,MATCH($A20,現金給付!$C:$C,0),1)</f>
        <v>0</v>
      </c>
      <c r="EA20" s="16">
        <f>INDEX(現金給付!AY:AY,MATCH($A20,現金給付!$C:$C,0),1)</f>
        <v>0</v>
      </c>
      <c r="EB20" s="16">
        <f>INDEX(現金給付!BF:BF,MATCH($A20,現金給付!$C:$C,0),1)</f>
        <v>0</v>
      </c>
      <c r="EC20" s="16">
        <f>INDEX(現金給付!BG:BG,MATCH($A20,現金給付!$C:$C,0),1)</f>
        <v>0</v>
      </c>
      <c r="ED20" s="16">
        <f>INDEX(現金給付!BV:BV,MATCH($A20,現金給付!$C:$C,0),1)</f>
        <v>0</v>
      </c>
      <c r="EE20" s="16">
        <f>INDEX(現金給付!BW:BW,MATCH($A20,現金給付!$C:$C,0),1)</f>
        <v>0</v>
      </c>
      <c r="EF20" s="16">
        <v>0</v>
      </c>
      <c r="EG20" s="16">
        <v>0</v>
      </c>
      <c r="EH20" s="16">
        <f t="shared" si="51"/>
        <v>29</v>
      </c>
      <c r="EI20" s="16">
        <f t="shared" si="52"/>
        <v>136641</v>
      </c>
      <c r="EK20" s="7">
        <f t="shared" si="53"/>
        <v>2281</v>
      </c>
      <c r="EL20" s="7">
        <f t="shared" si="54"/>
        <v>99107515</v>
      </c>
      <c r="EN20" s="69">
        <f>ROUND(EL20/INDEX(被保険者数!O:O,MATCH(A20,被保険者数!A:A,0),1),0)</f>
        <v>76061</v>
      </c>
      <c r="EO20" s="1">
        <f t="shared" si="55"/>
        <v>15</v>
      </c>
      <c r="EP20" s="69">
        <f t="shared" si="39"/>
        <v>55524160</v>
      </c>
      <c r="EQ20" s="69">
        <f t="shared" si="40"/>
        <v>25306220</v>
      </c>
      <c r="ER20" s="69">
        <f t="shared" si="41"/>
        <v>18277135</v>
      </c>
      <c r="ES20" s="69">
        <f>ROUND(EP20/INDEX(被保険者数!O:O,MATCH(A20,被保険者数!A:A,0),1),0)</f>
        <v>42613</v>
      </c>
      <c r="ET20" s="69">
        <f t="shared" si="56"/>
        <v>15</v>
      </c>
      <c r="EU20" s="69">
        <f>ROUND(EQ20/INDEX(被保険者数!O:O,MATCH(A20,被保険者数!A:A,0),1),0)</f>
        <v>19422</v>
      </c>
      <c r="EV20" s="1">
        <f t="shared" si="57"/>
        <v>16</v>
      </c>
    </row>
    <row r="21" spans="1:152" s="1" customFormat="1" ht="15.95" customHeight="1" x14ac:dyDescent="0.15">
      <c r="A21" s="2" t="s">
        <v>42</v>
      </c>
      <c r="B21" s="6">
        <v>40</v>
      </c>
      <c r="C21" s="7">
        <v>30643770</v>
      </c>
      <c r="D21" s="7">
        <v>21450621</v>
      </c>
      <c r="E21" s="7">
        <v>5144211</v>
      </c>
      <c r="F21" s="7">
        <v>3742891</v>
      </c>
      <c r="G21" s="7">
        <v>306047</v>
      </c>
      <c r="H21" s="7">
        <v>754</v>
      </c>
      <c r="I21" s="7">
        <v>12453140</v>
      </c>
      <c r="J21" s="7">
        <v>8717198</v>
      </c>
      <c r="K21" s="7">
        <v>41226</v>
      </c>
      <c r="L21" s="7">
        <v>3637403</v>
      </c>
      <c r="M21" s="7">
        <v>57313</v>
      </c>
      <c r="N21" s="7">
        <f t="shared" si="0"/>
        <v>794</v>
      </c>
      <c r="O21" s="7">
        <f t="shared" si="1"/>
        <v>43096910</v>
      </c>
      <c r="P21" s="7">
        <f t="shared" si="2"/>
        <v>30167819</v>
      </c>
      <c r="Q21" s="7">
        <f t="shared" si="3"/>
        <v>5185437</v>
      </c>
      <c r="R21" s="7">
        <f t="shared" si="4"/>
        <v>7380294</v>
      </c>
      <c r="S21" s="7">
        <f t="shared" si="5"/>
        <v>363360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106</v>
      </c>
      <c r="AA21" s="7">
        <v>1323220</v>
      </c>
      <c r="AB21" s="7">
        <v>926254</v>
      </c>
      <c r="AC21" s="7">
        <v>0</v>
      </c>
      <c r="AD21" s="7">
        <v>396966</v>
      </c>
      <c r="AE21" s="7">
        <v>0</v>
      </c>
      <c r="AF21" s="7">
        <f t="shared" si="6"/>
        <v>106</v>
      </c>
      <c r="AG21" s="7">
        <f t="shared" si="7"/>
        <v>1323220</v>
      </c>
      <c r="AH21" s="7">
        <f t="shared" si="8"/>
        <v>926254</v>
      </c>
      <c r="AI21" s="7">
        <f t="shared" si="9"/>
        <v>0</v>
      </c>
      <c r="AJ21" s="7">
        <f t="shared" si="10"/>
        <v>396966</v>
      </c>
      <c r="AK21" s="7">
        <f t="shared" si="11"/>
        <v>0</v>
      </c>
      <c r="AL21" s="6">
        <f t="shared" si="12"/>
        <v>900</v>
      </c>
      <c r="AM21" s="7">
        <f t="shared" si="13"/>
        <v>44420130</v>
      </c>
      <c r="AN21" s="7">
        <f t="shared" si="14"/>
        <v>31094073</v>
      </c>
      <c r="AO21" s="7">
        <f t="shared" si="15"/>
        <v>5185437</v>
      </c>
      <c r="AP21" s="7">
        <f t="shared" si="16"/>
        <v>7777260</v>
      </c>
      <c r="AQ21" s="7">
        <f t="shared" si="17"/>
        <v>363360</v>
      </c>
      <c r="AR21" s="7">
        <v>613</v>
      </c>
      <c r="AS21" s="7">
        <v>8551840</v>
      </c>
      <c r="AT21" s="7">
        <v>5986288</v>
      </c>
      <c r="AU21" s="7">
        <v>0</v>
      </c>
      <c r="AV21" s="7">
        <v>2390082</v>
      </c>
      <c r="AW21" s="7">
        <v>175470</v>
      </c>
      <c r="AX21" s="7">
        <f t="shared" si="18"/>
        <v>1513</v>
      </c>
      <c r="AY21" s="7">
        <f t="shared" si="19"/>
        <v>52971970</v>
      </c>
      <c r="AZ21" s="7">
        <f t="shared" si="20"/>
        <v>37080361</v>
      </c>
      <c r="BA21" s="7">
        <f t="shared" si="21"/>
        <v>5185437</v>
      </c>
      <c r="BB21" s="7">
        <f t="shared" si="22"/>
        <v>10167342</v>
      </c>
      <c r="BC21" s="7">
        <f t="shared" si="23"/>
        <v>538830</v>
      </c>
      <c r="BD21" s="6">
        <v>39</v>
      </c>
      <c r="BE21" s="7">
        <v>866952</v>
      </c>
      <c r="BF21" s="7">
        <v>221562</v>
      </c>
      <c r="BG21" s="7">
        <v>0</v>
      </c>
      <c r="BH21" s="7">
        <v>645390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f t="shared" si="24"/>
        <v>39</v>
      </c>
      <c r="BQ21" s="7">
        <f t="shared" si="25"/>
        <v>866952</v>
      </c>
      <c r="BR21" s="7">
        <f t="shared" si="26"/>
        <v>221562</v>
      </c>
      <c r="BS21" s="7">
        <f t="shared" si="27"/>
        <v>0</v>
      </c>
      <c r="BT21" s="7">
        <f t="shared" si="28"/>
        <v>645390</v>
      </c>
      <c r="BU21" s="7">
        <f t="shared" si="29"/>
        <v>0</v>
      </c>
      <c r="BV21" s="6">
        <v>10</v>
      </c>
      <c r="BW21" s="7">
        <v>2924430</v>
      </c>
      <c r="BX21" s="7">
        <v>2047101</v>
      </c>
      <c r="BY21" s="7">
        <v>158979</v>
      </c>
      <c r="BZ21" s="7">
        <v>190929</v>
      </c>
      <c r="CA21" s="7">
        <v>527421</v>
      </c>
      <c r="CB21" s="7">
        <f t="shared" si="30"/>
        <v>1523</v>
      </c>
      <c r="CC21" s="7">
        <f t="shared" si="31"/>
        <v>56763352</v>
      </c>
      <c r="CD21" s="7">
        <f t="shared" si="32"/>
        <v>39349024</v>
      </c>
      <c r="CE21" s="7">
        <f t="shared" si="33"/>
        <v>5344416</v>
      </c>
      <c r="CF21" s="7">
        <f t="shared" si="34"/>
        <v>11003661</v>
      </c>
      <c r="CG21" s="7">
        <f t="shared" si="35"/>
        <v>1066251</v>
      </c>
      <c r="CH21" s="100">
        <v>6</v>
      </c>
      <c r="CI21" s="101">
        <v>41772</v>
      </c>
      <c r="CJ21" s="101">
        <v>29240</v>
      </c>
      <c r="CK21" s="101">
        <v>0</v>
      </c>
      <c r="CL21" s="101">
        <v>12532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1">
        <v>0</v>
      </c>
      <c r="CW21" s="101">
        <v>0</v>
      </c>
      <c r="CX21" s="101">
        <v>0</v>
      </c>
      <c r="CY21" s="101">
        <v>0</v>
      </c>
      <c r="CZ21" s="102">
        <f t="shared" si="42"/>
        <v>6</v>
      </c>
      <c r="DA21" s="101">
        <f t="shared" si="43"/>
        <v>41772</v>
      </c>
      <c r="DB21" s="101">
        <f t="shared" si="44"/>
        <v>29240</v>
      </c>
      <c r="DC21" s="101">
        <f t="shared" si="45"/>
        <v>0</v>
      </c>
      <c r="DD21" s="101">
        <f t="shared" si="46"/>
        <v>12532</v>
      </c>
      <c r="DE21" s="101">
        <f t="shared" si="36"/>
        <v>0</v>
      </c>
      <c r="DF21" s="101">
        <f t="shared" si="47"/>
        <v>1529</v>
      </c>
      <c r="DG21" s="101">
        <f t="shared" si="48"/>
        <v>56805124</v>
      </c>
      <c r="DH21" s="101">
        <f t="shared" si="49"/>
        <v>39378264</v>
      </c>
      <c r="DI21" s="101">
        <f t="shared" si="50"/>
        <v>5344416</v>
      </c>
      <c r="DJ21" s="101">
        <f t="shared" si="37"/>
        <v>11016193</v>
      </c>
      <c r="DK21" s="101">
        <f t="shared" si="38"/>
        <v>1066251</v>
      </c>
      <c r="DL21" s="101">
        <v>26</v>
      </c>
      <c r="DM21" s="101">
        <v>10</v>
      </c>
      <c r="DN21" s="101">
        <v>36</v>
      </c>
      <c r="DO21" s="101">
        <v>0</v>
      </c>
      <c r="DP21" s="101">
        <v>4</v>
      </c>
      <c r="DR21" s="16">
        <f>INDEX(現金給付!J:J,MATCH($A21,現金給付!$C:$C,0),1)</f>
        <v>6</v>
      </c>
      <c r="DS21" s="16">
        <f>INDEX(現金給付!K:K,MATCH($A21,現金給付!$C:$C,0),1)</f>
        <v>29240</v>
      </c>
      <c r="DT21" s="16">
        <f>INDEX(現金給付!R:R,MATCH($A21,現金給付!$C:$C,0),1)</f>
        <v>0</v>
      </c>
      <c r="DU21" s="16">
        <f>INDEX(現金給付!S:S,MATCH($A21,現金給付!$C:$C,0),1)</f>
        <v>0</v>
      </c>
      <c r="DV21" s="16">
        <f>INDEX(現金給付!Z:Z,MATCH($A21,現金給付!$C:$C,0),1)</f>
        <v>0</v>
      </c>
      <c r="DW21" s="16">
        <f>INDEX(現金給付!AA:AA,MATCH($A21,現金給付!$C:$C,0),1)</f>
        <v>0</v>
      </c>
      <c r="DX21" s="16">
        <f>INDEX(現金給付!AP:AP,MATCH($A21,現金給付!$C:$C,0),1)</f>
        <v>3</v>
      </c>
      <c r="DY21" s="16">
        <f>INDEX(現金給付!AQ:AQ,MATCH($A21,現金給付!$C:$C,0),1)</f>
        <v>176926</v>
      </c>
      <c r="DZ21" s="16">
        <f>INDEX(現金給付!AX:AX,MATCH($A21,現金給付!$C:$C,0),1)</f>
        <v>0</v>
      </c>
      <c r="EA21" s="16">
        <f>INDEX(現金給付!AY:AY,MATCH($A21,現金給付!$C:$C,0),1)</f>
        <v>0</v>
      </c>
      <c r="EB21" s="16">
        <f>INDEX(現金給付!BF:BF,MATCH($A21,現金給付!$C:$C,0),1)</f>
        <v>0</v>
      </c>
      <c r="EC21" s="16">
        <f>INDEX(現金給付!BG:BG,MATCH($A21,現金給付!$C:$C,0),1)</f>
        <v>0</v>
      </c>
      <c r="ED21" s="16">
        <f>INDEX(現金給付!BV:BV,MATCH($A21,現金給付!$C:$C,0),1)</f>
        <v>0</v>
      </c>
      <c r="EE21" s="16">
        <f>INDEX(現金給付!BW:BW,MATCH($A21,現金給付!$C:$C,0),1)</f>
        <v>0</v>
      </c>
      <c r="EF21" s="16">
        <v>0</v>
      </c>
      <c r="EG21" s="16">
        <v>0</v>
      </c>
      <c r="EH21" s="16">
        <f t="shared" si="51"/>
        <v>9</v>
      </c>
      <c r="EI21" s="16">
        <f t="shared" si="52"/>
        <v>206166</v>
      </c>
      <c r="EK21" s="7">
        <f t="shared" si="53"/>
        <v>1532</v>
      </c>
      <c r="EL21" s="7">
        <f t="shared" si="54"/>
        <v>56969518</v>
      </c>
      <c r="EN21" s="69">
        <f>ROUND(EL21/INDEX(被保険者数!O:O,MATCH(A21,被保険者数!A:A,0),1),0)</f>
        <v>78796</v>
      </c>
      <c r="EO21" s="1">
        <f t="shared" si="55"/>
        <v>14</v>
      </c>
      <c r="EP21" s="69">
        <f t="shared" si="39"/>
        <v>30643770</v>
      </c>
      <c r="EQ21" s="69">
        <f t="shared" si="40"/>
        <v>13776360</v>
      </c>
      <c r="ER21" s="69">
        <f t="shared" si="41"/>
        <v>12549388</v>
      </c>
      <c r="ES21" s="69">
        <f>ROUND(EP21/INDEX(被保険者数!O:O,MATCH(A21,被保険者数!A:A,0),1),0)</f>
        <v>42384</v>
      </c>
      <c r="ET21" s="69">
        <f t="shared" si="56"/>
        <v>16</v>
      </c>
      <c r="EU21" s="69">
        <f>ROUND(EQ21/INDEX(被保険者数!O:O,MATCH(A21,被保険者数!A:A,0),1),0)</f>
        <v>19054</v>
      </c>
      <c r="EV21" s="1">
        <f t="shared" si="57"/>
        <v>17</v>
      </c>
    </row>
    <row r="22" spans="1:152" s="1" customFormat="1" ht="15.95" customHeight="1" x14ac:dyDescent="0.15">
      <c r="A22" s="2" t="s">
        <v>43</v>
      </c>
      <c r="B22" s="6">
        <v>102</v>
      </c>
      <c r="C22" s="7">
        <v>78769730</v>
      </c>
      <c r="D22" s="7">
        <v>55138785</v>
      </c>
      <c r="E22" s="7">
        <v>12590790</v>
      </c>
      <c r="F22" s="7">
        <v>10515516</v>
      </c>
      <c r="G22" s="7">
        <v>524639</v>
      </c>
      <c r="H22" s="7">
        <v>2177</v>
      </c>
      <c r="I22" s="7">
        <v>31573530</v>
      </c>
      <c r="J22" s="7">
        <v>22101471</v>
      </c>
      <c r="K22" s="7">
        <v>198456</v>
      </c>
      <c r="L22" s="7">
        <v>9130435</v>
      </c>
      <c r="M22" s="7">
        <v>143168</v>
      </c>
      <c r="N22" s="7">
        <f t="shared" si="0"/>
        <v>2279</v>
      </c>
      <c r="O22" s="7">
        <f t="shared" si="1"/>
        <v>110343260</v>
      </c>
      <c r="P22" s="7">
        <f t="shared" si="2"/>
        <v>77240256</v>
      </c>
      <c r="Q22" s="7">
        <f t="shared" si="3"/>
        <v>12789246</v>
      </c>
      <c r="R22" s="7">
        <f t="shared" si="4"/>
        <v>19645951</v>
      </c>
      <c r="S22" s="7">
        <f t="shared" si="5"/>
        <v>667807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306</v>
      </c>
      <c r="AA22" s="7">
        <v>4128460</v>
      </c>
      <c r="AB22" s="7">
        <v>2889922</v>
      </c>
      <c r="AC22" s="7">
        <v>0</v>
      </c>
      <c r="AD22" s="7">
        <v>1238538</v>
      </c>
      <c r="AE22" s="7">
        <v>0</v>
      </c>
      <c r="AF22" s="7">
        <f t="shared" si="6"/>
        <v>306</v>
      </c>
      <c r="AG22" s="7">
        <f t="shared" si="7"/>
        <v>4128460</v>
      </c>
      <c r="AH22" s="7">
        <f t="shared" si="8"/>
        <v>2889922</v>
      </c>
      <c r="AI22" s="7">
        <f t="shared" si="9"/>
        <v>0</v>
      </c>
      <c r="AJ22" s="7">
        <f t="shared" si="10"/>
        <v>1238538</v>
      </c>
      <c r="AK22" s="7">
        <f t="shared" si="11"/>
        <v>0</v>
      </c>
      <c r="AL22" s="6">
        <f t="shared" si="12"/>
        <v>2585</v>
      </c>
      <c r="AM22" s="7">
        <f t="shared" si="13"/>
        <v>114471720</v>
      </c>
      <c r="AN22" s="7">
        <f t="shared" si="14"/>
        <v>80130178</v>
      </c>
      <c r="AO22" s="7">
        <f t="shared" si="15"/>
        <v>12789246</v>
      </c>
      <c r="AP22" s="7">
        <f t="shared" si="16"/>
        <v>20884489</v>
      </c>
      <c r="AQ22" s="7">
        <f t="shared" si="17"/>
        <v>667807</v>
      </c>
      <c r="AR22" s="7">
        <v>1667</v>
      </c>
      <c r="AS22" s="7">
        <v>25281870</v>
      </c>
      <c r="AT22" s="7">
        <v>17697312</v>
      </c>
      <c r="AU22" s="7">
        <v>195168</v>
      </c>
      <c r="AV22" s="7">
        <v>6926560</v>
      </c>
      <c r="AW22" s="7">
        <v>462830</v>
      </c>
      <c r="AX22" s="7">
        <f t="shared" si="18"/>
        <v>4252</v>
      </c>
      <c r="AY22" s="7">
        <f t="shared" si="19"/>
        <v>139753590</v>
      </c>
      <c r="AZ22" s="7">
        <f t="shared" si="20"/>
        <v>97827490</v>
      </c>
      <c r="BA22" s="7">
        <f t="shared" si="21"/>
        <v>12984414</v>
      </c>
      <c r="BB22" s="7">
        <f t="shared" si="22"/>
        <v>27811049</v>
      </c>
      <c r="BC22" s="7">
        <f t="shared" si="23"/>
        <v>1130637</v>
      </c>
      <c r="BD22" s="6">
        <v>99</v>
      </c>
      <c r="BE22" s="7">
        <v>2512686</v>
      </c>
      <c r="BF22" s="7">
        <v>695216</v>
      </c>
      <c r="BG22" s="7">
        <v>0</v>
      </c>
      <c r="BH22" s="7">
        <v>1817470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f t="shared" si="24"/>
        <v>99</v>
      </c>
      <c r="BQ22" s="7">
        <f t="shared" si="25"/>
        <v>2512686</v>
      </c>
      <c r="BR22" s="7">
        <f t="shared" si="26"/>
        <v>695216</v>
      </c>
      <c r="BS22" s="7">
        <f t="shared" si="27"/>
        <v>0</v>
      </c>
      <c r="BT22" s="7">
        <f t="shared" si="28"/>
        <v>1817470</v>
      </c>
      <c r="BU22" s="7">
        <f t="shared" si="29"/>
        <v>0</v>
      </c>
      <c r="BV22" s="6">
        <v>11</v>
      </c>
      <c r="BW22" s="7">
        <v>472570</v>
      </c>
      <c r="BX22" s="7">
        <v>330799</v>
      </c>
      <c r="BY22" s="7">
        <v>0</v>
      </c>
      <c r="BZ22" s="7">
        <v>94470</v>
      </c>
      <c r="CA22" s="7">
        <v>47301</v>
      </c>
      <c r="CB22" s="7">
        <f t="shared" si="30"/>
        <v>4263</v>
      </c>
      <c r="CC22" s="7">
        <f t="shared" si="31"/>
        <v>142738846</v>
      </c>
      <c r="CD22" s="7">
        <f t="shared" si="32"/>
        <v>98853505</v>
      </c>
      <c r="CE22" s="7">
        <f t="shared" si="33"/>
        <v>12984414</v>
      </c>
      <c r="CF22" s="7">
        <f t="shared" si="34"/>
        <v>29722989</v>
      </c>
      <c r="CG22" s="7">
        <f t="shared" si="35"/>
        <v>1177938</v>
      </c>
      <c r="CH22" s="100">
        <v>37</v>
      </c>
      <c r="CI22" s="101">
        <v>208155</v>
      </c>
      <c r="CJ22" s="101">
        <v>145702</v>
      </c>
      <c r="CK22" s="101">
        <v>0</v>
      </c>
      <c r="CL22" s="101">
        <v>62453</v>
      </c>
      <c r="CM22" s="101">
        <v>0</v>
      </c>
      <c r="CN22" s="101">
        <v>0</v>
      </c>
      <c r="CO22" s="101">
        <v>0</v>
      </c>
      <c r="CP22" s="101">
        <v>0</v>
      </c>
      <c r="CQ22" s="101">
        <v>0</v>
      </c>
      <c r="CR22" s="101">
        <v>0</v>
      </c>
      <c r="CS22" s="101">
        <v>0</v>
      </c>
      <c r="CT22" s="101">
        <v>0</v>
      </c>
      <c r="CU22" s="101">
        <v>0</v>
      </c>
      <c r="CV22" s="101">
        <v>0</v>
      </c>
      <c r="CW22" s="101">
        <v>0</v>
      </c>
      <c r="CX22" s="101">
        <v>0</v>
      </c>
      <c r="CY22" s="101">
        <v>0</v>
      </c>
      <c r="CZ22" s="102">
        <f t="shared" si="42"/>
        <v>37</v>
      </c>
      <c r="DA22" s="101">
        <f t="shared" si="43"/>
        <v>208155</v>
      </c>
      <c r="DB22" s="101">
        <f t="shared" si="44"/>
        <v>145702</v>
      </c>
      <c r="DC22" s="101">
        <f t="shared" si="45"/>
        <v>0</v>
      </c>
      <c r="DD22" s="101">
        <f t="shared" si="46"/>
        <v>62453</v>
      </c>
      <c r="DE22" s="101">
        <f t="shared" si="36"/>
        <v>0</v>
      </c>
      <c r="DF22" s="101">
        <f t="shared" si="47"/>
        <v>4300</v>
      </c>
      <c r="DG22" s="101">
        <f t="shared" si="48"/>
        <v>142947001</v>
      </c>
      <c r="DH22" s="101">
        <f t="shared" si="49"/>
        <v>98999207</v>
      </c>
      <c r="DI22" s="101">
        <f t="shared" si="50"/>
        <v>12984414</v>
      </c>
      <c r="DJ22" s="101">
        <f t="shared" si="37"/>
        <v>29785442</v>
      </c>
      <c r="DK22" s="101">
        <f t="shared" si="38"/>
        <v>1177938</v>
      </c>
      <c r="DL22" s="101">
        <v>64</v>
      </c>
      <c r="DM22" s="101">
        <v>14</v>
      </c>
      <c r="DN22" s="101">
        <v>78</v>
      </c>
      <c r="DO22" s="101">
        <v>0</v>
      </c>
      <c r="DP22" s="101">
        <v>8</v>
      </c>
      <c r="DR22" s="16">
        <f>INDEX(現金給付!J:J,MATCH($A22,現金給付!$C:$C,0),1)</f>
        <v>37</v>
      </c>
      <c r="DS22" s="16">
        <f>INDEX(現金給付!K:K,MATCH($A22,現金給付!$C:$C,0),1)</f>
        <v>145702</v>
      </c>
      <c r="DT22" s="16">
        <f>INDEX(現金給付!R:R,MATCH($A22,現金給付!$C:$C,0),1)</f>
        <v>0</v>
      </c>
      <c r="DU22" s="16">
        <f>INDEX(現金給付!S:S,MATCH($A22,現金給付!$C:$C,0),1)</f>
        <v>0</v>
      </c>
      <c r="DV22" s="16">
        <f>INDEX(現金給付!Z:Z,MATCH($A22,現金給付!$C:$C,0),1)</f>
        <v>3</v>
      </c>
      <c r="DW22" s="16">
        <f>INDEX(現金給付!AA:AA,MATCH($A22,現金給付!$C:$C,0),1)</f>
        <v>81914</v>
      </c>
      <c r="DX22" s="16">
        <f>INDEX(現金給付!AP:AP,MATCH($A22,現金給付!$C:$C,0),1)</f>
        <v>4</v>
      </c>
      <c r="DY22" s="16">
        <f>INDEX(現金給付!AQ:AQ,MATCH($A22,現金給付!$C:$C,0),1)</f>
        <v>107306</v>
      </c>
      <c r="DZ22" s="16">
        <f>INDEX(現金給付!AX:AX,MATCH($A22,現金給付!$C:$C,0),1)</f>
        <v>0</v>
      </c>
      <c r="EA22" s="16">
        <f>INDEX(現金給付!AY:AY,MATCH($A22,現金給付!$C:$C,0),1)</f>
        <v>0</v>
      </c>
      <c r="EB22" s="16">
        <f>INDEX(現金給付!BF:BF,MATCH($A22,現金給付!$C:$C,0),1)</f>
        <v>0</v>
      </c>
      <c r="EC22" s="16">
        <f>INDEX(現金給付!BG:BG,MATCH($A22,現金給付!$C:$C,0),1)</f>
        <v>0</v>
      </c>
      <c r="ED22" s="16">
        <f>INDEX(現金給付!BV:BV,MATCH($A22,現金給付!$C:$C,0),1)</f>
        <v>0</v>
      </c>
      <c r="EE22" s="16">
        <f>INDEX(現金給付!BW:BW,MATCH($A22,現金給付!$C:$C,0),1)</f>
        <v>0</v>
      </c>
      <c r="EF22" s="16">
        <v>0</v>
      </c>
      <c r="EG22" s="16">
        <v>0</v>
      </c>
      <c r="EH22" s="16">
        <f t="shared" si="51"/>
        <v>44</v>
      </c>
      <c r="EI22" s="16">
        <f t="shared" si="52"/>
        <v>334922</v>
      </c>
      <c r="EK22" s="7">
        <f t="shared" si="53"/>
        <v>4307</v>
      </c>
      <c r="EL22" s="7">
        <f t="shared" si="54"/>
        <v>143073768</v>
      </c>
      <c r="EN22" s="69">
        <f>ROUND(EL22/INDEX(被保険者数!O:O,MATCH(A22,被保険者数!A:A,0),1),0)</f>
        <v>95574</v>
      </c>
      <c r="EO22" s="1">
        <f t="shared" si="55"/>
        <v>12</v>
      </c>
      <c r="EP22" s="69">
        <f t="shared" si="39"/>
        <v>78769730</v>
      </c>
      <c r="EQ22" s="69">
        <f t="shared" si="40"/>
        <v>35701990</v>
      </c>
      <c r="ER22" s="69">
        <f t="shared" si="41"/>
        <v>28602048</v>
      </c>
      <c r="ES22" s="69">
        <f>ROUND(EP22/INDEX(被保険者数!O:O,MATCH(A22,被保険者数!A:A,0),1),0)</f>
        <v>52618</v>
      </c>
      <c r="ET22" s="69">
        <f t="shared" si="56"/>
        <v>11</v>
      </c>
      <c r="EU22" s="69">
        <f>ROUND(EQ22/INDEX(被保険者数!O:O,MATCH(A22,被保険者数!A:A,0),1),0)</f>
        <v>23849</v>
      </c>
      <c r="EV22" s="1">
        <f t="shared" si="57"/>
        <v>13</v>
      </c>
    </row>
    <row r="23" spans="1:152" s="1" customFormat="1" ht="15.95" customHeight="1" x14ac:dyDescent="0.15">
      <c r="A23" s="2" t="s">
        <v>44</v>
      </c>
      <c r="B23" s="6">
        <v>40</v>
      </c>
      <c r="C23" s="7">
        <v>31650760</v>
      </c>
      <c r="D23" s="7">
        <v>22155525</v>
      </c>
      <c r="E23" s="7">
        <v>5862765</v>
      </c>
      <c r="F23" s="7">
        <v>3608356</v>
      </c>
      <c r="G23" s="7">
        <v>24114</v>
      </c>
      <c r="H23" s="7">
        <v>529</v>
      </c>
      <c r="I23" s="7">
        <v>9308620</v>
      </c>
      <c r="J23" s="7">
        <v>6516034</v>
      </c>
      <c r="K23" s="7">
        <v>786154</v>
      </c>
      <c r="L23" s="7">
        <v>2000026</v>
      </c>
      <c r="M23" s="7">
        <v>6406</v>
      </c>
      <c r="N23" s="7">
        <f t="shared" si="0"/>
        <v>569</v>
      </c>
      <c r="O23" s="7">
        <f t="shared" si="1"/>
        <v>40959380</v>
      </c>
      <c r="P23" s="7">
        <f t="shared" si="2"/>
        <v>28671559</v>
      </c>
      <c r="Q23" s="7">
        <f t="shared" si="3"/>
        <v>6648919</v>
      </c>
      <c r="R23" s="7">
        <f t="shared" si="4"/>
        <v>5608382</v>
      </c>
      <c r="S23" s="7">
        <f t="shared" si="5"/>
        <v>30520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70</v>
      </c>
      <c r="AA23" s="7">
        <v>1124320</v>
      </c>
      <c r="AB23" s="7">
        <v>787024</v>
      </c>
      <c r="AC23" s="7">
        <v>0</v>
      </c>
      <c r="AD23" s="7">
        <v>337296</v>
      </c>
      <c r="AE23" s="7">
        <v>0</v>
      </c>
      <c r="AF23" s="7">
        <f t="shared" si="6"/>
        <v>70</v>
      </c>
      <c r="AG23" s="7">
        <f t="shared" si="7"/>
        <v>1124320</v>
      </c>
      <c r="AH23" s="7">
        <f t="shared" si="8"/>
        <v>787024</v>
      </c>
      <c r="AI23" s="7">
        <f t="shared" si="9"/>
        <v>0</v>
      </c>
      <c r="AJ23" s="7">
        <f t="shared" si="10"/>
        <v>337296</v>
      </c>
      <c r="AK23" s="7">
        <f t="shared" si="11"/>
        <v>0</v>
      </c>
      <c r="AL23" s="6">
        <f t="shared" si="12"/>
        <v>639</v>
      </c>
      <c r="AM23" s="7">
        <f t="shared" si="13"/>
        <v>42083700</v>
      </c>
      <c r="AN23" s="7">
        <f t="shared" si="14"/>
        <v>29458583</v>
      </c>
      <c r="AO23" s="7">
        <f t="shared" si="15"/>
        <v>6648919</v>
      </c>
      <c r="AP23" s="7">
        <f t="shared" si="16"/>
        <v>5945678</v>
      </c>
      <c r="AQ23" s="7">
        <f t="shared" si="17"/>
        <v>30520</v>
      </c>
      <c r="AR23" s="7">
        <v>395</v>
      </c>
      <c r="AS23" s="7">
        <v>6096280</v>
      </c>
      <c r="AT23" s="7">
        <v>4267396</v>
      </c>
      <c r="AU23" s="7">
        <v>0</v>
      </c>
      <c r="AV23" s="7">
        <v>1743585</v>
      </c>
      <c r="AW23" s="7">
        <v>85299</v>
      </c>
      <c r="AX23" s="7">
        <f t="shared" si="18"/>
        <v>1034</v>
      </c>
      <c r="AY23" s="7">
        <f t="shared" si="19"/>
        <v>48179980</v>
      </c>
      <c r="AZ23" s="7">
        <f t="shared" si="20"/>
        <v>33725979</v>
      </c>
      <c r="BA23" s="7">
        <f t="shared" si="21"/>
        <v>6648919</v>
      </c>
      <c r="BB23" s="7">
        <f t="shared" si="22"/>
        <v>7689263</v>
      </c>
      <c r="BC23" s="7">
        <f t="shared" si="23"/>
        <v>115819</v>
      </c>
      <c r="BD23" s="6">
        <v>39</v>
      </c>
      <c r="BE23" s="7">
        <v>1547972</v>
      </c>
      <c r="BF23" s="7">
        <v>201892</v>
      </c>
      <c r="BG23" s="7">
        <v>0</v>
      </c>
      <c r="BH23" s="7">
        <v>1346080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f t="shared" si="24"/>
        <v>39</v>
      </c>
      <c r="BQ23" s="7">
        <f t="shared" si="25"/>
        <v>1547972</v>
      </c>
      <c r="BR23" s="7">
        <f t="shared" si="26"/>
        <v>201892</v>
      </c>
      <c r="BS23" s="7">
        <f t="shared" si="27"/>
        <v>0</v>
      </c>
      <c r="BT23" s="7">
        <f t="shared" si="28"/>
        <v>1346080</v>
      </c>
      <c r="BU23" s="7">
        <f t="shared" si="29"/>
        <v>0</v>
      </c>
      <c r="BV23" s="6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f t="shared" si="30"/>
        <v>1034</v>
      </c>
      <c r="CC23" s="7">
        <f t="shared" si="31"/>
        <v>49727952</v>
      </c>
      <c r="CD23" s="7">
        <f t="shared" si="32"/>
        <v>33927871</v>
      </c>
      <c r="CE23" s="7">
        <f t="shared" si="33"/>
        <v>6648919</v>
      </c>
      <c r="CF23" s="7">
        <f t="shared" si="34"/>
        <v>9035343</v>
      </c>
      <c r="CG23" s="7">
        <f t="shared" si="35"/>
        <v>115819</v>
      </c>
      <c r="CH23" s="100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101">
        <v>0</v>
      </c>
      <c r="CZ23" s="102">
        <f t="shared" si="42"/>
        <v>0</v>
      </c>
      <c r="DA23" s="101">
        <f t="shared" si="43"/>
        <v>0</v>
      </c>
      <c r="DB23" s="101">
        <f t="shared" si="44"/>
        <v>0</v>
      </c>
      <c r="DC23" s="101">
        <f t="shared" si="45"/>
        <v>0</v>
      </c>
      <c r="DD23" s="101">
        <f t="shared" si="46"/>
        <v>0</v>
      </c>
      <c r="DE23" s="101">
        <f t="shared" si="36"/>
        <v>0</v>
      </c>
      <c r="DF23" s="101">
        <f t="shared" si="47"/>
        <v>1034</v>
      </c>
      <c r="DG23" s="101">
        <f t="shared" si="48"/>
        <v>49727952</v>
      </c>
      <c r="DH23" s="101">
        <f t="shared" si="49"/>
        <v>33927871</v>
      </c>
      <c r="DI23" s="101">
        <f t="shared" si="50"/>
        <v>6648919</v>
      </c>
      <c r="DJ23" s="101">
        <f t="shared" si="37"/>
        <v>9035343</v>
      </c>
      <c r="DK23" s="101">
        <f t="shared" si="38"/>
        <v>115819</v>
      </c>
      <c r="DL23" s="101">
        <v>33</v>
      </c>
      <c r="DM23" s="101">
        <v>8</v>
      </c>
      <c r="DN23" s="101">
        <v>41</v>
      </c>
      <c r="DO23" s="101">
        <v>9</v>
      </c>
      <c r="DP23" s="101">
        <v>19</v>
      </c>
      <c r="DR23" s="16">
        <f>INDEX(現金給付!J:J,MATCH($A23,現金給付!$C:$C,0),1)</f>
        <v>0</v>
      </c>
      <c r="DS23" s="16">
        <f>INDEX(現金給付!K:K,MATCH($A23,現金給付!$C:$C,0),1)</f>
        <v>0</v>
      </c>
      <c r="DT23" s="16">
        <f>INDEX(現金給付!R:R,MATCH($A23,現金給付!$C:$C,0),1)</f>
        <v>0</v>
      </c>
      <c r="DU23" s="16">
        <f>INDEX(現金給付!S:S,MATCH($A23,現金給付!$C:$C,0),1)</f>
        <v>0</v>
      </c>
      <c r="DV23" s="16">
        <f>INDEX(現金給付!Z:Z,MATCH($A23,現金給付!$C:$C,0),1)</f>
        <v>0</v>
      </c>
      <c r="DW23" s="16">
        <f>INDEX(現金給付!AA:AA,MATCH($A23,現金給付!$C:$C,0),1)</f>
        <v>0</v>
      </c>
      <c r="DX23" s="16">
        <f>INDEX(現金給付!AP:AP,MATCH($A23,現金給付!$C:$C,0),1)</f>
        <v>1</v>
      </c>
      <c r="DY23" s="16">
        <f>INDEX(現金給付!AQ:AQ,MATCH($A23,現金給付!$C:$C,0),1)</f>
        <v>26526</v>
      </c>
      <c r="DZ23" s="16">
        <f>INDEX(現金給付!AX:AX,MATCH($A23,現金給付!$C:$C,0),1)</f>
        <v>0</v>
      </c>
      <c r="EA23" s="16">
        <f>INDEX(現金給付!AY:AY,MATCH($A23,現金給付!$C:$C,0),1)</f>
        <v>0</v>
      </c>
      <c r="EB23" s="16">
        <f>INDEX(現金給付!BF:BF,MATCH($A23,現金給付!$C:$C,0),1)</f>
        <v>0</v>
      </c>
      <c r="EC23" s="16">
        <f>INDEX(現金給付!BG:BG,MATCH($A23,現金給付!$C:$C,0),1)</f>
        <v>0</v>
      </c>
      <c r="ED23" s="16">
        <f>INDEX(現金給付!BV:BV,MATCH($A23,現金給付!$C:$C,0),1)</f>
        <v>0</v>
      </c>
      <c r="EE23" s="16">
        <f>INDEX(現金給付!BW:BW,MATCH($A23,現金給付!$C:$C,0),1)</f>
        <v>0</v>
      </c>
      <c r="EF23" s="16">
        <v>0</v>
      </c>
      <c r="EG23" s="16">
        <v>0</v>
      </c>
      <c r="EH23" s="16">
        <f t="shared" si="51"/>
        <v>1</v>
      </c>
      <c r="EI23" s="16">
        <f t="shared" si="52"/>
        <v>26526</v>
      </c>
      <c r="EK23" s="7">
        <f t="shared" si="53"/>
        <v>1035</v>
      </c>
      <c r="EL23" s="7">
        <f t="shared" si="54"/>
        <v>49754478</v>
      </c>
      <c r="EN23" s="69">
        <f>ROUND(EL23/INDEX(被保険者数!O:O,MATCH(A23,被保険者数!A:A,0),1),0)</f>
        <v>67971</v>
      </c>
      <c r="EO23" s="1">
        <f t="shared" si="55"/>
        <v>17</v>
      </c>
      <c r="EP23" s="69">
        <f t="shared" si="39"/>
        <v>31650760</v>
      </c>
      <c r="EQ23" s="69">
        <f t="shared" si="40"/>
        <v>10432940</v>
      </c>
      <c r="ER23" s="69">
        <f t="shared" si="41"/>
        <v>7670778</v>
      </c>
      <c r="ES23" s="69">
        <f>ROUND(EP23/INDEX(被保険者数!O:O,MATCH(A23,被保険者数!A:A,0),1),0)</f>
        <v>43239</v>
      </c>
      <c r="ET23" s="69">
        <f t="shared" si="56"/>
        <v>14</v>
      </c>
      <c r="EU23" s="69">
        <f>ROUND(EQ23/INDEX(被保険者数!O:O,MATCH(A23,被保険者数!A:A,0),1),0)</f>
        <v>14253</v>
      </c>
      <c r="EV23" s="1">
        <f t="shared" si="57"/>
        <v>24</v>
      </c>
    </row>
    <row r="24" spans="1:152" s="1" customFormat="1" ht="15.95" customHeight="1" x14ac:dyDescent="0.15">
      <c r="A24" s="2" t="s">
        <v>61</v>
      </c>
      <c r="B24" s="6">
        <v>356</v>
      </c>
      <c r="C24" s="7">
        <v>234236860</v>
      </c>
      <c r="D24" s="7">
        <v>163965737</v>
      </c>
      <c r="E24" s="7">
        <v>36021231</v>
      </c>
      <c r="F24" s="7">
        <v>32767547</v>
      </c>
      <c r="G24" s="7">
        <v>1482345</v>
      </c>
      <c r="H24" s="7">
        <v>6878</v>
      </c>
      <c r="I24" s="7">
        <v>143256130</v>
      </c>
      <c r="J24" s="7">
        <v>100279287</v>
      </c>
      <c r="K24" s="7">
        <v>13730695</v>
      </c>
      <c r="L24" s="7">
        <v>28275648</v>
      </c>
      <c r="M24" s="7">
        <v>970500</v>
      </c>
      <c r="N24" s="7">
        <f t="shared" si="0"/>
        <v>7234</v>
      </c>
      <c r="O24" s="7">
        <f t="shared" si="1"/>
        <v>377492990</v>
      </c>
      <c r="P24" s="7">
        <f t="shared" si="2"/>
        <v>264245024</v>
      </c>
      <c r="Q24" s="7">
        <f t="shared" si="3"/>
        <v>49751926</v>
      </c>
      <c r="R24" s="7">
        <f t="shared" si="4"/>
        <v>61043195</v>
      </c>
      <c r="S24" s="7">
        <f t="shared" si="5"/>
        <v>2452845</v>
      </c>
      <c r="T24" s="6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963</v>
      </c>
      <c r="AA24" s="7">
        <v>13281550</v>
      </c>
      <c r="AB24" s="7">
        <v>9297085</v>
      </c>
      <c r="AC24" s="7">
        <v>0</v>
      </c>
      <c r="AD24" s="7">
        <v>3984465</v>
      </c>
      <c r="AE24" s="7">
        <v>0</v>
      </c>
      <c r="AF24" s="7">
        <f t="shared" si="6"/>
        <v>963</v>
      </c>
      <c r="AG24" s="7">
        <f t="shared" si="7"/>
        <v>13281550</v>
      </c>
      <c r="AH24" s="7">
        <f t="shared" si="8"/>
        <v>9297085</v>
      </c>
      <c r="AI24" s="7">
        <f t="shared" si="9"/>
        <v>0</v>
      </c>
      <c r="AJ24" s="7">
        <f t="shared" si="10"/>
        <v>3984465</v>
      </c>
      <c r="AK24" s="7">
        <f t="shared" si="11"/>
        <v>0</v>
      </c>
      <c r="AL24" s="6">
        <f t="shared" si="12"/>
        <v>8197</v>
      </c>
      <c r="AM24" s="7">
        <f t="shared" si="13"/>
        <v>390774540</v>
      </c>
      <c r="AN24" s="7">
        <f t="shared" si="14"/>
        <v>273542109</v>
      </c>
      <c r="AO24" s="7">
        <f t="shared" si="15"/>
        <v>49751926</v>
      </c>
      <c r="AP24" s="7">
        <f t="shared" si="16"/>
        <v>65027660</v>
      </c>
      <c r="AQ24" s="7">
        <f t="shared" si="17"/>
        <v>2452845</v>
      </c>
      <c r="AR24" s="7">
        <v>5101</v>
      </c>
      <c r="AS24" s="7">
        <v>57099710</v>
      </c>
      <c r="AT24" s="7">
        <v>39969798</v>
      </c>
      <c r="AU24" s="7">
        <v>369633</v>
      </c>
      <c r="AV24" s="7">
        <v>15571545</v>
      </c>
      <c r="AW24" s="7">
        <v>1188734</v>
      </c>
      <c r="AX24" s="7">
        <f t="shared" si="18"/>
        <v>13298</v>
      </c>
      <c r="AY24" s="7">
        <f t="shared" si="19"/>
        <v>447874250</v>
      </c>
      <c r="AZ24" s="7">
        <f t="shared" si="20"/>
        <v>313511907</v>
      </c>
      <c r="BA24" s="7">
        <f t="shared" si="21"/>
        <v>50121559</v>
      </c>
      <c r="BB24" s="7">
        <f t="shared" si="22"/>
        <v>80599205</v>
      </c>
      <c r="BC24" s="7">
        <f t="shared" si="23"/>
        <v>3641579</v>
      </c>
      <c r="BD24" s="6">
        <v>343</v>
      </c>
      <c r="BE24" s="7">
        <v>9268367</v>
      </c>
      <c r="BF24" s="7">
        <v>2611927</v>
      </c>
      <c r="BG24" s="7">
        <v>0</v>
      </c>
      <c r="BH24" s="7">
        <v>6615960</v>
      </c>
      <c r="BI24" s="7">
        <v>40480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f t="shared" si="24"/>
        <v>343</v>
      </c>
      <c r="BQ24" s="7">
        <f t="shared" si="25"/>
        <v>9268367</v>
      </c>
      <c r="BR24" s="7">
        <f t="shared" si="26"/>
        <v>2611927</v>
      </c>
      <c r="BS24" s="7">
        <f t="shared" si="27"/>
        <v>0</v>
      </c>
      <c r="BT24" s="7">
        <f t="shared" si="28"/>
        <v>6615960</v>
      </c>
      <c r="BU24" s="7">
        <f t="shared" si="29"/>
        <v>40480</v>
      </c>
      <c r="BV24" s="6">
        <v>33</v>
      </c>
      <c r="BW24" s="7">
        <v>2890880</v>
      </c>
      <c r="BX24" s="7">
        <v>2023616</v>
      </c>
      <c r="BY24" s="7">
        <v>85623</v>
      </c>
      <c r="BZ24" s="7">
        <v>747414</v>
      </c>
      <c r="CA24" s="7">
        <v>34227</v>
      </c>
      <c r="CB24" s="7">
        <f t="shared" si="30"/>
        <v>13331</v>
      </c>
      <c r="CC24" s="7">
        <f t="shared" si="31"/>
        <v>460033497</v>
      </c>
      <c r="CD24" s="7">
        <f t="shared" si="32"/>
        <v>318147450</v>
      </c>
      <c r="CE24" s="7">
        <f t="shared" si="33"/>
        <v>50207182</v>
      </c>
      <c r="CF24" s="7">
        <f t="shared" si="34"/>
        <v>87962579</v>
      </c>
      <c r="CG24" s="7">
        <f t="shared" si="35"/>
        <v>3716286</v>
      </c>
      <c r="CH24" s="100">
        <v>114</v>
      </c>
      <c r="CI24" s="101">
        <v>697739</v>
      </c>
      <c r="CJ24" s="101">
        <v>488402</v>
      </c>
      <c r="CK24" s="101">
        <v>0</v>
      </c>
      <c r="CL24" s="101">
        <v>209337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01">
        <v>0</v>
      </c>
      <c r="CZ24" s="102">
        <f t="shared" si="42"/>
        <v>114</v>
      </c>
      <c r="DA24" s="101">
        <f t="shared" si="43"/>
        <v>697739</v>
      </c>
      <c r="DB24" s="101">
        <f t="shared" si="44"/>
        <v>488402</v>
      </c>
      <c r="DC24" s="101">
        <f t="shared" si="45"/>
        <v>0</v>
      </c>
      <c r="DD24" s="101">
        <f t="shared" si="46"/>
        <v>209337</v>
      </c>
      <c r="DE24" s="101">
        <f t="shared" si="36"/>
        <v>0</v>
      </c>
      <c r="DF24" s="101">
        <f t="shared" si="47"/>
        <v>13445</v>
      </c>
      <c r="DG24" s="101">
        <f t="shared" si="48"/>
        <v>460731236</v>
      </c>
      <c r="DH24" s="101">
        <f t="shared" si="49"/>
        <v>318635852</v>
      </c>
      <c r="DI24" s="101">
        <f t="shared" si="50"/>
        <v>50207182</v>
      </c>
      <c r="DJ24" s="101">
        <f t="shared" si="37"/>
        <v>88171916</v>
      </c>
      <c r="DK24" s="101">
        <f t="shared" si="38"/>
        <v>3716286</v>
      </c>
      <c r="DL24" s="101">
        <v>206</v>
      </c>
      <c r="DM24" s="101">
        <v>161</v>
      </c>
      <c r="DN24" s="101">
        <v>367</v>
      </c>
      <c r="DO24" s="101">
        <v>145</v>
      </c>
      <c r="DP24" s="101">
        <v>48</v>
      </c>
      <c r="DR24" s="16">
        <f>INDEX(現金給付!J:J,MATCH($A24,現金給付!$C:$C,0),1)</f>
        <v>114</v>
      </c>
      <c r="DS24" s="16">
        <f>INDEX(現金給付!K:K,MATCH($A24,現金給付!$C:$C,0),1)</f>
        <v>488402</v>
      </c>
      <c r="DT24" s="16">
        <f>INDEX(現金給付!R:R,MATCH($A24,現金給付!$C:$C,0),1)</f>
        <v>11</v>
      </c>
      <c r="DU24" s="16">
        <f>INDEX(現金給付!S:S,MATCH($A24,現金給付!$C:$C,0),1)</f>
        <v>51221</v>
      </c>
      <c r="DV24" s="16">
        <f>INDEX(現金給付!Z:Z,MATCH($A24,現金給付!$C:$C,0),1)</f>
        <v>6</v>
      </c>
      <c r="DW24" s="16">
        <f>INDEX(現金給付!AA:AA,MATCH($A24,現金給付!$C:$C,0),1)</f>
        <v>192997</v>
      </c>
      <c r="DX24" s="16">
        <f>INDEX(現金給付!AP:AP,MATCH($A24,現金給付!$C:$C,0),1)</f>
        <v>15</v>
      </c>
      <c r="DY24" s="16">
        <f>INDEX(現金給付!AQ:AQ,MATCH($A24,現金給付!$C:$C,0),1)</f>
        <v>480981</v>
      </c>
      <c r="DZ24" s="16">
        <f>INDEX(現金給付!AX:AX,MATCH($A24,現金給付!$C:$C,0),1)</f>
        <v>1</v>
      </c>
      <c r="EA24" s="16">
        <f>INDEX(現金給付!AY:AY,MATCH($A24,現金給付!$C:$C,0),1)</f>
        <v>3836</v>
      </c>
      <c r="EB24" s="16">
        <f>INDEX(現金給付!BF:BF,MATCH($A24,現金給付!$C:$C,0),1)</f>
        <v>0</v>
      </c>
      <c r="EC24" s="16">
        <f>INDEX(現金給付!BG:BG,MATCH($A24,現金給付!$C:$C,0),1)</f>
        <v>0</v>
      </c>
      <c r="ED24" s="16">
        <f>INDEX(現金給付!BV:BV,MATCH($A24,現金給付!$C:$C,0),1)</f>
        <v>0</v>
      </c>
      <c r="EE24" s="16">
        <f>INDEX(現金給付!BW:BW,MATCH($A24,現金給付!$C:$C,0),1)</f>
        <v>0</v>
      </c>
      <c r="EF24" s="16">
        <v>0</v>
      </c>
      <c r="EG24" s="16">
        <v>0</v>
      </c>
      <c r="EH24" s="16">
        <f t="shared" si="51"/>
        <v>147</v>
      </c>
      <c r="EI24" s="16">
        <f t="shared" si="52"/>
        <v>1217437</v>
      </c>
      <c r="EK24" s="7">
        <f t="shared" si="53"/>
        <v>13478</v>
      </c>
      <c r="EL24" s="7">
        <f t="shared" si="54"/>
        <v>461250934</v>
      </c>
      <c r="EN24" s="69">
        <f>ROUND(EL24/INDEX(被保険者数!O:O,MATCH(A24,被保険者数!A:A,0),1),0)</f>
        <v>106821</v>
      </c>
      <c r="EO24" s="1">
        <f t="shared" si="55"/>
        <v>9</v>
      </c>
      <c r="EP24" s="69">
        <f t="shared" si="39"/>
        <v>234236860</v>
      </c>
      <c r="EQ24" s="69">
        <f t="shared" si="40"/>
        <v>156537680</v>
      </c>
      <c r="ER24" s="69">
        <f t="shared" si="41"/>
        <v>70476394</v>
      </c>
      <c r="ES24" s="69">
        <f>ROUND(EP24/INDEX(被保険者数!O:O,MATCH(A24,被保険者数!A:A,0),1),0)</f>
        <v>54247</v>
      </c>
      <c r="ET24" s="69">
        <f t="shared" si="56"/>
        <v>9</v>
      </c>
      <c r="EU24" s="69">
        <f>ROUND(EQ24/INDEX(被保険者数!O:O,MATCH(A24,被保険者数!A:A,0),1),0)</f>
        <v>36252</v>
      </c>
      <c r="EV24" s="1">
        <f t="shared" si="57"/>
        <v>7</v>
      </c>
    </row>
    <row r="25" spans="1:152" s="1" customFormat="1" ht="15.95" customHeight="1" x14ac:dyDescent="0.15">
      <c r="A25" s="2" t="s">
        <v>45</v>
      </c>
      <c r="B25" s="6">
        <v>350</v>
      </c>
      <c r="C25" s="7">
        <v>223245530</v>
      </c>
      <c r="D25" s="7">
        <v>156271765</v>
      </c>
      <c r="E25" s="7">
        <v>26322014</v>
      </c>
      <c r="F25" s="7">
        <v>37037190</v>
      </c>
      <c r="G25" s="7">
        <v>3614561</v>
      </c>
      <c r="H25" s="7">
        <v>4652</v>
      </c>
      <c r="I25" s="7">
        <v>82232020</v>
      </c>
      <c r="J25" s="7">
        <v>57562410</v>
      </c>
      <c r="K25" s="7">
        <v>4467949</v>
      </c>
      <c r="L25" s="7">
        <v>19435373</v>
      </c>
      <c r="M25" s="7">
        <v>766288</v>
      </c>
      <c r="N25" s="7">
        <f t="shared" si="0"/>
        <v>5002</v>
      </c>
      <c r="O25" s="7">
        <f t="shared" si="1"/>
        <v>305477550</v>
      </c>
      <c r="P25" s="7">
        <f t="shared" si="2"/>
        <v>213834175</v>
      </c>
      <c r="Q25" s="7">
        <f t="shared" si="3"/>
        <v>30789963</v>
      </c>
      <c r="R25" s="7">
        <f t="shared" si="4"/>
        <v>56472563</v>
      </c>
      <c r="S25" s="7">
        <f t="shared" si="5"/>
        <v>4380849</v>
      </c>
      <c r="T25" s="6">
        <v>2</v>
      </c>
      <c r="U25" s="7">
        <v>193800</v>
      </c>
      <c r="V25" s="7">
        <v>135660</v>
      </c>
      <c r="W25" s="7">
        <v>0</v>
      </c>
      <c r="X25" s="7">
        <v>58140</v>
      </c>
      <c r="Y25" s="7">
        <v>0</v>
      </c>
      <c r="Z25" s="7">
        <v>732</v>
      </c>
      <c r="AA25" s="7">
        <v>9069580</v>
      </c>
      <c r="AB25" s="7">
        <v>6348706</v>
      </c>
      <c r="AC25" s="7">
        <v>0</v>
      </c>
      <c r="AD25" s="7">
        <v>2720874</v>
      </c>
      <c r="AE25" s="7">
        <v>0</v>
      </c>
      <c r="AF25" s="7">
        <f t="shared" si="6"/>
        <v>734</v>
      </c>
      <c r="AG25" s="7">
        <f t="shared" si="7"/>
        <v>9263380</v>
      </c>
      <c r="AH25" s="7">
        <f t="shared" si="8"/>
        <v>6484366</v>
      </c>
      <c r="AI25" s="7">
        <f t="shared" si="9"/>
        <v>0</v>
      </c>
      <c r="AJ25" s="7">
        <f t="shared" si="10"/>
        <v>2779014</v>
      </c>
      <c r="AK25" s="7">
        <f t="shared" si="11"/>
        <v>0</v>
      </c>
      <c r="AL25" s="6">
        <f t="shared" si="12"/>
        <v>5736</v>
      </c>
      <c r="AM25" s="7">
        <f t="shared" si="13"/>
        <v>314740930</v>
      </c>
      <c r="AN25" s="7">
        <f t="shared" si="14"/>
        <v>220318541</v>
      </c>
      <c r="AO25" s="7">
        <f t="shared" si="15"/>
        <v>30789963</v>
      </c>
      <c r="AP25" s="7">
        <f t="shared" si="16"/>
        <v>59251577</v>
      </c>
      <c r="AQ25" s="7">
        <f t="shared" si="17"/>
        <v>4380849</v>
      </c>
      <c r="AR25" s="7">
        <v>3690</v>
      </c>
      <c r="AS25" s="7">
        <v>44968240</v>
      </c>
      <c r="AT25" s="7">
        <v>31477768</v>
      </c>
      <c r="AU25" s="7">
        <v>0</v>
      </c>
      <c r="AV25" s="7">
        <v>12695772</v>
      </c>
      <c r="AW25" s="7">
        <v>794700</v>
      </c>
      <c r="AX25" s="7">
        <f t="shared" si="18"/>
        <v>9426</v>
      </c>
      <c r="AY25" s="7">
        <f t="shared" si="19"/>
        <v>359709170</v>
      </c>
      <c r="AZ25" s="7">
        <f t="shared" si="20"/>
        <v>251796309</v>
      </c>
      <c r="BA25" s="7">
        <f t="shared" si="21"/>
        <v>30789963</v>
      </c>
      <c r="BB25" s="7">
        <f t="shared" si="22"/>
        <v>71947349</v>
      </c>
      <c r="BC25" s="7">
        <f t="shared" si="23"/>
        <v>5175549</v>
      </c>
      <c r="BD25" s="6">
        <v>337</v>
      </c>
      <c r="BE25" s="7">
        <v>11542084</v>
      </c>
      <c r="BF25" s="7">
        <v>3435394</v>
      </c>
      <c r="BG25" s="7">
        <v>0</v>
      </c>
      <c r="BH25" s="7">
        <v>8018910</v>
      </c>
      <c r="BI25" s="7">
        <v>87780</v>
      </c>
      <c r="BJ25" s="7">
        <v>2</v>
      </c>
      <c r="BK25" s="7">
        <v>6600</v>
      </c>
      <c r="BL25" s="7">
        <v>2000</v>
      </c>
      <c r="BM25" s="7">
        <v>0</v>
      </c>
      <c r="BN25" s="7">
        <v>4600</v>
      </c>
      <c r="BO25" s="7">
        <v>0</v>
      </c>
      <c r="BP25" s="7">
        <f t="shared" si="24"/>
        <v>339</v>
      </c>
      <c r="BQ25" s="7">
        <f t="shared" si="25"/>
        <v>11548684</v>
      </c>
      <c r="BR25" s="7">
        <f t="shared" si="26"/>
        <v>3437394</v>
      </c>
      <c r="BS25" s="7">
        <f t="shared" si="27"/>
        <v>0</v>
      </c>
      <c r="BT25" s="7">
        <f t="shared" si="28"/>
        <v>8023510</v>
      </c>
      <c r="BU25" s="7">
        <f t="shared" si="29"/>
        <v>87780</v>
      </c>
      <c r="BV25" s="6">
        <v>22</v>
      </c>
      <c r="BW25" s="7">
        <v>2371050</v>
      </c>
      <c r="BX25" s="7">
        <v>1659735</v>
      </c>
      <c r="BY25" s="7">
        <v>0</v>
      </c>
      <c r="BZ25" s="7">
        <v>711315</v>
      </c>
      <c r="CA25" s="7">
        <v>0</v>
      </c>
      <c r="CB25" s="7">
        <f t="shared" si="30"/>
        <v>9448</v>
      </c>
      <c r="CC25" s="7">
        <f t="shared" si="31"/>
        <v>373628904</v>
      </c>
      <c r="CD25" s="7">
        <f t="shared" si="32"/>
        <v>256893438</v>
      </c>
      <c r="CE25" s="7">
        <f t="shared" si="33"/>
        <v>30789963</v>
      </c>
      <c r="CF25" s="7">
        <f t="shared" si="34"/>
        <v>80682174</v>
      </c>
      <c r="CG25" s="7">
        <f t="shared" si="35"/>
        <v>5263329</v>
      </c>
      <c r="CH25" s="100">
        <v>56</v>
      </c>
      <c r="CI25" s="101">
        <v>295044</v>
      </c>
      <c r="CJ25" s="101">
        <v>206529</v>
      </c>
      <c r="CK25" s="101">
        <v>0</v>
      </c>
      <c r="CL25" s="101">
        <v>88515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01">
        <v>0</v>
      </c>
      <c r="CZ25" s="102">
        <f t="shared" si="42"/>
        <v>56</v>
      </c>
      <c r="DA25" s="101">
        <f t="shared" si="43"/>
        <v>295044</v>
      </c>
      <c r="DB25" s="101">
        <f t="shared" si="44"/>
        <v>206529</v>
      </c>
      <c r="DC25" s="101">
        <f t="shared" si="45"/>
        <v>0</v>
      </c>
      <c r="DD25" s="101">
        <f t="shared" si="46"/>
        <v>88515</v>
      </c>
      <c r="DE25" s="101">
        <f t="shared" si="36"/>
        <v>0</v>
      </c>
      <c r="DF25" s="101">
        <f t="shared" si="47"/>
        <v>9504</v>
      </c>
      <c r="DG25" s="101">
        <f t="shared" si="48"/>
        <v>373923948</v>
      </c>
      <c r="DH25" s="101">
        <f t="shared" si="49"/>
        <v>257099967</v>
      </c>
      <c r="DI25" s="101">
        <f t="shared" si="50"/>
        <v>30789963</v>
      </c>
      <c r="DJ25" s="101">
        <f t="shared" si="37"/>
        <v>80770689</v>
      </c>
      <c r="DK25" s="101">
        <f t="shared" si="38"/>
        <v>5263329</v>
      </c>
      <c r="DL25" s="101">
        <v>187</v>
      </c>
      <c r="DM25" s="101">
        <v>56</v>
      </c>
      <c r="DN25" s="101">
        <v>243</v>
      </c>
      <c r="DO25" s="101">
        <v>51</v>
      </c>
      <c r="DP25" s="101">
        <v>36</v>
      </c>
      <c r="DR25" s="16">
        <f>INDEX(現金給付!J:J,MATCH($A25,現金給付!$C:$C,0),1)</f>
        <v>56</v>
      </c>
      <c r="DS25" s="16">
        <f>INDEX(現金給付!K:K,MATCH($A25,現金給付!$C:$C,0),1)</f>
        <v>206529</v>
      </c>
      <c r="DT25" s="16">
        <f>INDEX(現金給付!R:R,MATCH($A25,現金給付!$C:$C,0),1)</f>
        <v>15</v>
      </c>
      <c r="DU25" s="16">
        <f>INDEX(現金給付!S:S,MATCH($A25,現金給付!$C:$C,0),1)</f>
        <v>68566</v>
      </c>
      <c r="DV25" s="16">
        <f>INDEX(現金給付!Z:Z,MATCH($A25,現金給付!$C:$C,0),1)</f>
        <v>12</v>
      </c>
      <c r="DW25" s="16">
        <f>INDEX(現金給付!AA:AA,MATCH($A25,現金給付!$C:$C,0),1)</f>
        <v>430430</v>
      </c>
      <c r="DX25" s="16">
        <f>INDEX(現金給付!AP:AP,MATCH($A25,現金給付!$C:$C,0),1)</f>
        <v>11</v>
      </c>
      <c r="DY25" s="16">
        <f>INDEX(現金給付!AQ:AQ,MATCH($A25,現金給付!$C:$C,0),1)</f>
        <v>428914</v>
      </c>
      <c r="DZ25" s="16">
        <f>INDEX(現金給付!AX:AX,MATCH($A25,現金給付!$C:$C,0),1)</f>
        <v>0</v>
      </c>
      <c r="EA25" s="16">
        <f>INDEX(現金給付!AY:AY,MATCH($A25,現金給付!$C:$C,0),1)</f>
        <v>0</v>
      </c>
      <c r="EB25" s="16">
        <f>INDEX(現金給付!BF:BF,MATCH($A25,現金給付!$C:$C,0),1)</f>
        <v>0</v>
      </c>
      <c r="EC25" s="16">
        <f>INDEX(現金給付!BG:BG,MATCH($A25,現金給付!$C:$C,0),1)</f>
        <v>0</v>
      </c>
      <c r="ED25" s="16">
        <f>INDEX(現金給付!BV:BV,MATCH($A25,現金給付!$C:$C,0),1)</f>
        <v>0</v>
      </c>
      <c r="EE25" s="16">
        <f>INDEX(現金給付!BW:BW,MATCH($A25,現金給付!$C:$C,0),1)</f>
        <v>0</v>
      </c>
      <c r="EF25" s="16">
        <v>0</v>
      </c>
      <c r="EG25" s="16">
        <v>0</v>
      </c>
      <c r="EH25" s="16">
        <f t="shared" si="51"/>
        <v>94</v>
      </c>
      <c r="EI25" s="16">
        <f t="shared" si="52"/>
        <v>1134439</v>
      </c>
      <c r="EK25" s="7">
        <f t="shared" si="53"/>
        <v>9542</v>
      </c>
      <c r="EL25" s="7">
        <f t="shared" si="54"/>
        <v>374763343</v>
      </c>
      <c r="EN25" s="69">
        <f>ROUND(EL25/INDEX(被保険者数!O:O,MATCH(A25,被保険者数!A:A,0),1),0)</f>
        <v>240233</v>
      </c>
      <c r="EO25" s="1">
        <f t="shared" si="55"/>
        <v>1</v>
      </c>
      <c r="EP25" s="69">
        <f t="shared" si="39"/>
        <v>223439330</v>
      </c>
      <c r="EQ25" s="69">
        <f t="shared" si="40"/>
        <v>91301600</v>
      </c>
      <c r="ER25" s="69">
        <f t="shared" si="41"/>
        <v>60022413</v>
      </c>
      <c r="ES25" s="69">
        <f>ROUND(EP25/INDEX(被保険者数!O:O,MATCH(A25,被保険者数!A:A,0),1),0)</f>
        <v>143230</v>
      </c>
      <c r="ET25" s="69">
        <f t="shared" si="56"/>
        <v>1</v>
      </c>
      <c r="EU25" s="69">
        <f>ROUND(EQ25/INDEX(被保険者数!O:O,MATCH(A25,被保険者数!A:A,0),1),0)</f>
        <v>58527</v>
      </c>
      <c r="EV25" s="1">
        <f t="shared" si="57"/>
        <v>1</v>
      </c>
    </row>
    <row r="26" spans="1:152" s="1" customFormat="1" ht="15.95" customHeight="1" x14ac:dyDescent="0.15">
      <c r="A26" s="2" t="s">
        <v>46</v>
      </c>
      <c r="B26" s="6">
        <v>411</v>
      </c>
      <c r="C26" s="7">
        <v>259461820</v>
      </c>
      <c r="D26" s="7">
        <v>181623243</v>
      </c>
      <c r="E26" s="7">
        <v>33319873</v>
      </c>
      <c r="F26" s="7">
        <v>43024793</v>
      </c>
      <c r="G26" s="7">
        <v>1493911</v>
      </c>
      <c r="H26" s="7">
        <v>7479</v>
      </c>
      <c r="I26" s="7">
        <v>121239400</v>
      </c>
      <c r="J26" s="7">
        <v>84867582</v>
      </c>
      <c r="K26" s="7">
        <v>3853084</v>
      </c>
      <c r="L26" s="7">
        <v>31236224</v>
      </c>
      <c r="M26" s="7">
        <v>1282510</v>
      </c>
      <c r="N26" s="7">
        <f t="shared" si="0"/>
        <v>7890</v>
      </c>
      <c r="O26" s="7">
        <f t="shared" si="1"/>
        <v>380701220</v>
      </c>
      <c r="P26" s="7">
        <f t="shared" si="2"/>
        <v>266490825</v>
      </c>
      <c r="Q26" s="7">
        <f t="shared" si="3"/>
        <v>37172957</v>
      </c>
      <c r="R26" s="7">
        <f t="shared" si="4"/>
        <v>74261017</v>
      </c>
      <c r="S26" s="7">
        <f t="shared" si="5"/>
        <v>2776421</v>
      </c>
      <c r="T26" s="6">
        <v>1</v>
      </c>
      <c r="U26" s="7">
        <v>145000</v>
      </c>
      <c r="V26" s="7">
        <v>101500</v>
      </c>
      <c r="W26" s="7">
        <v>0</v>
      </c>
      <c r="X26" s="7">
        <v>43500</v>
      </c>
      <c r="Y26" s="7">
        <v>0</v>
      </c>
      <c r="Z26" s="7">
        <v>1033</v>
      </c>
      <c r="AA26" s="7">
        <v>13848850</v>
      </c>
      <c r="AB26" s="7">
        <v>9694195</v>
      </c>
      <c r="AC26" s="7">
        <v>0</v>
      </c>
      <c r="AD26" s="7">
        <v>4154655</v>
      </c>
      <c r="AE26" s="7">
        <v>0</v>
      </c>
      <c r="AF26" s="7">
        <f t="shared" si="6"/>
        <v>1034</v>
      </c>
      <c r="AG26" s="7">
        <f t="shared" si="7"/>
        <v>13993850</v>
      </c>
      <c r="AH26" s="7">
        <f t="shared" si="8"/>
        <v>9795695</v>
      </c>
      <c r="AI26" s="7">
        <f t="shared" si="9"/>
        <v>0</v>
      </c>
      <c r="AJ26" s="7">
        <f t="shared" si="10"/>
        <v>4198155</v>
      </c>
      <c r="AK26" s="7">
        <f t="shared" si="11"/>
        <v>0</v>
      </c>
      <c r="AL26" s="6">
        <f t="shared" si="12"/>
        <v>8924</v>
      </c>
      <c r="AM26" s="7">
        <f t="shared" si="13"/>
        <v>394695070</v>
      </c>
      <c r="AN26" s="7">
        <f t="shared" si="14"/>
        <v>276286520</v>
      </c>
      <c r="AO26" s="7">
        <f t="shared" si="15"/>
        <v>37172957</v>
      </c>
      <c r="AP26" s="7">
        <f t="shared" si="16"/>
        <v>78459172</v>
      </c>
      <c r="AQ26" s="7">
        <f t="shared" si="17"/>
        <v>2776421</v>
      </c>
      <c r="AR26" s="7">
        <v>5237</v>
      </c>
      <c r="AS26" s="7">
        <v>64064390</v>
      </c>
      <c r="AT26" s="7">
        <v>44845073</v>
      </c>
      <c r="AU26" s="7">
        <v>111052</v>
      </c>
      <c r="AV26" s="7">
        <v>17824258</v>
      </c>
      <c r="AW26" s="7">
        <v>1284007</v>
      </c>
      <c r="AX26" s="7">
        <f t="shared" si="18"/>
        <v>14161</v>
      </c>
      <c r="AY26" s="7">
        <f t="shared" si="19"/>
        <v>458759460</v>
      </c>
      <c r="AZ26" s="7">
        <f t="shared" si="20"/>
        <v>321131593</v>
      </c>
      <c r="BA26" s="7">
        <f t="shared" si="21"/>
        <v>37284009</v>
      </c>
      <c r="BB26" s="7">
        <f t="shared" si="22"/>
        <v>96283430</v>
      </c>
      <c r="BC26" s="7">
        <f t="shared" si="23"/>
        <v>4060428</v>
      </c>
      <c r="BD26" s="6">
        <v>396</v>
      </c>
      <c r="BE26" s="7">
        <v>12765015</v>
      </c>
      <c r="BF26" s="7">
        <v>3419475</v>
      </c>
      <c r="BG26" s="7">
        <v>0</v>
      </c>
      <c r="BH26" s="7">
        <v>9301840</v>
      </c>
      <c r="BI26" s="7">
        <v>43700</v>
      </c>
      <c r="BJ26" s="7">
        <v>1</v>
      </c>
      <c r="BK26" s="7">
        <v>2020</v>
      </c>
      <c r="BL26" s="7">
        <v>640</v>
      </c>
      <c r="BM26" s="7">
        <v>0</v>
      </c>
      <c r="BN26" s="7">
        <v>1380</v>
      </c>
      <c r="BO26" s="7">
        <v>0</v>
      </c>
      <c r="BP26" s="7">
        <f t="shared" si="24"/>
        <v>397</v>
      </c>
      <c r="BQ26" s="7">
        <f t="shared" si="25"/>
        <v>12767035</v>
      </c>
      <c r="BR26" s="7">
        <f t="shared" si="26"/>
        <v>3420115</v>
      </c>
      <c r="BS26" s="7">
        <f t="shared" si="27"/>
        <v>0</v>
      </c>
      <c r="BT26" s="7">
        <f t="shared" si="28"/>
        <v>9303220</v>
      </c>
      <c r="BU26" s="7">
        <f t="shared" si="29"/>
        <v>43700</v>
      </c>
      <c r="BV26" s="6">
        <v>69</v>
      </c>
      <c r="BW26" s="7">
        <v>9560480</v>
      </c>
      <c r="BX26" s="7">
        <v>6692336</v>
      </c>
      <c r="BY26" s="7">
        <v>32481</v>
      </c>
      <c r="BZ26" s="7">
        <v>1145554</v>
      </c>
      <c r="CA26" s="7">
        <v>1690109</v>
      </c>
      <c r="CB26" s="7">
        <f t="shared" si="30"/>
        <v>14230</v>
      </c>
      <c r="CC26" s="7">
        <f t="shared" si="31"/>
        <v>481086975</v>
      </c>
      <c r="CD26" s="7">
        <f t="shared" si="32"/>
        <v>331244044</v>
      </c>
      <c r="CE26" s="7">
        <f t="shared" si="33"/>
        <v>37316490</v>
      </c>
      <c r="CF26" s="7">
        <f t="shared" si="34"/>
        <v>106732204</v>
      </c>
      <c r="CG26" s="7">
        <f t="shared" si="35"/>
        <v>5794237</v>
      </c>
      <c r="CH26" s="100">
        <v>181</v>
      </c>
      <c r="CI26" s="101">
        <v>913707</v>
      </c>
      <c r="CJ26" s="101">
        <v>639575</v>
      </c>
      <c r="CK26" s="101">
        <v>0</v>
      </c>
      <c r="CL26" s="101">
        <v>274132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01">
        <v>0</v>
      </c>
      <c r="CZ26" s="102">
        <f t="shared" si="42"/>
        <v>181</v>
      </c>
      <c r="DA26" s="101">
        <f t="shared" si="43"/>
        <v>913707</v>
      </c>
      <c r="DB26" s="101">
        <f t="shared" si="44"/>
        <v>639575</v>
      </c>
      <c r="DC26" s="101">
        <f t="shared" si="45"/>
        <v>0</v>
      </c>
      <c r="DD26" s="101">
        <f t="shared" si="46"/>
        <v>274132</v>
      </c>
      <c r="DE26" s="101">
        <f t="shared" si="36"/>
        <v>0</v>
      </c>
      <c r="DF26" s="101">
        <f t="shared" si="47"/>
        <v>14411</v>
      </c>
      <c r="DG26" s="101">
        <f t="shared" si="48"/>
        <v>482000682</v>
      </c>
      <c r="DH26" s="101">
        <f t="shared" si="49"/>
        <v>331883619</v>
      </c>
      <c r="DI26" s="101">
        <f t="shared" si="50"/>
        <v>37316490</v>
      </c>
      <c r="DJ26" s="101">
        <f t="shared" si="37"/>
        <v>107006336</v>
      </c>
      <c r="DK26" s="101">
        <f t="shared" si="38"/>
        <v>5794237</v>
      </c>
      <c r="DL26" s="101">
        <v>242</v>
      </c>
      <c r="DM26" s="101">
        <v>61</v>
      </c>
      <c r="DN26" s="101">
        <v>303</v>
      </c>
      <c r="DO26" s="101">
        <v>39</v>
      </c>
      <c r="DP26" s="101">
        <v>70</v>
      </c>
      <c r="DR26" s="16">
        <f>INDEX(現金給付!J:J,MATCH($A26,現金給付!$C:$C,0),1)</f>
        <v>181</v>
      </c>
      <c r="DS26" s="16">
        <f>INDEX(現金給付!K:K,MATCH($A26,現金給付!$C:$C,0),1)</f>
        <v>639575</v>
      </c>
      <c r="DT26" s="16">
        <f>INDEX(現金給付!R:R,MATCH($A26,現金給付!$C:$C,0),1)</f>
        <v>32</v>
      </c>
      <c r="DU26" s="16">
        <f>INDEX(現金給付!S:S,MATCH($A26,現金給付!$C:$C,0),1)</f>
        <v>307398</v>
      </c>
      <c r="DV26" s="16">
        <f>INDEX(現金給付!Z:Z,MATCH($A26,現金給付!$C:$C,0),1)</f>
        <v>46</v>
      </c>
      <c r="DW26" s="16">
        <f>INDEX(現金給付!AA:AA,MATCH($A26,現金給付!$C:$C,0),1)</f>
        <v>893326</v>
      </c>
      <c r="DX26" s="16">
        <f>INDEX(現金給付!AP:AP,MATCH($A26,現金給付!$C:$C,0),1)</f>
        <v>15</v>
      </c>
      <c r="DY26" s="16">
        <f>INDEX(現金給付!AQ:AQ,MATCH($A26,現金給付!$C:$C,0),1)</f>
        <v>424714</v>
      </c>
      <c r="DZ26" s="16">
        <f>INDEX(現金給付!AX:AX,MATCH($A26,現金給付!$C:$C,0),1)</f>
        <v>0</v>
      </c>
      <c r="EA26" s="16">
        <f>INDEX(現金給付!AY:AY,MATCH($A26,現金給付!$C:$C,0),1)</f>
        <v>0</v>
      </c>
      <c r="EB26" s="16">
        <f>INDEX(現金給付!BF:BF,MATCH($A26,現金給付!$C:$C,0),1)</f>
        <v>0</v>
      </c>
      <c r="EC26" s="16">
        <f>INDEX(現金給付!BG:BG,MATCH($A26,現金給付!$C:$C,0),1)</f>
        <v>0</v>
      </c>
      <c r="ED26" s="16">
        <f>INDEX(現金給付!BV:BV,MATCH($A26,現金給付!$C:$C,0),1)</f>
        <v>0</v>
      </c>
      <c r="EE26" s="16">
        <f>INDEX(現金給付!BW:BW,MATCH($A26,現金給付!$C:$C,0),1)</f>
        <v>0</v>
      </c>
      <c r="EF26" s="16">
        <v>0</v>
      </c>
      <c r="EG26" s="16">
        <v>0</v>
      </c>
      <c r="EH26" s="16">
        <f t="shared" si="51"/>
        <v>274</v>
      </c>
      <c r="EI26" s="16">
        <f t="shared" si="52"/>
        <v>2265013</v>
      </c>
      <c r="EK26" s="7">
        <f t="shared" si="53"/>
        <v>14504</v>
      </c>
      <c r="EL26" s="7">
        <f t="shared" si="54"/>
        <v>483351988</v>
      </c>
      <c r="EN26" s="69">
        <f>ROUND(EL26/INDEX(被保険者数!O:O,MATCH(A26,被保険者数!A:A,0),1),0)</f>
        <v>170856</v>
      </c>
      <c r="EO26" s="1">
        <f t="shared" si="55"/>
        <v>3</v>
      </c>
      <c r="EP26" s="69">
        <f t="shared" si="39"/>
        <v>259606820</v>
      </c>
      <c r="EQ26" s="69">
        <f t="shared" si="40"/>
        <v>135088250</v>
      </c>
      <c r="ER26" s="69">
        <f t="shared" si="41"/>
        <v>88656918</v>
      </c>
      <c r="ES26" s="69">
        <f>ROUND(EP26/INDEX(被保険者数!O:O,MATCH(A26,被保険者数!A:A,0),1),0)</f>
        <v>91766</v>
      </c>
      <c r="ET26" s="69">
        <f t="shared" si="56"/>
        <v>3</v>
      </c>
      <c r="EU26" s="69">
        <f>ROUND(EQ26/INDEX(被保険者数!O:O,MATCH(A26,被保険者数!A:A,0),1),0)</f>
        <v>47751</v>
      </c>
      <c r="EV26" s="1">
        <f t="shared" si="57"/>
        <v>2</v>
      </c>
    </row>
    <row r="27" spans="1:152" s="1" customFormat="1" ht="15.95" customHeight="1" x14ac:dyDescent="0.15">
      <c r="A27" s="2" t="s">
        <v>47</v>
      </c>
      <c r="B27" s="6">
        <v>176</v>
      </c>
      <c r="C27" s="7">
        <v>110493570</v>
      </c>
      <c r="D27" s="7">
        <v>77345439</v>
      </c>
      <c r="E27" s="7">
        <v>16957341</v>
      </c>
      <c r="F27" s="7">
        <v>15534846</v>
      </c>
      <c r="G27" s="7">
        <v>655944</v>
      </c>
      <c r="H27" s="7">
        <v>4152</v>
      </c>
      <c r="I27" s="7">
        <v>87647860</v>
      </c>
      <c r="J27" s="7">
        <v>61353504</v>
      </c>
      <c r="K27" s="7">
        <v>8293380</v>
      </c>
      <c r="L27" s="7">
        <v>16852782</v>
      </c>
      <c r="M27" s="7">
        <v>1148194</v>
      </c>
      <c r="N27" s="7">
        <f t="shared" si="0"/>
        <v>4328</v>
      </c>
      <c r="O27" s="7">
        <f t="shared" si="1"/>
        <v>198141430</v>
      </c>
      <c r="P27" s="7">
        <f t="shared" si="2"/>
        <v>138698943</v>
      </c>
      <c r="Q27" s="7">
        <f t="shared" si="3"/>
        <v>25250721</v>
      </c>
      <c r="R27" s="7">
        <f t="shared" si="4"/>
        <v>32387628</v>
      </c>
      <c r="S27" s="7">
        <f t="shared" si="5"/>
        <v>1804138</v>
      </c>
      <c r="T27" s="6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678</v>
      </c>
      <c r="AA27" s="7">
        <v>8321950</v>
      </c>
      <c r="AB27" s="7">
        <v>5825365</v>
      </c>
      <c r="AC27" s="7">
        <v>0</v>
      </c>
      <c r="AD27" s="7">
        <v>2496585</v>
      </c>
      <c r="AE27" s="7">
        <v>0</v>
      </c>
      <c r="AF27" s="7">
        <f t="shared" si="6"/>
        <v>678</v>
      </c>
      <c r="AG27" s="7">
        <f t="shared" si="7"/>
        <v>8321950</v>
      </c>
      <c r="AH27" s="7">
        <f t="shared" si="8"/>
        <v>5825365</v>
      </c>
      <c r="AI27" s="7">
        <f t="shared" si="9"/>
        <v>0</v>
      </c>
      <c r="AJ27" s="7">
        <f t="shared" si="10"/>
        <v>2496585</v>
      </c>
      <c r="AK27" s="7">
        <f t="shared" si="11"/>
        <v>0</v>
      </c>
      <c r="AL27" s="6">
        <f t="shared" si="12"/>
        <v>5006</v>
      </c>
      <c r="AM27" s="7">
        <f t="shared" si="13"/>
        <v>206463380</v>
      </c>
      <c r="AN27" s="7">
        <f t="shared" si="14"/>
        <v>144524308</v>
      </c>
      <c r="AO27" s="7">
        <f t="shared" si="15"/>
        <v>25250721</v>
      </c>
      <c r="AP27" s="7">
        <f t="shared" si="16"/>
        <v>34884213</v>
      </c>
      <c r="AQ27" s="7">
        <f t="shared" si="17"/>
        <v>1804138</v>
      </c>
      <c r="AR27" s="7">
        <v>3016</v>
      </c>
      <c r="AS27" s="7">
        <v>38924770</v>
      </c>
      <c r="AT27" s="7">
        <v>27247325</v>
      </c>
      <c r="AU27" s="7">
        <v>1029673</v>
      </c>
      <c r="AV27" s="7">
        <v>9333486</v>
      </c>
      <c r="AW27" s="7">
        <v>1314286</v>
      </c>
      <c r="AX27" s="7">
        <f t="shared" si="18"/>
        <v>8022</v>
      </c>
      <c r="AY27" s="7">
        <f t="shared" si="19"/>
        <v>245388150</v>
      </c>
      <c r="AZ27" s="7">
        <f t="shared" si="20"/>
        <v>171771633</v>
      </c>
      <c r="BA27" s="7">
        <f t="shared" si="21"/>
        <v>26280394</v>
      </c>
      <c r="BB27" s="7">
        <f t="shared" si="22"/>
        <v>44217699</v>
      </c>
      <c r="BC27" s="7">
        <f t="shared" si="23"/>
        <v>3118424</v>
      </c>
      <c r="BD27" s="6">
        <v>164</v>
      </c>
      <c r="BE27" s="7">
        <v>4219277</v>
      </c>
      <c r="BF27" s="7">
        <v>1061547</v>
      </c>
      <c r="BG27" s="7">
        <v>0</v>
      </c>
      <c r="BH27" s="7">
        <v>3131050</v>
      </c>
      <c r="BI27" s="7">
        <v>26680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f t="shared" si="24"/>
        <v>164</v>
      </c>
      <c r="BQ27" s="7">
        <f t="shared" si="25"/>
        <v>4219277</v>
      </c>
      <c r="BR27" s="7">
        <f t="shared" si="26"/>
        <v>1061547</v>
      </c>
      <c r="BS27" s="7">
        <f t="shared" si="27"/>
        <v>0</v>
      </c>
      <c r="BT27" s="7">
        <f t="shared" si="28"/>
        <v>3131050</v>
      </c>
      <c r="BU27" s="7">
        <f t="shared" si="29"/>
        <v>26680</v>
      </c>
      <c r="BV27" s="6">
        <v>25</v>
      </c>
      <c r="BW27" s="7">
        <v>3056370</v>
      </c>
      <c r="BX27" s="7">
        <v>2139459</v>
      </c>
      <c r="BY27" s="7">
        <v>0</v>
      </c>
      <c r="BZ27" s="7">
        <v>718387</v>
      </c>
      <c r="CA27" s="7">
        <v>198524</v>
      </c>
      <c r="CB27" s="7">
        <f t="shared" si="30"/>
        <v>8047</v>
      </c>
      <c r="CC27" s="7">
        <f t="shared" si="31"/>
        <v>252663797</v>
      </c>
      <c r="CD27" s="7">
        <f t="shared" si="32"/>
        <v>174972639</v>
      </c>
      <c r="CE27" s="7">
        <f t="shared" si="33"/>
        <v>26280394</v>
      </c>
      <c r="CF27" s="7">
        <f t="shared" si="34"/>
        <v>48067136</v>
      </c>
      <c r="CG27" s="7">
        <f t="shared" si="35"/>
        <v>3343628</v>
      </c>
      <c r="CH27" s="100">
        <v>73</v>
      </c>
      <c r="CI27" s="101">
        <v>411721</v>
      </c>
      <c r="CJ27" s="101">
        <v>288196</v>
      </c>
      <c r="CK27" s="101">
        <v>0</v>
      </c>
      <c r="CL27" s="101">
        <v>123525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01">
        <v>0</v>
      </c>
      <c r="CZ27" s="102">
        <f t="shared" si="42"/>
        <v>73</v>
      </c>
      <c r="DA27" s="101">
        <f t="shared" si="43"/>
        <v>411721</v>
      </c>
      <c r="DB27" s="101">
        <f t="shared" si="44"/>
        <v>288196</v>
      </c>
      <c r="DC27" s="101">
        <f t="shared" si="45"/>
        <v>0</v>
      </c>
      <c r="DD27" s="101">
        <f t="shared" si="46"/>
        <v>123525</v>
      </c>
      <c r="DE27" s="101">
        <f t="shared" si="36"/>
        <v>0</v>
      </c>
      <c r="DF27" s="101">
        <f t="shared" si="47"/>
        <v>8120</v>
      </c>
      <c r="DG27" s="101">
        <f t="shared" si="48"/>
        <v>253075518</v>
      </c>
      <c r="DH27" s="101">
        <f t="shared" si="49"/>
        <v>175260835</v>
      </c>
      <c r="DI27" s="101">
        <f t="shared" si="50"/>
        <v>26280394</v>
      </c>
      <c r="DJ27" s="101">
        <f t="shared" si="37"/>
        <v>48190661</v>
      </c>
      <c r="DK27" s="101">
        <f t="shared" si="38"/>
        <v>3343628</v>
      </c>
      <c r="DL27" s="101">
        <v>106</v>
      </c>
      <c r="DM27" s="101">
        <v>74</v>
      </c>
      <c r="DN27" s="101">
        <v>180</v>
      </c>
      <c r="DO27" s="101">
        <v>50</v>
      </c>
      <c r="DP27" s="101">
        <v>42</v>
      </c>
      <c r="DR27" s="16">
        <f>INDEX(現金給付!J:J,MATCH($A27,現金給付!$C:$C,0),1)</f>
        <v>73</v>
      </c>
      <c r="DS27" s="16">
        <f>INDEX(現金給付!K:K,MATCH($A27,現金給付!$C:$C,0),1)</f>
        <v>288196</v>
      </c>
      <c r="DT27" s="16">
        <f>INDEX(現金給付!R:R,MATCH($A27,現金給付!$C:$C,0),1)</f>
        <v>11</v>
      </c>
      <c r="DU27" s="16">
        <f>INDEX(現金給付!S:S,MATCH($A27,現金給付!$C:$C,0),1)</f>
        <v>153421</v>
      </c>
      <c r="DV27" s="16">
        <f>INDEX(現金給付!Z:Z,MATCH($A27,現金給付!$C:$C,0),1)</f>
        <v>7</v>
      </c>
      <c r="DW27" s="16">
        <f>INDEX(現金給付!AA:AA,MATCH($A27,現金給付!$C:$C,0),1)</f>
        <v>153090</v>
      </c>
      <c r="DX27" s="16">
        <f>INDEX(現金給付!AP:AP,MATCH($A27,現金給付!$C:$C,0),1)</f>
        <v>6</v>
      </c>
      <c r="DY27" s="16">
        <f>INDEX(現金給付!AQ:AQ,MATCH($A27,現金給付!$C:$C,0),1)</f>
        <v>158592</v>
      </c>
      <c r="DZ27" s="16">
        <f>INDEX(現金給付!AX:AX,MATCH($A27,現金給付!$C:$C,0),1)</f>
        <v>0</v>
      </c>
      <c r="EA27" s="16">
        <f>INDEX(現金給付!AY:AY,MATCH($A27,現金給付!$C:$C,0),1)</f>
        <v>0</v>
      </c>
      <c r="EB27" s="16">
        <f>INDEX(現金給付!BF:BF,MATCH($A27,現金給付!$C:$C,0),1)</f>
        <v>0</v>
      </c>
      <c r="EC27" s="16">
        <f>INDEX(現金給付!BG:BG,MATCH($A27,現金給付!$C:$C,0),1)</f>
        <v>0</v>
      </c>
      <c r="ED27" s="16">
        <f>INDEX(現金給付!BV:BV,MATCH($A27,現金給付!$C:$C,0),1)</f>
        <v>0</v>
      </c>
      <c r="EE27" s="16">
        <f>INDEX(現金給付!BW:BW,MATCH($A27,現金給付!$C:$C,0),1)</f>
        <v>0</v>
      </c>
      <c r="EF27" s="16">
        <v>0</v>
      </c>
      <c r="EG27" s="16">
        <v>0</v>
      </c>
      <c r="EH27" s="16">
        <f t="shared" si="51"/>
        <v>97</v>
      </c>
      <c r="EI27" s="16">
        <f t="shared" si="52"/>
        <v>753299</v>
      </c>
      <c r="EK27" s="7">
        <f t="shared" si="53"/>
        <v>8144</v>
      </c>
      <c r="EL27" s="7">
        <f t="shared" si="54"/>
        <v>253417096</v>
      </c>
      <c r="EN27" s="69">
        <f>ROUND(EL27/INDEX(被保険者数!O:O,MATCH(A27,被保険者数!A:A,0),1),0)</f>
        <v>124163</v>
      </c>
      <c r="EO27" s="1">
        <f t="shared" si="55"/>
        <v>6</v>
      </c>
      <c r="EP27" s="69">
        <f t="shared" si="39"/>
        <v>110493570</v>
      </c>
      <c r="EQ27" s="69">
        <f t="shared" si="40"/>
        <v>95969810</v>
      </c>
      <c r="ER27" s="69">
        <f t="shared" si="41"/>
        <v>46953716</v>
      </c>
      <c r="ES27" s="69">
        <f>ROUND(EP27/INDEX(被保険者数!O:O,MATCH(A27,被保険者数!A:A,0),1),0)</f>
        <v>54137</v>
      </c>
      <c r="ET27" s="69">
        <f t="shared" si="56"/>
        <v>10</v>
      </c>
      <c r="EU27" s="69">
        <f>ROUND(EQ27/INDEX(被保険者数!O:O,MATCH(A27,被保険者数!A:A,0),1),0)</f>
        <v>47021</v>
      </c>
      <c r="EV27" s="1">
        <f t="shared" si="57"/>
        <v>3</v>
      </c>
    </row>
    <row r="28" spans="1:152" s="1" customFormat="1" ht="15.95" customHeight="1" x14ac:dyDescent="0.15">
      <c r="A28" s="2" t="s">
        <v>48</v>
      </c>
      <c r="B28" s="6">
        <v>99</v>
      </c>
      <c r="C28" s="7">
        <v>82344480</v>
      </c>
      <c r="D28" s="7">
        <v>57641133</v>
      </c>
      <c r="E28" s="7">
        <v>13794988</v>
      </c>
      <c r="F28" s="7">
        <v>10616469</v>
      </c>
      <c r="G28" s="7">
        <v>291890</v>
      </c>
      <c r="H28" s="7">
        <v>1561</v>
      </c>
      <c r="I28" s="7">
        <v>23296390</v>
      </c>
      <c r="J28" s="7">
        <v>16307473</v>
      </c>
      <c r="K28" s="7">
        <v>916486</v>
      </c>
      <c r="L28" s="7">
        <v>5898208</v>
      </c>
      <c r="M28" s="7">
        <v>174223</v>
      </c>
      <c r="N28" s="7">
        <f t="shared" si="0"/>
        <v>1660</v>
      </c>
      <c r="O28" s="7">
        <f t="shared" si="1"/>
        <v>105640870</v>
      </c>
      <c r="P28" s="7">
        <f t="shared" si="2"/>
        <v>73948606</v>
      </c>
      <c r="Q28" s="7">
        <f t="shared" si="3"/>
        <v>14711474</v>
      </c>
      <c r="R28" s="7">
        <f t="shared" si="4"/>
        <v>16514677</v>
      </c>
      <c r="S28" s="7">
        <f t="shared" si="5"/>
        <v>466113</v>
      </c>
      <c r="T28" s="6">
        <v>2</v>
      </c>
      <c r="U28" s="7">
        <v>689000</v>
      </c>
      <c r="V28" s="7">
        <v>482296</v>
      </c>
      <c r="W28" s="7">
        <v>108686</v>
      </c>
      <c r="X28" s="7">
        <v>98018</v>
      </c>
      <c r="Y28" s="7">
        <v>0</v>
      </c>
      <c r="Z28" s="7">
        <v>217</v>
      </c>
      <c r="AA28" s="7">
        <v>2446780</v>
      </c>
      <c r="AB28" s="7">
        <v>1712746</v>
      </c>
      <c r="AC28" s="7">
        <v>0</v>
      </c>
      <c r="AD28" s="7">
        <v>734034</v>
      </c>
      <c r="AE28" s="7">
        <v>0</v>
      </c>
      <c r="AF28" s="7">
        <f t="shared" si="6"/>
        <v>219</v>
      </c>
      <c r="AG28" s="7">
        <f t="shared" si="7"/>
        <v>3135780</v>
      </c>
      <c r="AH28" s="7">
        <f t="shared" si="8"/>
        <v>2195042</v>
      </c>
      <c r="AI28" s="7">
        <f t="shared" si="9"/>
        <v>108686</v>
      </c>
      <c r="AJ28" s="7">
        <f t="shared" si="10"/>
        <v>832052</v>
      </c>
      <c r="AK28" s="7">
        <f t="shared" si="11"/>
        <v>0</v>
      </c>
      <c r="AL28" s="6">
        <f t="shared" si="12"/>
        <v>1879</v>
      </c>
      <c r="AM28" s="7">
        <f t="shared" si="13"/>
        <v>108776650</v>
      </c>
      <c r="AN28" s="7">
        <f t="shared" si="14"/>
        <v>76143648</v>
      </c>
      <c r="AO28" s="7">
        <f t="shared" si="15"/>
        <v>14820160</v>
      </c>
      <c r="AP28" s="7">
        <f t="shared" si="16"/>
        <v>17346729</v>
      </c>
      <c r="AQ28" s="7">
        <f t="shared" si="17"/>
        <v>466113</v>
      </c>
      <c r="AR28" s="7">
        <v>1151</v>
      </c>
      <c r="AS28" s="7">
        <v>14465900</v>
      </c>
      <c r="AT28" s="7">
        <v>10126130</v>
      </c>
      <c r="AU28" s="7">
        <v>10872</v>
      </c>
      <c r="AV28" s="7">
        <v>4043786</v>
      </c>
      <c r="AW28" s="7">
        <v>285112</v>
      </c>
      <c r="AX28" s="7">
        <f t="shared" si="18"/>
        <v>3030</v>
      </c>
      <c r="AY28" s="7">
        <f t="shared" si="19"/>
        <v>123242550</v>
      </c>
      <c r="AZ28" s="7">
        <f t="shared" si="20"/>
        <v>86269778</v>
      </c>
      <c r="BA28" s="7">
        <f t="shared" si="21"/>
        <v>14831032</v>
      </c>
      <c r="BB28" s="7">
        <f t="shared" si="22"/>
        <v>21390515</v>
      </c>
      <c r="BC28" s="7">
        <f t="shared" si="23"/>
        <v>751225</v>
      </c>
      <c r="BD28" s="6">
        <v>97</v>
      </c>
      <c r="BE28" s="7">
        <v>3220298</v>
      </c>
      <c r="BF28" s="7">
        <v>770138</v>
      </c>
      <c r="BG28" s="7">
        <v>0</v>
      </c>
      <c r="BH28" s="7">
        <v>2434060</v>
      </c>
      <c r="BI28" s="7">
        <v>16100</v>
      </c>
      <c r="BJ28" s="7">
        <v>2</v>
      </c>
      <c r="BK28" s="7">
        <v>29340</v>
      </c>
      <c r="BL28" s="7">
        <v>10940</v>
      </c>
      <c r="BM28" s="7">
        <v>0</v>
      </c>
      <c r="BN28" s="7">
        <v>18400</v>
      </c>
      <c r="BO28" s="7">
        <v>0</v>
      </c>
      <c r="BP28" s="7">
        <f t="shared" si="24"/>
        <v>99</v>
      </c>
      <c r="BQ28" s="7">
        <f t="shared" si="25"/>
        <v>3249638</v>
      </c>
      <c r="BR28" s="7">
        <f t="shared" si="26"/>
        <v>781078</v>
      </c>
      <c r="BS28" s="7">
        <f t="shared" si="27"/>
        <v>0</v>
      </c>
      <c r="BT28" s="7">
        <f t="shared" si="28"/>
        <v>2452460</v>
      </c>
      <c r="BU28" s="7">
        <f t="shared" si="29"/>
        <v>16100</v>
      </c>
      <c r="BV28" s="6">
        <v>15</v>
      </c>
      <c r="BW28" s="7">
        <v>872080</v>
      </c>
      <c r="BX28" s="7">
        <v>610456</v>
      </c>
      <c r="BY28" s="7">
        <v>642</v>
      </c>
      <c r="BZ28" s="7">
        <v>139848</v>
      </c>
      <c r="CA28" s="7">
        <v>121134</v>
      </c>
      <c r="CB28" s="7">
        <f t="shared" si="30"/>
        <v>3045</v>
      </c>
      <c r="CC28" s="7">
        <f t="shared" si="31"/>
        <v>127364268</v>
      </c>
      <c r="CD28" s="7">
        <f t="shared" si="32"/>
        <v>87661312</v>
      </c>
      <c r="CE28" s="7">
        <f t="shared" si="33"/>
        <v>14831674</v>
      </c>
      <c r="CF28" s="7">
        <f t="shared" si="34"/>
        <v>23982823</v>
      </c>
      <c r="CG28" s="7">
        <f t="shared" si="35"/>
        <v>888459</v>
      </c>
      <c r="CH28" s="100">
        <v>15</v>
      </c>
      <c r="CI28" s="101">
        <v>74021</v>
      </c>
      <c r="CJ28" s="101">
        <v>51813</v>
      </c>
      <c r="CK28" s="101">
        <v>0</v>
      </c>
      <c r="CL28" s="101">
        <v>22208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101">
        <v>0</v>
      </c>
      <c r="CZ28" s="102">
        <f t="shared" si="42"/>
        <v>15</v>
      </c>
      <c r="DA28" s="101">
        <f t="shared" si="43"/>
        <v>74021</v>
      </c>
      <c r="DB28" s="101">
        <f t="shared" si="44"/>
        <v>51813</v>
      </c>
      <c r="DC28" s="101">
        <f t="shared" si="45"/>
        <v>0</v>
      </c>
      <c r="DD28" s="101">
        <f t="shared" si="46"/>
        <v>22208</v>
      </c>
      <c r="DE28" s="101">
        <f t="shared" si="36"/>
        <v>0</v>
      </c>
      <c r="DF28" s="101">
        <f t="shared" si="47"/>
        <v>3060</v>
      </c>
      <c r="DG28" s="101">
        <f t="shared" si="48"/>
        <v>127438289</v>
      </c>
      <c r="DH28" s="101">
        <f t="shared" si="49"/>
        <v>87713125</v>
      </c>
      <c r="DI28" s="101">
        <f t="shared" si="50"/>
        <v>14831674</v>
      </c>
      <c r="DJ28" s="101">
        <f t="shared" si="37"/>
        <v>24005031</v>
      </c>
      <c r="DK28" s="101">
        <f t="shared" si="38"/>
        <v>888459</v>
      </c>
      <c r="DL28" s="101">
        <v>60</v>
      </c>
      <c r="DM28" s="101">
        <v>18</v>
      </c>
      <c r="DN28" s="101">
        <v>78</v>
      </c>
      <c r="DO28" s="101">
        <v>6</v>
      </c>
      <c r="DP28" s="101">
        <v>20</v>
      </c>
      <c r="DR28" s="16">
        <f>INDEX(現金給付!J:J,MATCH($A28,現金給付!$C:$C,0),1)</f>
        <v>15</v>
      </c>
      <c r="DS28" s="16">
        <f>INDEX(現金給付!K:K,MATCH($A28,現金給付!$C:$C,0),1)</f>
        <v>51813</v>
      </c>
      <c r="DT28" s="16">
        <f>INDEX(現金給付!R:R,MATCH($A28,現金給付!$C:$C,0),1)</f>
        <v>21</v>
      </c>
      <c r="DU28" s="16">
        <f>INDEX(現金給付!S:S,MATCH($A28,現金給付!$C:$C,0),1)</f>
        <v>151859</v>
      </c>
      <c r="DV28" s="16">
        <f>INDEX(現金給付!Z:Z,MATCH($A28,現金給付!$C:$C,0),1)</f>
        <v>4</v>
      </c>
      <c r="DW28" s="16">
        <f>INDEX(現金給付!AA:AA,MATCH($A28,現金給付!$C:$C,0),1)</f>
        <v>34072</v>
      </c>
      <c r="DX28" s="16">
        <f>INDEX(現金給付!AP:AP,MATCH($A28,現金給付!$C:$C,0),1)</f>
        <v>6</v>
      </c>
      <c r="DY28" s="16">
        <f>INDEX(現金給付!AQ:AQ,MATCH($A28,現金給付!$C:$C,0),1)</f>
        <v>172104</v>
      </c>
      <c r="DZ28" s="16">
        <f>INDEX(現金給付!AX:AX,MATCH($A28,現金給付!$C:$C,0),1)</f>
        <v>0</v>
      </c>
      <c r="EA28" s="16">
        <f>INDEX(現金給付!AY:AY,MATCH($A28,現金給付!$C:$C,0),1)</f>
        <v>0</v>
      </c>
      <c r="EB28" s="16">
        <f>INDEX(現金給付!BF:BF,MATCH($A28,現金給付!$C:$C,0),1)</f>
        <v>0</v>
      </c>
      <c r="EC28" s="16">
        <f>INDEX(現金給付!BG:BG,MATCH($A28,現金給付!$C:$C,0),1)</f>
        <v>0</v>
      </c>
      <c r="ED28" s="16">
        <f>INDEX(現金給付!BV:BV,MATCH($A28,現金給付!$C:$C,0),1)</f>
        <v>0</v>
      </c>
      <c r="EE28" s="16">
        <f>INDEX(現金給付!BW:BW,MATCH($A28,現金給付!$C:$C,0),1)</f>
        <v>0</v>
      </c>
      <c r="EF28" s="16">
        <v>0</v>
      </c>
      <c r="EG28" s="16">
        <v>0</v>
      </c>
      <c r="EH28" s="16">
        <f t="shared" si="51"/>
        <v>46</v>
      </c>
      <c r="EI28" s="16">
        <f t="shared" si="52"/>
        <v>409848</v>
      </c>
      <c r="EK28" s="7">
        <f t="shared" si="53"/>
        <v>3091</v>
      </c>
      <c r="EL28" s="7">
        <f t="shared" si="54"/>
        <v>127774116</v>
      </c>
      <c r="EN28" s="69">
        <f>ROUND(EL28/INDEX(被保険者数!O:O,MATCH(A28,被保険者数!A:A,0),1),0)</f>
        <v>63443</v>
      </c>
      <c r="EO28" s="1">
        <f t="shared" si="55"/>
        <v>18</v>
      </c>
      <c r="EP28" s="69">
        <f t="shared" si="39"/>
        <v>83033480</v>
      </c>
      <c r="EQ28" s="69">
        <f t="shared" si="40"/>
        <v>25743170</v>
      </c>
      <c r="ER28" s="69">
        <f t="shared" si="41"/>
        <v>18997466</v>
      </c>
      <c r="ES28" s="69">
        <f>ROUND(EP28/INDEX(被保険者数!O:O,MATCH(A28,被保険者数!A:A,0),1),0)</f>
        <v>41228</v>
      </c>
      <c r="ET28" s="69">
        <f t="shared" si="56"/>
        <v>17</v>
      </c>
      <c r="EU28" s="69">
        <f>ROUND(EQ28/INDEX(被保険者数!O:O,MATCH(A28,被保険者数!A:A,0),1),0)</f>
        <v>12782</v>
      </c>
      <c r="EV28" s="1">
        <f t="shared" si="57"/>
        <v>25</v>
      </c>
    </row>
    <row r="29" spans="1:152" s="1" customFormat="1" ht="15.95" customHeight="1" x14ac:dyDescent="0.15">
      <c r="A29" s="2" t="s">
        <v>49</v>
      </c>
      <c r="B29" s="6">
        <v>157</v>
      </c>
      <c r="C29" s="7">
        <v>108621720</v>
      </c>
      <c r="D29" s="7">
        <v>76035209</v>
      </c>
      <c r="E29" s="7">
        <v>16760445</v>
      </c>
      <c r="F29" s="7">
        <v>15022582</v>
      </c>
      <c r="G29" s="7">
        <v>803484</v>
      </c>
      <c r="H29" s="7">
        <v>3578</v>
      </c>
      <c r="I29" s="7">
        <v>54871800</v>
      </c>
      <c r="J29" s="7">
        <v>38410260</v>
      </c>
      <c r="K29" s="7">
        <v>1026756</v>
      </c>
      <c r="L29" s="7">
        <v>15165407</v>
      </c>
      <c r="M29" s="7">
        <v>269377</v>
      </c>
      <c r="N29" s="7">
        <f t="shared" si="0"/>
        <v>3735</v>
      </c>
      <c r="O29" s="7">
        <f t="shared" si="1"/>
        <v>163493520</v>
      </c>
      <c r="P29" s="7">
        <f t="shared" si="2"/>
        <v>114445469</v>
      </c>
      <c r="Q29" s="7">
        <f t="shared" si="3"/>
        <v>17787201</v>
      </c>
      <c r="R29" s="7">
        <f t="shared" si="4"/>
        <v>30187989</v>
      </c>
      <c r="S29" s="7">
        <f t="shared" si="5"/>
        <v>1072861</v>
      </c>
      <c r="T29" s="6">
        <v>1</v>
      </c>
      <c r="U29" s="7">
        <v>116050</v>
      </c>
      <c r="V29" s="7">
        <v>81230</v>
      </c>
      <c r="W29" s="7">
        <v>0</v>
      </c>
      <c r="X29" s="7">
        <v>34820</v>
      </c>
      <c r="Y29" s="7">
        <v>0</v>
      </c>
      <c r="Z29" s="7">
        <v>634</v>
      </c>
      <c r="AA29" s="7">
        <v>7934770</v>
      </c>
      <c r="AB29" s="7">
        <v>5554339</v>
      </c>
      <c r="AC29" s="7">
        <v>0</v>
      </c>
      <c r="AD29" s="7">
        <v>2380431</v>
      </c>
      <c r="AE29" s="7">
        <v>0</v>
      </c>
      <c r="AF29" s="7">
        <f t="shared" si="6"/>
        <v>635</v>
      </c>
      <c r="AG29" s="7">
        <f t="shared" si="7"/>
        <v>8050820</v>
      </c>
      <c r="AH29" s="7">
        <f t="shared" si="8"/>
        <v>5635569</v>
      </c>
      <c r="AI29" s="7">
        <f t="shared" si="9"/>
        <v>0</v>
      </c>
      <c r="AJ29" s="7">
        <f t="shared" si="10"/>
        <v>2415251</v>
      </c>
      <c r="AK29" s="7">
        <f t="shared" si="11"/>
        <v>0</v>
      </c>
      <c r="AL29" s="6">
        <f t="shared" si="12"/>
        <v>4370</v>
      </c>
      <c r="AM29" s="7">
        <f t="shared" si="13"/>
        <v>171544340</v>
      </c>
      <c r="AN29" s="7">
        <f t="shared" si="14"/>
        <v>120081038</v>
      </c>
      <c r="AO29" s="7">
        <f t="shared" si="15"/>
        <v>17787201</v>
      </c>
      <c r="AP29" s="7">
        <f t="shared" si="16"/>
        <v>32603240</v>
      </c>
      <c r="AQ29" s="7">
        <f t="shared" si="17"/>
        <v>1072861</v>
      </c>
      <c r="AR29" s="7">
        <v>2704</v>
      </c>
      <c r="AS29" s="7">
        <v>34652870</v>
      </c>
      <c r="AT29" s="7">
        <v>24257009</v>
      </c>
      <c r="AU29" s="7">
        <v>263556</v>
      </c>
      <c r="AV29" s="7">
        <v>9691524</v>
      </c>
      <c r="AW29" s="7">
        <v>440781</v>
      </c>
      <c r="AX29" s="7">
        <f t="shared" si="18"/>
        <v>7074</v>
      </c>
      <c r="AY29" s="7">
        <f t="shared" si="19"/>
        <v>206197210</v>
      </c>
      <c r="AZ29" s="7">
        <f t="shared" si="20"/>
        <v>144338047</v>
      </c>
      <c r="BA29" s="7">
        <f t="shared" si="21"/>
        <v>18050757</v>
      </c>
      <c r="BB29" s="7">
        <f t="shared" si="22"/>
        <v>42294764</v>
      </c>
      <c r="BC29" s="7">
        <f t="shared" si="23"/>
        <v>1513642</v>
      </c>
      <c r="BD29" s="6">
        <v>148</v>
      </c>
      <c r="BE29" s="7">
        <v>3853496</v>
      </c>
      <c r="BF29" s="7">
        <v>1106826</v>
      </c>
      <c r="BG29" s="7">
        <v>0</v>
      </c>
      <c r="BH29" s="7">
        <v>2675830</v>
      </c>
      <c r="BI29" s="7">
        <v>70840</v>
      </c>
      <c r="BJ29" s="7">
        <v>1</v>
      </c>
      <c r="BK29" s="7">
        <v>1380</v>
      </c>
      <c r="BL29" s="7">
        <v>460</v>
      </c>
      <c r="BM29" s="7">
        <v>0</v>
      </c>
      <c r="BN29" s="7">
        <v>920</v>
      </c>
      <c r="BO29" s="7">
        <v>0</v>
      </c>
      <c r="BP29" s="7">
        <f t="shared" si="24"/>
        <v>149</v>
      </c>
      <c r="BQ29" s="7">
        <f t="shared" si="25"/>
        <v>3854876</v>
      </c>
      <c r="BR29" s="7">
        <f t="shared" si="26"/>
        <v>1107286</v>
      </c>
      <c r="BS29" s="7">
        <f t="shared" si="27"/>
        <v>0</v>
      </c>
      <c r="BT29" s="7">
        <f t="shared" si="28"/>
        <v>2676750</v>
      </c>
      <c r="BU29" s="7">
        <f t="shared" si="29"/>
        <v>70840</v>
      </c>
      <c r="BV29" s="6">
        <v>4</v>
      </c>
      <c r="BW29" s="7">
        <v>328810</v>
      </c>
      <c r="BX29" s="7">
        <v>230167</v>
      </c>
      <c r="BY29" s="7">
        <v>0</v>
      </c>
      <c r="BZ29" s="7">
        <v>76802</v>
      </c>
      <c r="CA29" s="7">
        <v>21841</v>
      </c>
      <c r="CB29" s="7">
        <f t="shared" si="30"/>
        <v>7078</v>
      </c>
      <c r="CC29" s="7">
        <f t="shared" si="31"/>
        <v>210380896</v>
      </c>
      <c r="CD29" s="7">
        <f t="shared" si="32"/>
        <v>145675500</v>
      </c>
      <c r="CE29" s="7">
        <f t="shared" si="33"/>
        <v>18050757</v>
      </c>
      <c r="CF29" s="7">
        <f t="shared" si="34"/>
        <v>45048316</v>
      </c>
      <c r="CG29" s="7">
        <f t="shared" si="35"/>
        <v>1606323</v>
      </c>
      <c r="CH29" s="100">
        <v>46</v>
      </c>
      <c r="CI29" s="101">
        <v>345519</v>
      </c>
      <c r="CJ29" s="101">
        <v>241860</v>
      </c>
      <c r="CK29" s="101">
        <v>0</v>
      </c>
      <c r="CL29" s="101">
        <v>103659</v>
      </c>
      <c r="CM29" s="101">
        <v>0</v>
      </c>
      <c r="CN29" s="101">
        <v>0</v>
      </c>
      <c r="CO29" s="101">
        <v>0</v>
      </c>
      <c r="CP29" s="101">
        <v>0</v>
      </c>
      <c r="CQ29" s="101">
        <v>0</v>
      </c>
      <c r="CR29" s="101">
        <v>0</v>
      </c>
      <c r="CS29" s="101">
        <v>0</v>
      </c>
      <c r="CT29" s="101">
        <v>0</v>
      </c>
      <c r="CU29" s="101">
        <v>0</v>
      </c>
      <c r="CV29" s="101">
        <v>0</v>
      </c>
      <c r="CW29" s="101">
        <v>0</v>
      </c>
      <c r="CX29" s="101">
        <v>0</v>
      </c>
      <c r="CY29" s="101">
        <v>0</v>
      </c>
      <c r="CZ29" s="102">
        <f t="shared" si="42"/>
        <v>46</v>
      </c>
      <c r="DA29" s="101">
        <f t="shared" si="43"/>
        <v>345519</v>
      </c>
      <c r="DB29" s="101">
        <f t="shared" si="44"/>
        <v>241860</v>
      </c>
      <c r="DC29" s="101">
        <f t="shared" si="45"/>
        <v>0</v>
      </c>
      <c r="DD29" s="101">
        <f t="shared" si="46"/>
        <v>103659</v>
      </c>
      <c r="DE29" s="101">
        <f t="shared" si="36"/>
        <v>0</v>
      </c>
      <c r="DF29" s="101">
        <f t="shared" si="47"/>
        <v>7124</v>
      </c>
      <c r="DG29" s="101">
        <f t="shared" si="48"/>
        <v>210726415</v>
      </c>
      <c r="DH29" s="101">
        <f t="shared" si="49"/>
        <v>145917360</v>
      </c>
      <c r="DI29" s="101">
        <f t="shared" si="50"/>
        <v>18050757</v>
      </c>
      <c r="DJ29" s="101">
        <f t="shared" si="37"/>
        <v>45151975</v>
      </c>
      <c r="DK29" s="101">
        <f t="shared" si="38"/>
        <v>1606323</v>
      </c>
      <c r="DL29" s="101">
        <v>103</v>
      </c>
      <c r="DM29" s="101">
        <v>21</v>
      </c>
      <c r="DN29" s="101">
        <v>124</v>
      </c>
      <c r="DO29" s="101">
        <v>0</v>
      </c>
      <c r="DP29" s="101">
        <v>32</v>
      </c>
      <c r="DR29" s="16">
        <f>INDEX(現金給付!J:J,MATCH($A29,現金給付!$C:$C,0),1)</f>
        <v>46</v>
      </c>
      <c r="DS29" s="16">
        <f>INDEX(現金給付!K:K,MATCH($A29,現金給付!$C:$C,0),1)</f>
        <v>241860</v>
      </c>
      <c r="DT29" s="16">
        <f>INDEX(現金給付!R:R,MATCH($A29,現金給付!$C:$C,0),1)</f>
        <v>0</v>
      </c>
      <c r="DU29" s="16">
        <f>INDEX(現金給付!S:S,MATCH($A29,現金給付!$C:$C,0),1)</f>
        <v>0</v>
      </c>
      <c r="DV29" s="16">
        <f>INDEX(現金給付!Z:Z,MATCH($A29,現金給付!$C:$C,0),1)</f>
        <v>0</v>
      </c>
      <c r="DW29" s="16">
        <f>INDEX(現金給付!AA:AA,MATCH($A29,現金給付!$C:$C,0),1)</f>
        <v>0</v>
      </c>
      <c r="DX29" s="16">
        <f>INDEX(現金給付!AP:AP,MATCH($A29,現金給付!$C:$C,0),1)</f>
        <v>8</v>
      </c>
      <c r="DY29" s="16">
        <f>INDEX(現金給付!AQ:AQ,MATCH($A29,現金給付!$C:$C,0),1)</f>
        <v>304253</v>
      </c>
      <c r="DZ29" s="16">
        <f>INDEX(現金給付!AX:AX,MATCH($A29,現金給付!$C:$C,0),1)</f>
        <v>1</v>
      </c>
      <c r="EA29" s="16">
        <f>INDEX(現金給付!AY:AY,MATCH($A29,現金給付!$C:$C,0),1)</f>
        <v>3395</v>
      </c>
      <c r="EB29" s="16">
        <f>INDEX(現金給付!BF:BF,MATCH($A29,現金給付!$C:$C,0),1)</f>
        <v>0</v>
      </c>
      <c r="EC29" s="16">
        <f>INDEX(現金給付!BG:BG,MATCH($A29,現金給付!$C:$C,0),1)</f>
        <v>0</v>
      </c>
      <c r="ED29" s="16">
        <f>INDEX(現金給付!BV:BV,MATCH($A29,現金給付!$C:$C,0),1)</f>
        <v>0</v>
      </c>
      <c r="EE29" s="16">
        <f>INDEX(現金給付!BW:BW,MATCH($A29,現金給付!$C:$C,0),1)</f>
        <v>0</v>
      </c>
      <c r="EF29" s="16">
        <v>0</v>
      </c>
      <c r="EG29" s="16">
        <v>0</v>
      </c>
      <c r="EH29" s="16">
        <f t="shared" si="51"/>
        <v>55</v>
      </c>
      <c r="EI29" s="16">
        <f t="shared" si="52"/>
        <v>549508</v>
      </c>
      <c r="EK29" s="7">
        <f t="shared" si="53"/>
        <v>7133</v>
      </c>
      <c r="EL29" s="7">
        <f t="shared" si="54"/>
        <v>210930404</v>
      </c>
      <c r="EN29" s="69">
        <f>ROUND(EL29/INDEX(被保険者数!O:O,MATCH(A29,被保険者数!A:A,0),1),0)</f>
        <v>59906</v>
      </c>
      <c r="EO29" s="1">
        <f t="shared" si="55"/>
        <v>20</v>
      </c>
      <c r="EP29" s="69">
        <f t="shared" si="39"/>
        <v>108737770</v>
      </c>
      <c r="EQ29" s="69">
        <f t="shared" si="40"/>
        <v>62806570</v>
      </c>
      <c r="ER29" s="69">
        <f t="shared" si="41"/>
        <v>39386064</v>
      </c>
      <c r="ES29" s="69">
        <f>ROUND(EP29/INDEX(被保険者数!O:O,MATCH(A29,被保険者数!A:A,0),1),0)</f>
        <v>30883</v>
      </c>
      <c r="ET29" s="69">
        <f t="shared" si="56"/>
        <v>20</v>
      </c>
      <c r="EU29" s="69">
        <f>ROUND(EQ29/INDEX(被保険者数!O:O,MATCH(A29,被保険者数!A:A,0),1),0)</f>
        <v>17838</v>
      </c>
      <c r="EV29" s="1">
        <f t="shared" si="57"/>
        <v>19</v>
      </c>
    </row>
    <row r="30" spans="1:152" s="1" customFormat="1" ht="15.95" customHeight="1" x14ac:dyDescent="0.15">
      <c r="A30" s="2" t="s">
        <v>62</v>
      </c>
      <c r="B30" s="6">
        <v>66</v>
      </c>
      <c r="C30" s="7">
        <v>51843840</v>
      </c>
      <c r="D30" s="7">
        <v>36290688</v>
      </c>
      <c r="E30" s="7">
        <v>9285295</v>
      </c>
      <c r="F30" s="7">
        <v>6026553</v>
      </c>
      <c r="G30" s="7">
        <v>241304</v>
      </c>
      <c r="H30" s="7">
        <v>1599</v>
      </c>
      <c r="I30" s="7">
        <v>22783840</v>
      </c>
      <c r="J30" s="7">
        <v>15948688</v>
      </c>
      <c r="K30" s="7">
        <v>843209</v>
      </c>
      <c r="L30" s="7">
        <v>5920472</v>
      </c>
      <c r="M30" s="7">
        <v>71471</v>
      </c>
      <c r="N30" s="7">
        <f t="shared" si="0"/>
        <v>1665</v>
      </c>
      <c r="O30" s="7">
        <f t="shared" si="1"/>
        <v>74627680</v>
      </c>
      <c r="P30" s="7">
        <f t="shared" si="2"/>
        <v>52239376</v>
      </c>
      <c r="Q30" s="7">
        <f t="shared" si="3"/>
        <v>10128504</v>
      </c>
      <c r="R30" s="7">
        <f t="shared" si="4"/>
        <v>11947025</v>
      </c>
      <c r="S30" s="7">
        <f t="shared" si="5"/>
        <v>312775</v>
      </c>
      <c r="T30" s="6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278</v>
      </c>
      <c r="AA30" s="7">
        <v>3725610</v>
      </c>
      <c r="AB30" s="7">
        <v>2607927</v>
      </c>
      <c r="AC30" s="7">
        <v>0</v>
      </c>
      <c r="AD30" s="7">
        <v>1117683</v>
      </c>
      <c r="AE30" s="7">
        <v>0</v>
      </c>
      <c r="AF30" s="7">
        <f t="shared" si="6"/>
        <v>278</v>
      </c>
      <c r="AG30" s="7">
        <f t="shared" si="7"/>
        <v>3725610</v>
      </c>
      <c r="AH30" s="7">
        <f t="shared" si="8"/>
        <v>2607927</v>
      </c>
      <c r="AI30" s="7">
        <f t="shared" si="9"/>
        <v>0</v>
      </c>
      <c r="AJ30" s="7">
        <f t="shared" si="10"/>
        <v>1117683</v>
      </c>
      <c r="AK30" s="7">
        <f t="shared" si="11"/>
        <v>0</v>
      </c>
      <c r="AL30" s="6">
        <f t="shared" si="12"/>
        <v>1943</v>
      </c>
      <c r="AM30" s="7">
        <f t="shared" si="13"/>
        <v>78353290</v>
      </c>
      <c r="AN30" s="7">
        <f t="shared" si="14"/>
        <v>54847303</v>
      </c>
      <c r="AO30" s="7">
        <f t="shared" si="15"/>
        <v>10128504</v>
      </c>
      <c r="AP30" s="7">
        <f t="shared" si="16"/>
        <v>13064708</v>
      </c>
      <c r="AQ30" s="7">
        <f t="shared" si="17"/>
        <v>312775</v>
      </c>
      <c r="AR30" s="7">
        <v>1187</v>
      </c>
      <c r="AS30" s="7">
        <v>13044250</v>
      </c>
      <c r="AT30" s="7">
        <v>9130975</v>
      </c>
      <c r="AU30" s="7">
        <v>11532</v>
      </c>
      <c r="AV30" s="7">
        <v>3780831</v>
      </c>
      <c r="AW30" s="7">
        <v>120912</v>
      </c>
      <c r="AX30" s="7">
        <f t="shared" si="18"/>
        <v>3130</v>
      </c>
      <c r="AY30" s="7">
        <f t="shared" si="19"/>
        <v>91397540</v>
      </c>
      <c r="AZ30" s="7">
        <f t="shared" si="20"/>
        <v>63978278</v>
      </c>
      <c r="BA30" s="7">
        <f t="shared" si="21"/>
        <v>10140036</v>
      </c>
      <c r="BB30" s="7">
        <f t="shared" si="22"/>
        <v>16845539</v>
      </c>
      <c r="BC30" s="7">
        <f t="shared" si="23"/>
        <v>433687</v>
      </c>
      <c r="BD30" s="6">
        <v>61</v>
      </c>
      <c r="BE30" s="7">
        <v>1798063</v>
      </c>
      <c r="BF30" s="7">
        <v>483953</v>
      </c>
      <c r="BG30" s="7">
        <v>0</v>
      </c>
      <c r="BH30" s="7">
        <v>1276920</v>
      </c>
      <c r="BI30" s="7">
        <v>37190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f t="shared" si="24"/>
        <v>61</v>
      </c>
      <c r="BQ30" s="7">
        <f t="shared" si="25"/>
        <v>1798063</v>
      </c>
      <c r="BR30" s="7">
        <f t="shared" si="26"/>
        <v>483953</v>
      </c>
      <c r="BS30" s="7">
        <f t="shared" si="27"/>
        <v>0</v>
      </c>
      <c r="BT30" s="7">
        <f t="shared" si="28"/>
        <v>1276920</v>
      </c>
      <c r="BU30" s="7">
        <f t="shared" si="29"/>
        <v>37190</v>
      </c>
      <c r="BV30" s="6">
        <v>2</v>
      </c>
      <c r="BW30" s="7">
        <v>181930</v>
      </c>
      <c r="BX30" s="7">
        <v>127351</v>
      </c>
      <c r="BY30" s="7">
        <v>0</v>
      </c>
      <c r="BZ30" s="7">
        <v>54579</v>
      </c>
      <c r="CA30" s="7">
        <v>0</v>
      </c>
      <c r="CB30" s="7">
        <f t="shared" si="30"/>
        <v>3132</v>
      </c>
      <c r="CC30" s="7">
        <f t="shared" si="31"/>
        <v>93377533</v>
      </c>
      <c r="CD30" s="7">
        <f t="shared" si="32"/>
        <v>64589582</v>
      </c>
      <c r="CE30" s="7">
        <f t="shared" si="33"/>
        <v>10140036</v>
      </c>
      <c r="CF30" s="7">
        <f t="shared" si="34"/>
        <v>18177038</v>
      </c>
      <c r="CG30" s="7">
        <f t="shared" si="35"/>
        <v>470877</v>
      </c>
      <c r="CH30" s="100">
        <v>41</v>
      </c>
      <c r="CI30" s="101">
        <v>300060</v>
      </c>
      <c r="CJ30" s="101">
        <v>210038</v>
      </c>
      <c r="CK30" s="101">
        <v>0</v>
      </c>
      <c r="CL30" s="101">
        <v>90022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1">
        <v>0</v>
      </c>
      <c r="CW30" s="101">
        <v>0</v>
      </c>
      <c r="CX30" s="101">
        <v>0</v>
      </c>
      <c r="CY30" s="101">
        <v>0</v>
      </c>
      <c r="CZ30" s="102">
        <f t="shared" si="42"/>
        <v>41</v>
      </c>
      <c r="DA30" s="101">
        <f t="shared" si="43"/>
        <v>300060</v>
      </c>
      <c r="DB30" s="101">
        <f t="shared" si="44"/>
        <v>210038</v>
      </c>
      <c r="DC30" s="101">
        <f t="shared" si="45"/>
        <v>0</v>
      </c>
      <c r="DD30" s="101">
        <f t="shared" si="46"/>
        <v>90022</v>
      </c>
      <c r="DE30" s="101">
        <f t="shared" si="36"/>
        <v>0</v>
      </c>
      <c r="DF30" s="101">
        <f t="shared" si="47"/>
        <v>3173</v>
      </c>
      <c r="DG30" s="101">
        <f t="shared" si="48"/>
        <v>93677593</v>
      </c>
      <c r="DH30" s="101">
        <f t="shared" si="49"/>
        <v>64799620</v>
      </c>
      <c r="DI30" s="101">
        <f t="shared" si="50"/>
        <v>10140036</v>
      </c>
      <c r="DJ30" s="101">
        <f t="shared" si="37"/>
        <v>18267060</v>
      </c>
      <c r="DK30" s="101">
        <f t="shared" si="38"/>
        <v>470877</v>
      </c>
      <c r="DL30" s="101">
        <v>46</v>
      </c>
      <c r="DM30" s="101">
        <v>12</v>
      </c>
      <c r="DN30" s="101">
        <v>58</v>
      </c>
      <c r="DO30" s="101">
        <v>18</v>
      </c>
      <c r="DP30" s="101">
        <v>14</v>
      </c>
      <c r="DR30" s="16">
        <f>INDEX(現金給付!J:J,MATCH($A30,現金給付!$C:$C,0),1)</f>
        <v>41</v>
      </c>
      <c r="DS30" s="16">
        <f>INDEX(現金給付!K:K,MATCH($A30,現金給付!$C:$C,0),1)</f>
        <v>210038</v>
      </c>
      <c r="DT30" s="16">
        <f>INDEX(現金給付!R:R,MATCH($A30,現金給付!$C:$C,0),1)</f>
        <v>0</v>
      </c>
      <c r="DU30" s="16">
        <f>INDEX(現金給付!S:S,MATCH($A30,現金給付!$C:$C,0),1)</f>
        <v>0</v>
      </c>
      <c r="DV30" s="16">
        <f>INDEX(現金給付!Z:Z,MATCH($A30,現金給付!$C:$C,0),1)</f>
        <v>12</v>
      </c>
      <c r="DW30" s="16">
        <f>INDEX(現金給付!AA:AA,MATCH($A30,現金給付!$C:$C,0),1)</f>
        <v>170035</v>
      </c>
      <c r="DX30" s="16">
        <f>INDEX(現金給付!AP:AP,MATCH($A30,現金給付!$C:$C,0),1)</f>
        <v>6</v>
      </c>
      <c r="DY30" s="16">
        <f>INDEX(現金給付!AQ:AQ,MATCH($A30,現金給付!$C:$C,0),1)</f>
        <v>116231</v>
      </c>
      <c r="DZ30" s="16">
        <f>INDEX(現金給付!AX:AX,MATCH($A30,現金給付!$C:$C,0),1)</f>
        <v>0</v>
      </c>
      <c r="EA30" s="16">
        <f>INDEX(現金給付!AY:AY,MATCH($A30,現金給付!$C:$C,0),1)</f>
        <v>0</v>
      </c>
      <c r="EB30" s="16">
        <f>INDEX(現金給付!BF:BF,MATCH($A30,現金給付!$C:$C,0),1)</f>
        <v>0</v>
      </c>
      <c r="EC30" s="16">
        <f>INDEX(現金給付!BG:BG,MATCH($A30,現金給付!$C:$C,0),1)</f>
        <v>0</v>
      </c>
      <c r="ED30" s="16">
        <f>INDEX(現金給付!BV:BV,MATCH($A30,現金給付!$C:$C,0),1)</f>
        <v>0</v>
      </c>
      <c r="EE30" s="16">
        <f>INDEX(現金給付!BW:BW,MATCH($A30,現金給付!$C:$C,0),1)</f>
        <v>0</v>
      </c>
      <c r="EF30" s="16">
        <v>0</v>
      </c>
      <c r="EG30" s="16">
        <v>0</v>
      </c>
      <c r="EH30" s="16">
        <f t="shared" si="51"/>
        <v>59</v>
      </c>
      <c r="EI30" s="16">
        <f t="shared" si="52"/>
        <v>496304</v>
      </c>
      <c r="EK30" s="7">
        <f t="shared" si="53"/>
        <v>3191</v>
      </c>
      <c r="EL30" s="7">
        <f t="shared" si="54"/>
        <v>93873837</v>
      </c>
      <c r="EN30" s="69">
        <f>ROUND(EL30/INDEX(被保険者数!O:O,MATCH(A30,被保険者数!A:A,0),1),0)</f>
        <v>50743</v>
      </c>
      <c r="EO30" s="1">
        <f t="shared" si="55"/>
        <v>23</v>
      </c>
      <c r="EP30" s="69">
        <f t="shared" si="39"/>
        <v>51843840</v>
      </c>
      <c r="EQ30" s="69">
        <f t="shared" si="40"/>
        <v>26509450</v>
      </c>
      <c r="ER30" s="69">
        <f t="shared" si="41"/>
        <v>15520547</v>
      </c>
      <c r="ES30" s="69">
        <f>ROUND(EP30/INDEX(被保険者数!O:O,MATCH(A30,被保険者数!A:A,0),1),0)</f>
        <v>28024</v>
      </c>
      <c r="ET30" s="69">
        <f t="shared" si="56"/>
        <v>22</v>
      </c>
      <c r="EU30" s="69">
        <f>ROUND(EQ30/INDEX(被保険者数!O:O,MATCH(A30,被保険者数!A:A,0),1),0)</f>
        <v>14329</v>
      </c>
      <c r="EV30" s="1">
        <f t="shared" si="57"/>
        <v>23</v>
      </c>
    </row>
    <row r="31" spans="1:152" s="1" customFormat="1" ht="15.95" customHeight="1" x14ac:dyDescent="0.15">
      <c r="A31" s="2" t="s">
        <v>50</v>
      </c>
      <c r="B31" s="6">
        <v>301</v>
      </c>
      <c r="C31" s="7">
        <v>201099750</v>
      </c>
      <c r="D31" s="7">
        <v>140769822</v>
      </c>
      <c r="E31" s="7">
        <v>31929068</v>
      </c>
      <c r="F31" s="7">
        <v>27381380</v>
      </c>
      <c r="G31" s="7">
        <v>1019480</v>
      </c>
      <c r="H31" s="7">
        <v>4639</v>
      </c>
      <c r="I31" s="7">
        <v>80927490</v>
      </c>
      <c r="J31" s="7">
        <v>56649243</v>
      </c>
      <c r="K31" s="7">
        <v>4719744</v>
      </c>
      <c r="L31" s="7">
        <v>18637899</v>
      </c>
      <c r="M31" s="7">
        <v>920604</v>
      </c>
      <c r="N31" s="7">
        <f t="shared" si="0"/>
        <v>4940</v>
      </c>
      <c r="O31" s="7">
        <f t="shared" si="1"/>
        <v>282027240</v>
      </c>
      <c r="P31" s="7">
        <f t="shared" si="2"/>
        <v>197419065</v>
      </c>
      <c r="Q31" s="7">
        <f t="shared" si="3"/>
        <v>36648812</v>
      </c>
      <c r="R31" s="7">
        <f t="shared" si="4"/>
        <v>46019279</v>
      </c>
      <c r="S31" s="7">
        <f t="shared" si="5"/>
        <v>1940084</v>
      </c>
      <c r="T31" s="6">
        <v>1</v>
      </c>
      <c r="U31" s="7">
        <v>182300</v>
      </c>
      <c r="V31" s="7">
        <v>127610</v>
      </c>
      <c r="W31" s="7">
        <v>0</v>
      </c>
      <c r="X31" s="7">
        <v>54690</v>
      </c>
      <c r="Y31" s="7">
        <v>0</v>
      </c>
      <c r="Z31" s="7">
        <v>698</v>
      </c>
      <c r="AA31" s="7">
        <v>9159600</v>
      </c>
      <c r="AB31" s="7">
        <v>6411720</v>
      </c>
      <c r="AC31" s="7">
        <v>0</v>
      </c>
      <c r="AD31" s="7">
        <v>2732769</v>
      </c>
      <c r="AE31" s="7">
        <v>15111</v>
      </c>
      <c r="AF31" s="7">
        <f t="shared" si="6"/>
        <v>699</v>
      </c>
      <c r="AG31" s="7">
        <f t="shared" si="7"/>
        <v>9341900</v>
      </c>
      <c r="AH31" s="7">
        <f t="shared" si="8"/>
        <v>6539330</v>
      </c>
      <c r="AI31" s="7">
        <f t="shared" si="9"/>
        <v>0</v>
      </c>
      <c r="AJ31" s="7">
        <f t="shared" si="10"/>
        <v>2787459</v>
      </c>
      <c r="AK31" s="7">
        <f t="shared" si="11"/>
        <v>15111</v>
      </c>
      <c r="AL31" s="6">
        <f t="shared" si="12"/>
        <v>5639</v>
      </c>
      <c r="AM31" s="7">
        <f t="shared" si="13"/>
        <v>291369140</v>
      </c>
      <c r="AN31" s="7">
        <f t="shared" si="14"/>
        <v>203958395</v>
      </c>
      <c r="AO31" s="7">
        <f t="shared" si="15"/>
        <v>36648812</v>
      </c>
      <c r="AP31" s="7">
        <f t="shared" si="16"/>
        <v>48806738</v>
      </c>
      <c r="AQ31" s="7">
        <f t="shared" si="17"/>
        <v>1955195</v>
      </c>
      <c r="AR31" s="7">
        <v>3373</v>
      </c>
      <c r="AS31" s="7">
        <v>41382900</v>
      </c>
      <c r="AT31" s="7">
        <v>28968030</v>
      </c>
      <c r="AU31" s="7">
        <v>62687</v>
      </c>
      <c r="AV31" s="7">
        <v>11578720</v>
      </c>
      <c r="AW31" s="7">
        <v>773463</v>
      </c>
      <c r="AX31" s="7">
        <f t="shared" si="18"/>
        <v>9012</v>
      </c>
      <c r="AY31" s="7">
        <f t="shared" si="19"/>
        <v>332752040</v>
      </c>
      <c r="AZ31" s="7">
        <f t="shared" si="20"/>
        <v>232926425</v>
      </c>
      <c r="BA31" s="7">
        <f t="shared" si="21"/>
        <v>36711499</v>
      </c>
      <c r="BB31" s="7">
        <f t="shared" si="22"/>
        <v>60385458</v>
      </c>
      <c r="BC31" s="7">
        <f t="shared" si="23"/>
        <v>2728658</v>
      </c>
      <c r="BD31" s="6">
        <v>286</v>
      </c>
      <c r="BE31" s="7">
        <v>8845863</v>
      </c>
      <c r="BF31" s="7">
        <v>2565353</v>
      </c>
      <c r="BG31" s="7">
        <v>0</v>
      </c>
      <c r="BH31" s="7">
        <v>6206910</v>
      </c>
      <c r="BI31" s="7">
        <v>73600</v>
      </c>
      <c r="BJ31" s="7">
        <v>1</v>
      </c>
      <c r="BK31" s="7">
        <v>1920</v>
      </c>
      <c r="BL31" s="7">
        <v>540</v>
      </c>
      <c r="BM31" s="7">
        <v>0</v>
      </c>
      <c r="BN31" s="7">
        <v>1380</v>
      </c>
      <c r="BO31" s="7">
        <v>0</v>
      </c>
      <c r="BP31" s="7">
        <f t="shared" si="24"/>
        <v>287</v>
      </c>
      <c r="BQ31" s="7">
        <f t="shared" si="25"/>
        <v>8847783</v>
      </c>
      <c r="BR31" s="7">
        <f t="shared" si="26"/>
        <v>2565893</v>
      </c>
      <c r="BS31" s="7">
        <f t="shared" si="27"/>
        <v>0</v>
      </c>
      <c r="BT31" s="7">
        <f t="shared" si="28"/>
        <v>6208290</v>
      </c>
      <c r="BU31" s="7">
        <f t="shared" si="29"/>
        <v>73600</v>
      </c>
      <c r="BV31" s="6">
        <v>32</v>
      </c>
      <c r="BW31" s="7">
        <v>2504680</v>
      </c>
      <c r="BX31" s="7">
        <v>1753276</v>
      </c>
      <c r="BY31" s="7">
        <v>139272</v>
      </c>
      <c r="BZ31" s="7">
        <v>420653</v>
      </c>
      <c r="CA31" s="7">
        <v>191479</v>
      </c>
      <c r="CB31" s="7">
        <f t="shared" si="30"/>
        <v>9044</v>
      </c>
      <c r="CC31" s="7">
        <f t="shared" si="31"/>
        <v>344104503</v>
      </c>
      <c r="CD31" s="7">
        <f t="shared" si="32"/>
        <v>237245594</v>
      </c>
      <c r="CE31" s="7">
        <f t="shared" si="33"/>
        <v>36850771</v>
      </c>
      <c r="CF31" s="7">
        <f t="shared" si="34"/>
        <v>67014401</v>
      </c>
      <c r="CG31" s="7">
        <f t="shared" si="35"/>
        <v>2993737</v>
      </c>
      <c r="CH31" s="100">
        <v>58</v>
      </c>
      <c r="CI31" s="101">
        <v>411086</v>
      </c>
      <c r="CJ31" s="101">
        <v>287753</v>
      </c>
      <c r="CK31" s="101">
        <v>0</v>
      </c>
      <c r="CL31" s="101">
        <v>123333</v>
      </c>
      <c r="CM31" s="101">
        <v>0</v>
      </c>
      <c r="CN31" s="101">
        <v>0</v>
      </c>
      <c r="CO31" s="101">
        <v>0</v>
      </c>
      <c r="CP31" s="101">
        <v>0</v>
      </c>
      <c r="CQ31" s="101">
        <v>0</v>
      </c>
      <c r="CR31" s="101">
        <v>0</v>
      </c>
      <c r="CS31" s="101">
        <v>0</v>
      </c>
      <c r="CT31" s="101">
        <v>0</v>
      </c>
      <c r="CU31" s="101">
        <v>0</v>
      </c>
      <c r="CV31" s="101">
        <v>0</v>
      </c>
      <c r="CW31" s="101">
        <v>0</v>
      </c>
      <c r="CX31" s="101">
        <v>0</v>
      </c>
      <c r="CY31" s="101">
        <v>0</v>
      </c>
      <c r="CZ31" s="102">
        <f t="shared" si="42"/>
        <v>58</v>
      </c>
      <c r="DA31" s="101">
        <f t="shared" si="43"/>
        <v>411086</v>
      </c>
      <c r="DB31" s="101">
        <f t="shared" si="44"/>
        <v>287753</v>
      </c>
      <c r="DC31" s="101">
        <f t="shared" si="45"/>
        <v>0</v>
      </c>
      <c r="DD31" s="101">
        <f t="shared" si="46"/>
        <v>123333</v>
      </c>
      <c r="DE31" s="101">
        <f t="shared" si="36"/>
        <v>0</v>
      </c>
      <c r="DF31" s="101">
        <f t="shared" si="47"/>
        <v>9102</v>
      </c>
      <c r="DG31" s="101">
        <f t="shared" si="48"/>
        <v>344515589</v>
      </c>
      <c r="DH31" s="101">
        <f t="shared" si="49"/>
        <v>237533347</v>
      </c>
      <c r="DI31" s="101">
        <f t="shared" si="50"/>
        <v>36850771</v>
      </c>
      <c r="DJ31" s="101">
        <f t="shared" si="37"/>
        <v>67137734</v>
      </c>
      <c r="DK31" s="101">
        <f t="shared" si="38"/>
        <v>2993737</v>
      </c>
      <c r="DL31" s="101">
        <v>181</v>
      </c>
      <c r="DM31" s="101">
        <v>81</v>
      </c>
      <c r="DN31" s="101">
        <v>262</v>
      </c>
      <c r="DO31" s="101">
        <v>75</v>
      </c>
      <c r="DP31" s="101">
        <v>39</v>
      </c>
      <c r="DR31" s="16">
        <f>INDEX(現金給付!J:J,MATCH($A31,現金給付!$C:$C,0),1)</f>
        <v>58</v>
      </c>
      <c r="DS31" s="16">
        <f>INDEX(現金給付!K:K,MATCH($A31,現金給付!$C:$C,0),1)</f>
        <v>287753</v>
      </c>
      <c r="DT31" s="16">
        <f>INDEX(現金給付!R:R,MATCH($A31,現金給付!$C:$C,0),1)</f>
        <v>9</v>
      </c>
      <c r="DU31" s="16">
        <f>INDEX(現金給付!S:S,MATCH($A31,現金給付!$C:$C,0),1)</f>
        <v>26712</v>
      </c>
      <c r="DV31" s="16">
        <f>INDEX(現金給付!Z:Z,MATCH($A31,現金給付!$C:$C,0),1)</f>
        <v>0</v>
      </c>
      <c r="DW31" s="16">
        <f>INDEX(現金給付!AA:AA,MATCH($A31,現金給付!$C:$C,0),1)</f>
        <v>0</v>
      </c>
      <c r="DX31" s="16">
        <f>INDEX(現金給付!AP:AP,MATCH($A31,現金給付!$C:$C,0),1)</f>
        <v>10</v>
      </c>
      <c r="DY31" s="16">
        <f>INDEX(現金給付!AQ:AQ,MATCH($A31,現金給付!$C:$C,0),1)</f>
        <v>199000</v>
      </c>
      <c r="DZ31" s="16">
        <f>INDEX(現金給付!AX:AX,MATCH($A31,現金給付!$C:$C,0),1)</f>
        <v>0</v>
      </c>
      <c r="EA31" s="16">
        <f>INDEX(現金給付!AY:AY,MATCH($A31,現金給付!$C:$C,0),1)</f>
        <v>0</v>
      </c>
      <c r="EB31" s="16">
        <f>INDEX(現金給付!BF:BF,MATCH($A31,現金給付!$C:$C,0),1)</f>
        <v>0</v>
      </c>
      <c r="EC31" s="16">
        <f>INDEX(現金給付!BG:BG,MATCH($A31,現金給付!$C:$C,0),1)</f>
        <v>0</v>
      </c>
      <c r="ED31" s="16">
        <f>INDEX(現金給付!BV:BV,MATCH($A31,現金給付!$C:$C,0),1)</f>
        <v>0</v>
      </c>
      <c r="EE31" s="16">
        <f>INDEX(現金給付!BW:BW,MATCH($A31,現金給付!$C:$C,0),1)</f>
        <v>0</v>
      </c>
      <c r="EF31" s="16">
        <v>0</v>
      </c>
      <c r="EG31" s="16">
        <v>0</v>
      </c>
      <c r="EH31" s="16">
        <f t="shared" si="51"/>
        <v>77</v>
      </c>
      <c r="EI31" s="16">
        <f t="shared" si="52"/>
        <v>513465</v>
      </c>
      <c r="EK31" s="7">
        <f t="shared" si="53"/>
        <v>9121</v>
      </c>
      <c r="EL31" s="7">
        <f t="shared" si="54"/>
        <v>344617968</v>
      </c>
      <c r="EN31" s="69">
        <f>ROUND(EL31/INDEX(被保険者数!O:O,MATCH(A31,被保険者数!A:A,0),1),0)</f>
        <v>97515</v>
      </c>
      <c r="EO31" s="1">
        <f t="shared" si="55"/>
        <v>11</v>
      </c>
      <c r="EP31" s="69">
        <f t="shared" si="39"/>
        <v>201282050</v>
      </c>
      <c r="EQ31" s="69">
        <f t="shared" si="40"/>
        <v>90087090</v>
      </c>
      <c r="ER31" s="69">
        <f t="shared" si="41"/>
        <v>53248828</v>
      </c>
      <c r="ES31" s="69">
        <f>ROUND(EP31/INDEX(被保険者数!O:O,MATCH(A31,被保険者数!A:A,0),1),0)</f>
        <v>56956</v>
      </c>
      <c r="ET31" s="69">
        <f t="shared" si="56"/>
        <v>8</v>
      </c>
      <c r="EU31" s="69">
        <f>ROUND(EQ31/INDEX(被保険者数!O:O,MATCH(A31,被保険者数!A:A,0),1),0)</f>
        <v>25492</v>
      </c>
      <c r="EV31" s="1">
        <f t="shared" si="57"/>
        <v>12</v>
      </c>
    </row>
    <row r="32" spans="1:152" s="1" customFormat="1" ht="15.95" customHeight="1" x14ac:dyDescent="0.15">
      <c r="A32" s="2" t="s">
        <v>51</v>
      </c>
      <c r="B32" s="6">
        <v>2</v>
      </c>
      <c r="C32" s="7">
        <v>623910</v>
      </c>
      <c r="D32" s="7">
        <v>436740</v>
      </c>
      <c r="E32" s="7">
        <v>62466</v>
      </c>
      <c r="F32" s="7">
        <v>124704</v>
      </c>
      <c r="G32" s="7">
        <v>0</v>
      </c>
      <c r="H32" s="7">
        <v>64</v>
      </c>
      <c r="I32" s="7">
        <v>717030</v>
      </c>
      <c r="J32" s="7">
        <v>501921</v>
      </c>
      <c r="K32" s="7">
        <v>0</v>
      </c>
      <c r="L32" s="7">
        <v>215109</v>
      </c>
      <c r="M32" s="7">
        <v>0</v>
      </c>
      <c r="N32" s="7">
        <f t="shared" si="0"/>
        <v>66</v>
      </c>
      <c r="O32" s="7">
        <f t="shared" si="1"/>
        <v>1340940</v>
      </c>
      <c r="P32" s="7">
        <f t="shared" si="2"/>
        <v>938661</v>
      </c>
      <c r="Q32" s="7">
        <f t="shared" si="3"/>
        <v>62466</v>
      </c>
      <c r="R32" s="7">
        <f t="shared" si="4"/>
        <v>339813</v>
      </c>
      <c r="S32" s="7">
        <f t="shared" si="5"/>
        <v>0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9</v>
      </c>
      <c r="AA32" s="7">
        <v>82040</v>
      </c>
      <c r="AB32" s="7">
        <v>57428</v>
      </c>
      <c r="AC32" s="7">
        <v>0</v>
      </c>
      <c r="AD32" s="7">
        <v>24612</v>
      </c>
      <c r="AE32" s="7">
        <v>0</v>
      </c>
      <c r="AF32" s="7">
        <f t="shared" si="6"/>
        <v>9</v>
      </c>
      <c r="AG32" s="7">
        <f t="shared" si="7"/>
        <v>82040</v>
      </c>
      <c r="AH32" s="7">
        <f t="shared" si="8"/>
        <v>57428</v>
      </c>
      <c r="AI32" s="7">
        <f t="shared" si="9"/>
        <v>0</v>
      </c>
      <c r="AJ32" s="7">
        <f t="shared" si="10"/>
        <v>24612</v>
      </c>
      <c r="AK32" s="7">
        <f t="shared" si="11"/>
        <v>0</v>
      </c>
      <c r="AL32" s="6">
        <f t="shared" si="12"/>
        <v>75</v>
      </c>
      <c r="AM32" s="7">
        <f t="shared" si="13"/>
        <v>1422980</v>
      </c>
      <c r="AN32" s="7">
        <f t="shared" si="14"/>
        <v>996089</v>
      </c>
      <c r="AO32" s="7">
        <f t="shared" si="15"/>
        <v>62466</v>
      </c>
      <c r="AP32" s="7">
        <f t="shared" si="16"/>
        <v>364425</v>
      </c>
      <c r="AQ32" s="7">
        <f t="shared" si="17"/>
        <v>0</v>
      </c>
      <c r="AR32" s="7">
        <v>33</v>
      </c>
      <c r="AS32" s="7">
        <v>198990</v>
      </c>
      <c r="AT32" s="7">
        <v>139293</v>
      </c>
      <c r="AU32" s="7">
        <v>0</v>
      </c>
      <c r="AV32" s="7">
        <v>59697</v>
      </c>
      <c r="AW32" s="7">
        <v>0</v>
      </c>
      <c r="AX32" s="7">
        <f t="shared" si="18"/>
        <v>108</v>
      </c>
      <c r="AY32" s="7">
        <f t="shared" si="19"/>
        <v>1621970</v>
      </c>
      <c r="AZ32" s="7">
        <f t="shared" si="20"/>
        <v>1135382</v>
      </c>
      <c r="BA32" s="7">
        <f t="shared" si="21"/>
        <v>62466</v>
      </c>
      <c r="BB32" s="7">
        <f t="shared" si="22"/>
        <v>424122</v>
      </c>
      <c r="BC32" s="7">
        <f t="shared" si="23"/>
        <v>0</v>
      </c>
      <c r="BD32" s="6">
        <v>2</v>
      </c>
      <c r="BE32" s="7">
        <v>19014</v>
      </c>
      <c r="BF32" s="7">
        <v>7054</v>
      </c>
      <c r="BG32" s="7">
        <v>0</v>
      </c>
      <c r="BH32" s="7">
        <v>11960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f t="shared" si="24"/>
        <v>2</v>
      </c>
      <c r="BQ32" s="7">
        <f t="shared" si="25"/>
        <v>19014</v>
      </c>
      <c r="BR32" s="7">
        <f t="shared" si="26"/>
        <v>7054</v>
      </c>
      <c r="BS32" s="7">
        <f t="shared" si="27"/>
        <v>0</v>
      </c>
      <c r="BT32" s="7">
        <f t="shared" si="28"/>
        <v>11960</v>
      </c>
      <c r="BU32" s="7">
        <f t="shared" si="29"/>
        <v>0</v>
      </c>
      <c r="BV32" s="6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f t="shared" si="30"/>
        <v>108</v>
      </c>
      <c r="CC32" s="7">
        <f t="shared" si="31"/>
        <v>1640984</v>
      </c>
      <c r="CD32" s="7">
        <f t="shared" si="32"/>
        <v>1142436</v>
      </c>
      <c r="CE32" s="7">
        <f t="shared" si="33"/>
        <v>62466</v>
      </c>
      <c r="CF32" s="7">
        <f t="shared" si="34"/>
        <v>436082</v>
      </c>
      <c r="CG32" s="7">
        <f t="shared" si="35"/>
        <v>0</v>
      </c>
      <c r="CH32" s="100">
        <v>0</v>
      </c>
      <c r="CI32" s="101">
        <v>0</v>
      </c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101">
        <v>0</v>
      </c>
      <c r="CZ32" s="102">
        <f t="shared" si="42"/>
        <v>0</v>
      </c>
      <c r="DA32" s="101">
        <f t="shared" si="43"/>
        <v>0</v>
      </c>
      <c r="DB32" s="101">
        <f t="shared" si="44"/>
        <v>0</v>
      </c>
      <c r="DC32" s="101">
        <f t="shared" si="45"/>
        <v>0</v>
      </c>
      <c r="DD32" s="101">
        <f t="shared" si="46"/>
        <v>0</v>
      </c>
      <c r="DE32" s="101">
        <f t="shared" si="36"/>
        <v>0</v>
      </c>
      <c r="DF32" s="101">
        <f t="shared" si="47"/>
        <v>108</v>
      </c>
      <c r="DG32" s="101">
        <f t="shared" si="48"/>
        <v>1640984</v>
      </c>
      <c r="DH32" s="101">
        <f t="shared" si="49"/>
        <v>1142436</v>
      </c>
      <c r="DI32" s="101">
        <f t="shared" si="50"/>
        <v>62466</v>
      </c>
      <c r="DJ32" s="101">
        <f t="shared" si="37"/>
        <v>436082</v>
      </c>
      <c r="DK32" s="101">
        <f t="shared" si="38"/>
        <v>0</v>
      </c>
      <c r="DL32" s="101">
        <v>1</v>
      </c>
      <c r="DM32" s="101">
        <v>0</v>
      </c>
      <c r="DN32" s="101">
        <v>1</v>
      </c>
      <c r="DO32" s="101">
        <v>0</v>
      </c>
      <c r="DP32" s="101">
        <v>0</v>
      </c>
      <c r="DR32" s="16">
        <f>INDEX(現金給付!J:J,MATCH($A32,現金給付!$C:$C,0),1)</f>
        <v>0</v>
      </c>
      <c r="DS32" s="16">
        <f>INDEX(現金給付!K:K,MATCH($A32,現金給付!$C:$C,0),1)</f>
        <v>0</v>
      </c>
      <c r="DT32" s="16">
        <f>INDEX(現金給付!R:R,MATCH($A32,現金給付!$C:$C,0),1)</f>
        <v>0</v>
      </c>
      <c r="DU32" s="16">
        <f>INDEX(現金給付!S:S,MATCH($A32,現金給付!$C:$C,0),1)</f>
        <v>0</v>
      </c>
      <c r="DV32" s="16">
        <f>INDEX(現金給付!Z:Z,MATCH($A32,現金給付!$C:$C,0),1)</f>
        <v>0</v>
      </c>
      <c r="DW32" s="16">
        <f>INDEX(現金給付!AA:AA,MATCH($A32,現金給付!$C:$C,0),1)</f>
        <v>0</v>
      </c>
      <c r="DX32" s="16">
        <f>INDEX(現金給付!AP:AP,MATCH($A32,現金給付!$C:$C,0),1)</f>
        <v>0</v>
      </c>
      <c r="DY32" s="16">
        <f>INDEX(現金給付!AQ:AQ,MATCH($A32,現金給付!$C:$C,0),1)</f>
        <v>0</v>
      </c>
      <c r="DZ32" s="16">
        <f>INDEX(現金給付!AX:AX,MATCH($A32,現金給付!$C:$C,0),1)</f>
        <v>0</v>
      </c>
      <c r="EA32" s="16">
        <f>INDEX(現金給付!AY:AY,MATCH($A32,現金給付!$C:$C,0),1)</f>
        <v>0</v>
      </c>
      <c r="EB32" s="16">
        <f>INDEX(現金給付!BF:BF,MATCH($A32,現金給付!$C:$C,0),1)</f>
        <v>0</v>
      </c>
      <c r="EC32" s="16">
        <f>INDEX(現金給付!BG:BG,MATCH($A32,現金給付!$C:$C,0),1)</f>
        <v>0</v>
      </c>
      <c r="ED32" s="16">
        <f>INDEX(現金給付!BV:BV,MATCH($A32,現金給付!$C:$C,0),1)</f>
        <v>0</v>
      </c>
      <c r="EE32" s="16">
        <f>INDEX(現金給付!BW:BW,MATCH($A32,現金給付!$C:$C,0),1)</f>
        <v>0</v>
      </c>
      <c r="EF32" s="16">
        <v>0</v>
      </c>
      <c r="EG32" s="16">
        <v>0</v>
      </c>
      <c r="EH32" s="16">
        <f t="shared" si="51"/>
        <v>0</v>
      </c>
      <c r="EI32" s="16">
        <f t="shared" si="52"/>
        <v>0</v>
      </c>
      <c r="EK32" s="7">
        <f t="shared" si="53"/>
        <v>108</v>
      </c>
      <c r="EL32" s="7">
        <f t="shared" si="54"/>
        <v>1640984</v>
      </c>
      <c r="EN32" s="69">
        <f>ROUND(EL32/INDEX(被保険者数!O:O,MATCH(A32,被保険者数!A:A,0),1),0)</f>
        <v>20772</v>
      </c>
      <c r="EO32" s="1">
        <f t="shared" si="55"/>
        <v>34</v>
      </c>
      <c r="EP32" s="69">
        <f t="shared" si="39"/>
        <v>623910</v>
      </c>
      <c r="EQ32" s="69">
        <f t="shared" si="40"/>
        <v>799070</v>
      </c>
      <c r="ER32" s="69">
        <f t="shared" si="41"/>
        <v>218004</v>
      </c>
      <c r="ES32" s="69">
        <f>ROUND(EP32/INDEX(被保険者数!O:O,MATCH(A32,被保険者数!A:A,0),1),0)</f>
        <v>7898</v>
      </c>
      <c r="ET32" s="69">
        <f t="shared" si="56"/>
        <v>35</v>
      </c>
      <c r="EU32" s="69">
        <f>ROUND(EQ32/INDEX(被保険者数!O:O,MATCH(A32,被保険者数!A:A,0),1),0)</f>
        <v>10115</v>
      </c>
      <c r="EV32" s="1">
        <f t="shared" si="57"/>
        <v>28</v>
      </c>
    </row>
    <row r="33" spans="1:152" s="1" customFormat="1" ht="15.95" customHeight="1" x14ac:dyDescent="0.15">
      <c r="A33" s="2" t="s">
        <v>52</v>
      </c>
      <c r="B33" s="6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20</v>
      </c>
      <c r="I33" s="7">
        <v>583730</v>
      </c>
      <c r="J33" s="7">
        <v>408611</v>
      </c>
      <c r="K33" s="7">
        <v>0</v>
      </c>
      <c r="L33" s="7">
        <v>175119</v>
      </c>
      <c r="M33" s="7">
        <v>0</v>
      </c>
      <c r="N33" s="7">
        <f t="shared" si="0"/>
        <v>20</v>
      </c>
      <c r="O33" s="7">
        <f t="shared" si="1"/>
        <v>583730</v>
      </c>
      <c r="P33" s="7">
        <f t="shared" si="2"/>
        <v>408611</v>
      </c>
      <c r="Q33" s="7">
        <f t="shared" si="3"/>
        <v>0</v>
      </c>
      <c r="R33" s="7">
        <f t="shared" si="4"/>
        <v>175119</v>
      </c>
      <c r="S33" s="7">
        <f t="shared" si="5"/>
        <v>0</v>
      </c>
      <c r="T33" s="6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5</v>
      </c>
      <c r="AA33" s="7">
        <v>46810</v>
      </c>
      <c r="AB33" s="7">
        <v>32767</v>
      </c>
      <c r="AC33" s="7">
        <v>0</v>
      </c>
      <c r="AD33" s="7">
        <v>14043</v>
      </c>
      <c r="AE33" s="7">
        <v>0</v>
      </c>
      <c r="AF33" s="7">
        <f t="shared" si="6"/>
        <v>5</v>
      </c>
      <c r="AG33" s="7">
        <f t="shared" si="7"/>
        <v>46810</v>
      </c>
      <c r="AH33" s="7">
        <f t="shared" si="8"/>
        <v>32767</v>
      </c>
      <c r="AI33" s="7">
        <f t="shared" si="9"/>
        <v>0</v>
      </c>
      <c r="AJ33" s="7">
        <f t="shared" si="10"/>
        <v>14043</v>
      </c>
      <c r="AK33" s="7">
        <f t="shared" si="11"/>
        <v>0</v>
      </c>
      <c r="AL33" s="6">
        <f t="shared" si="12"/>
        <v>25</v>
      </c>
      <c r="AM33" s="7">
        <f t="shared" si="13"/>
        <v>630540</v>
      </c>
      <c r="AN33" s="7">
        <f t="shared" si="14"/>
        <v>441378</v>
      </c>
      <c r="AO33" s="7">
        <f t="shared" si="15"/>
        <v>0</v>
      </c>
      <c r="AP33" s="7">
        <f t="shared" si="16"/>
        <v>189162</v>
      </c>
      <c r="AQ33" s="7">
        <f t="shared" si="17"/>
        <v>0</v>
      </c>
      <c r="AR33" s="7">
        <v>11</v>
      </c>
      <c r="AS33" s="7">
        <v>60800</v>
      </c>
      <c r="AT33" s="7">
        <v>42560</v>
      </c>
      <c r="AU33" s="7">
        <v>0</v>
      </c>
      <c r="AV33" s="7">
        <v>18240</v>
      </c>
      <c r="AW33" s="7">
        <v>0</v>
      </c>
      <c r="AX33" s="7">
        <f t="shared" si="18"/>
        <v>36</v>
      </c>
      <c r="AY33" s="7">
        <f t="shared" si="19"/>
        <v>691340</v>
      </c>
      <c r="AZ33" s="7">
        <f t="shared" si="20"/>
        <v>483938</v>
      </c>
      <c r="BA33" s="7">
        <f t="shared" si="21"/>
        <v>0</v>
      </c>
      <c r="BB33" s="7">
        <f t="shared" si="22"/>
        <v>207402</v>
      </c>
      <c r="BC33" s="7">
        <f t="shared" si="23"/>
        <v>0</v>
      </c>
      <c r="BD33" s="6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f t="shared" si="24"/>
        <v>0</v>
      </c>
      <c r="BQ33" s="7">
        <f t="shared" si="25"/>
        <v>0</v>
      </c>
      <c r="BR33" s="7">
        <f t="shared" si="26"/>
        <v>0</v>
      </c>
      <c r="BS33" s="7">
        <f t="shared" si="27"/>
        <v>0</v>
      </c>
      <c r="BT33" s="7">
        <f t="shared" si="28"/>
        <v>0</v>
      </c>
      <c r="BU33" s="7">
        <f t="shared" si="29"/>
        <v>0</v>
      </c>
      <c r="BV33" s="6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f t="shared" si="30"/>
        <v>36</v>
      </c>
      <c r="CC33" s="7">
        <f t="shared" si="31"/>
        <v>691340</v>
      </c>
      <c r="CD33" s="7">
        <f t="shared" si="32"/>
        <v>483938</v>
      </c>
      <c r="CE33" s="7">
        <f t="shared" si="33"/>
        <v>0</v>
      </c>
      <c r="CF33" s="7">
        <f t="shared" si="34"/>
        <v>207402</v>
      </c>
      <c r="CG33" s="7">
        <f t="shared" si="35"/>
        <v>0</v>
      </c>
      <c r="CH33" s="100">
        <v>0</v>
      </c>
      <c r="CI33" s="101">
        <v>0</v>
      </c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01">
        <v>0</v>
      </c>
      <c r="CZ33" s="102">
        <f t="shared" si="42"/>
        <v>0</v>
      </c>
      <c r="DA33" s="101">
        <f t="shared" si="43"/>
        <v>0</v>
      </c>
      <c r="DB33" s="101">
        <f t="shared" si="44"/>
        <v>0</v>
      </c>
      <c r="DC33" s="101">
        <f t="shared" si="45"/>
        <v>0</v>
      </c>
      <c r="DD33" s="101">
        <f t="shared" si="46"/>
        <v>0</v>
      </c>
      <c r="DE33" s="101">
        <f t="shared" si="36"/>
        <v>0</v>
      </c>
      <c r="DF33" s="101">
        <f t="shared" si="47"/>
        <v>36</v>
      </c>
      <c r="DG33" s="101">
        <f t="shared" si="48"/>
        <v>691340</v>
      </c>
      <c r="DH33" s="101">
        <f t="shared" si="49"/>
        <v>483938</v>
      </c>
      <c r="DI33" s="101">
        <f t="shared" si="50"/>
        <v>0</v>
      </c>
      <c r="DJ33" s="101">
        <f t="shared" si="37"/>
        <v>207402</v>
      </c>
      <c r="DK33" s="101">
        <f t="shared" si="38"/>
        <v>0</v>
      </c>
      <c r="DL33" s="101">
        <v>0</v>
      </c>
      <c r="DM33" s="101">
        <v>0</v>
      </c>
      <c r="DN33" s="101">
        <v>0</v>
      </c>
      <c r="DO33" s="101">
        <v>0</v>
      </c>
      <c r="DP33" s="101">
        <v>0</v>
      </c>
      <c r="DR33" s="16">
        <f>INDEX(現金給付!J:J,MATCH($A33,現金給付!$C:$C,0),1)</f>
        <v>0</v>
      </c>
      <c r="DS33" s="16">
        <f>INDEX(現金給付!K:K,MATCH($A33,現金給付!$C:$C,0),1)</f>
        <v>0</v>
      </c>
      <c r="DT33" s="16">
        <f>INDEX(現金給付!R:R,MATCH($A33,現金給付!$C:$C,0),1)</f>
        <v>0</v>
      </c>
      <c r="DU33" s="16">
        <f>INDEX(現金給付!S:S,MATCH($A33,現金給付!$C:$C,0),1)</f>
        <v>0</v>
      </c>
      <c r="DV33" s="16">
        <f>INDEX(現金給付!Z:Z,MATCH($A33,現金給付!$C:$C,0),1)</f>
        <v>0</v>
      </c>
      <c r="DW33" s="16">
        <f>INDEX(現金給付!AA:AA,MATCH($A33,現金給付!$C:$C,0),1)</f>
        <v>0</v>
      </c>
      <c r="DX33" s="16">
        <f>INDEX(現金給付!AP:AP,MATCH($A33,現金給付!$C:$C,0),1)</f>
        <v>0</v>
      </c>
      <c r="DY33" s="16">
        <f>INDEX(現金給付!AQ:AQ,MATCH($A33,現金給付!$C:$C,0),1)</f>
        <v>0</v>
      </c>
      <c r="DZ33" s="16">
        <f>INDEX(現金給付!AX:AX,MATCH($A33,現金給付!$C:$C,0),1)</f>
        <v>0</v>
      </c>
      <c r="EA33" s="16">
        <f>INDEX(現金給付!AY:AY,MATCH($A33,現金給付!$C:$C,0),1)</f>
        <v>0</v>
      </c>
      <c r="EB33" s="16">
        <f>INDEX(現金給付!BF:BF,MATCH($A33,現金給付!$C:$C,0),1)</f>
        <v>0</v>
      </c>
      <c r="EC33" s="16">
        <f>INDEX(現金給付!BG:BG,MATCH($A33,現金給付!$C:$C,0),1)</f>
        <v>0</v>
      </c>
      <c r="ED33" s="16">
        <f>INDEX(現金給付!BV:BV,MATCH($A33,現金給付!$C:$C,0),1)</f>
        <v>0</v>
      </c>
      <c r="EE33" s="16">
        <f>INDEX(現金給付!BW:BW,MATCH($A33,現金給付!$C:$C,0),1)</f>
        <v>0</v>
      </c>
      <c r="EF33" s="16">
        <v>0</v>
      </c>
      <c r="EG33" s="16">
        <v>0</v>
      </c>
      <c r="EH33" s="16">
        <f t="shared" si="51"/>
        <v>0</v>
      </c>
      <c r="EI33" s="16">
        <f t="shared" si="52"/>
        <v>0</v>
      </c>
      <c r="EK33" s="7">
        <f t="shared" si="53"/>
        <v>36</v>
      </c>
      <c r="EL33" s="7">
        <f t="shared" si="54"/>
        <v>691340</v>
      </c>
      <c r="EN33" s="69">
        <f>ROUND(EL33/INDEX(被保険者数!O:O,MATCH(A33,被保険者数!A:A,0),1),0)</f>
        <v>7768</v>
      </c>
      <c r="EO33" s="1">
        <f t="shared" si="55"/>
        <v>41</v>
      </c>
      <c r="EP33" s="69">
        <f t="shared" si="39"/>
        <v>0</v>
      </c>
      <c r="EQ33" s="69">
        <f t="shared" si="40"/>
        <v>630540</v>
      </c>
      <c r="ER33" s="69">
        <f t="shared" si="41"/>
        <v>60800</v>
      </c>
      <c r="ES33" s="69">
        <f>ROUND(EP33/INDEX(被保険者数!O:O,MATCH(A33,被保険者数!A:A,0),1),0)</f>
        <v>0</v>
      </c>
      <c r="ET33" s="69">
        <f t="shared" si="56"/>
        <v>41</v>
      </c>
      <c r="EU33" s="69">
        <f>ROUND(EQ33/INDEX(被保険者数!O:O,MATCH(A33,被保険者数!A:A,0),1),0)</f>
        <v>7085</v>
      </c>
      <c r="EV33" s="1">
        <f t="shared" si="57"/>
        <v>32</v>
      </c>
    </row>
    <row r="34" spans="1:152" s="1" customFormat="1" ht="15.95" customHeight="1" x14ac:dyDescent="0.15">
      <c r="A34" s="2" t="s">
        <v>53</v>
      </c>
      <c r="B34" s="6">
        <v>1</v>
      </c>
      <c r="C34" s="7">
        <v>451510</v>
      </c>
      <c r="D34" s="7">
        <v>316057</v>
      </c>
      <c r="E34" s="7">
        <v>53508</v>
      </c>
      <c r="F34" s="7">
        <v>81945</v>
      </c>
      <c r="G34" s="7">
        <v>0</v>
      </c>
      <c r="H34" s="7">
        <v>27</v>
      </c>
      <c r="I34" s="7">
        <v>472890</v>
      </c>
      <c r="J34" s="7">
        <v>331023</v>
      </c>
      <c r="K34" s="7">
        <v>0</v>
      </c>
      <c r="L34" s="7">
        <v>140064</v>
      </c>
      <c r="M34" s="7">
        <v>1803</v>
      </c>
      <c r="N34" s="7">
        <f t="shared" si="0"/>
        <v>28</v>
      </c>
      <c r="O34" s="7">
        <f t="shared" si="1"/>
        <v>924400</v>
      </c>
      <c r="P34" s="7">
        <f t="shared" si="2"/>
        <v>647080</v>
      </c>
      <c r="Q34" s="7">
        <f t="shared" si="3"/>
        <v>53508</v>
      </c>
      <c r="R34" s="7">
        <f t="shared" si="4"/>
        <v>222009</v>
      </c>
      <c r="S34" s="7">
        <f t="shared" si="5"/>
        <v>1803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4</v>
      </c>
      <c r="AA34" s="7">
        <v>44010</v>
      </c>
      <c r="AB34" s="7">
        <v>30807</v>
      </c>
      <c r="AC34" s="7">
        <v>0</v>
      </c>
      <c r="AD34" s="7">
        <v>13203</v>
      </c>
      <c r="AE34" s="7">
        <v>0</v>
      </c>
      <c r="AF34" s="7">
        <f t="shared" si="6"/>
        <v>4</v>
      </c>
      <c r="AG34" s="7">
        <f t="shared" si="7"/>
        <v>44010</v>
      </c>
      <c r="AH34" s="7">
        <f t="shared" si="8"/>
        <v>30807</v>
      </c>
      <c r="AI34" s="7">
        <f t="shared" si="9"/>
        <v>0</v>
      </c>
      <c r="AJ34" s="7">
        <f t="shared" si="10"/>
        <v>13203</v>
      </c>
      <c r="AK34" s="7">
        <f t="shared" si="11"/>
        <v>0</v>
      </c>
      <c r="AL34" s="6">
        <f t="shared" si="12"/>
        <v>32</v>
      </c>
      <c r="AM34" s="7">
        <f t="shared" si="13"/>
        <v>968410</v>
      </c>
      <c r="AN34" s="7">
        <f t="shared" si="14"/>
        <v>677887</v>
      </c>
      <c r="AO34" s="7">
        <f t="shared" si="15"/>
        <v>53508</v>
      </c>
      <c r="AP34" s="7">
        <f t="shared" si="16"/>
        <v>235212</v>
      </c>
      <c r="AQ34" s="7">
        <f t="shared" si="17"/>
        <v>1803</v>
      </c>
      <c r="AR34" s="7">
        <v>11</v>
      </c>
      <c r="AS34" s="7">
        <v>94390</v>
      </c>
      <c r="AT34" s="7">
        <v>66073</v>
      </c>
      <c r="AU34" s="7">
        <v>0</v>
      </c>
      <c r="AV34" s="7">
        <v>28317</v>
      </c>
      <c r="AW34" s="7">
        <v>0</v>
      </c>
      <c r="AX34" s="7">
        <f t="shared" si="18"/>
        <v>43</v>
      </c>
      <c r="AY34" s="7">
        <f t="shared" si="19"/>
        <v>1062800</v>
      </c>
      <c r="AZ34" s="7">
        <f t="shared" si="20"/>
        <v>743960</v>
      </c>
      <c r="BA34" s="7">
        <f t="shared" si="21"/>
        <v>53508</v>
      </c>
      <c r="BB34" s="7">
        <f t="shared" si="22"/>
        <v>263529</v>
      </c>
      <c r="BC34" s="7">
        <f t="shared" si="23"/>
        <v>1803</v>
      </c>
      <c r="BD34" s="6">
        <v>1</v>
      </c>
      <c r="BE34" s="7">
        <v>21264</v>
      </c>
      <c r="BF34" s="7">
        <v>7924</v>
      </c>
      <c r="BG34" s="7">
        <v>0</v>
      </c>
      <c r="BH34" s="7">
        <v>13340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f t="shared" si="24"/>
        <v>1</v>
      </c>
      <c r="BQ34" s="7">
        <f t="shared" si="25"/>
        <v>21264</v>
      </c>
      <c r="BR34" s="7">
        <f t="shared" si="26"/>
        <v>7924</v>
      </c>
      <c r="BS34" s="7">
        <f t="shared" si="27"/>
        <v>0</v>
      </c>
      <c r="BT34" s="7">
        <f t="shared" si="28"/>
        <v>13340</v>
      </c>
      <c r="BU34" s="7">
        <f t="shared" si="29"/>
        <v>0</v>
      </c>
      <c r="BV34" s="6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f t="shared" si="30"/>
        <v>43</v>
      </c>
      <c r="CC34" s="7">
        <f t="shared" si="31"/>
        <v>1084064</v>
      </c>
      <c r="CD34" s="7">
        <f t="shared" si="32"/>
        <v>751884</v>
      </c>
      <c r="CE34" s="7">
        <f t="shared" si="33"/>
        <v>53508</v>
      </c>
      <c r="CF34" s="7">
        <f t="shared" si="34"/>
        <v>276869</v>
      </c>
      <c r="CG34" s="7">
        <f t="shared" si="35"/>
        <v>1803</v>
      </c>
      <c r="CH34" s="100">
        <v>0</v>
      </c>
      <c r="CI34" s="101">
        <v>0</v>
      </c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01">
        <v>0</v>
      </c>
      <c r="CZ34" s="102">
        <f t="shared" si="42"/>
        <v>0</v>
      </c>
      <c r="DA34" s="101">
        <f t="shared" si="43"/>
        <v>0</v>
      </c>
      <c r="DB34" s="101">
        <f t="shared" si="44"/>
        <v>0</v>
      </c>
      <c r="DC34" s="101">
        <f t="shared" si="45"/>
        <v>0</v>
      </c>
      <c r="DD34" s="101">
        <f t="shared" si="46"/>
        <v>0</v>
      </c>
      <c r="DE34" s="101">
        <f t="shared" si="36"/>
        <v>0</v>
      </c>
      <c r="DF34" s="101">
        <f t="shared" si="47"/>
        <v>43</v>
      </c>
      <c r="DG34" s="101">
        <f t="shared" si="48"/>
        <v>1084064</v>
      </c>
      <c r="DH34" s="101">
        <f t="shared" si="49"/>
        <v>751884</v>
      </c>
      <c r="DI34" s="101">
        <f t="shared" si="50"/>
        <v>53508</v>
      </c>
      <c r="DJ34" s="101">
        <f t="shared" si="37"/>
        <v>276869</v>
      </c>
      <c r="DK34" s="101">
        <f t="shared" si="38"/>
        <v>1803</v>
      </c>
      <c r="DL34" s="101">
        <v>1</v>
      </c>
      <c r="DM34" s="101">
        <v>0</v>
      </c>
      <c r="DN34" s="101">
        <v>1</v>
      </c>
      <c r="DO34" s="101">
        <v>0</v>
      </c>
      <c r="DP34" s="101">
        <v>0</v>
      </c>
      <c r="DR34" s="16">
        <f>INDEX(現金給付!J:J,MATCH($A34,現金給付!$C:$C,0),1)</f>
        <v>0</v>
      </c>
      <c r="DS34" s="16">
        <f>INDEX(現金給付!K:K,MATCH($A34,現金給付!$C:$C,0),1)</f>
        <v>0</v>
      </c>
      <c r="DT34" s="16">
        <f>INDEX(現金給付!R:R,MATCH($A34,現金給付!$C:$C,0),1)</f>
        <v>0</v>
      </c>
      <c r="DU34" s="16">
        <f>INDEX(現金給付!S:S,MATCH($A34,現金給付!$C:$C,0),1)</f>
        <v>0</v>
      </c>
      <c r="DV34" s="16">
        <f>INDEX(現金給付!Z:Z,MATCH($A34,現金給付!$C:$C,0),1)</f>
        <v>0</v>
      </c>
      <c r="DW34" s="16">
        <f>INDEX(現金給付!AA:AA,MATCH($A34,現金給付!$C:$C,0),1)</f>
        <v>0</v>
      </c>
      <c r="DX34" s="16">
        <f>INDEX(現金給付!AP:AP,MATCH($A34,現金給付!$C:$C,0),1)</f>
        <v>0</v>
      </c>
      <c r="DY34" s="16">
        <f>INDEX(現金給付!AQ:AQ,MATCH($A34,現金給付!$C:$C,0),1)</f>
        <v>0</v>
      </c>
      <c r="DZ34" s="16">
        <f>INDEX(現金給付!AX:AX,MATCH($A34,現金給付!$C:$C,0),1)</f>
        <v>0</v>
      </c>
      <c r="EA34" s="16">
        <f>INDEX(現金給付!AY:AY,MATCH($A34,現金給付!$C:$C,0),1)</f>
        <v>0</v>
      </c>
      <c r="EB34" s="16">
        <f>INDEX(現金給付!BF:BF,MATCH($A34,現金給付!$C:$C,0),1)</f>
        <v>0</v>
      </c>
      <c r="EC34" s="16">
        <f>INDEX(現金給付!BG:BG,MATCH($A34,現金給付!$C:$C,0),1)</f>
        <v>0</v>
      </c>
      <c r="ED34" s="16">
        <f>INDEX(現金給付!BV:BV,MATCH($A34,現金給付!$C:$C,0),1)</f>
        <v>0</v>
      </c>
      <c r="EE34" s="16">
        <f>INDEX(現金給付!BW:BW,MATCH($A34,現金給付!$C:$C,0),1)</f>
        <v>0</v>
      </c>
      <c r="EF34" s="16">
        <v>0</v>
      </c>
      <c r="EG34" s="16">
        <v>0</v>
      </c>
      <c r="EH34" s="16">
        <f t="shared" si="51"/>
        <v>0</v>
      </c>
      <c r="EI34" s="16">
        <f t="shared" si="52"/>
        <v>0</v>
      </c>
      <c r="EK34" s="7">
        <f t="shared" si="53"/>
        <v>43</v>
      </c>
      <c r="EL34" s="7">
        <f t="shared" si="54"/>
        <v>1084064</v>
      </c>
      <c r="EN34" s="69">
        <f>ROUND(EL34/INDEX(被保険者数!O:O,MATCH(A34,被保険者数!A:A,0),1),0)</f>
        <v>9187</v>
      </c>
      <c r="EO34" s="1">
        <f t="shared" si="55"/>
        <v>39</v>
      </c>
      <c r="EP34" s="69">
        <f t="shared" si="39"/>
        <v>451510</v>
      </c>
      <c r="EQ34" s="69">
        <f t="shared" si="40"/>
        <v>516900</v>
      </c>
      <c r="ER34" s="69">
        <f t="shared" si="41"/>
        <v>115654</v>
      </c>
      <c r="ES34" s="69">
        <f>ROUND(EP34/INDEX(被保険者数!O:O,MATCH(A34,被保険者数!A:A,0),1),0)</f>
        <v>3826</v>
      </c>
      <c r="ET34" s="69">
        <f t="shared" si="56"/>
        <v>38</v>
      </c>
      <c r="EU34" s="69">
        <f>ROUND(EQ34/INDEX(被保険者数!O:O,MATCH(A34,被保険者数!A:A,0),1),0)</f>
        <v>4381</v>
      </c>
      <c r="EV34" s="1">
        <f t="shared" si="57"/>
        <v>40</v>
      </c>
    </row>
    <row r="35" spans="1:152" s="1" customFormat="1" ht="15.95" customHeight="1" x14ac:dyDescent="0.15">
      <c r="A35" s="2" t="s">
        <v>54</v>
      </c>
      <c r="B35" s="6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f t="shared" si="0"/>
        <v>0</v>
      </c>
      <c r="O35" s="7">
        <f t="shared" si="1"/>
        <v>0</v>
      </c>
      <c r="P35" s="7">
        <f t="shared" si="2"/>
        <v>0</v>
      </c>
      <c r="Q35" s="7">
        <f t="shared" si="3"/>
        <v>0</v>
      </c>
      <c r="R35" s="7">
        <f t="shared" si="4"/>
        <v>0</v>
      </c>
      <c r="S35" s="7">
        <f t="shared" si="5"/>
        <v>0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f t="shared" si="6"/>
        <v>0</v>
      </c>
      <c r="AG35" s="7">
        <f t="shared" si="7"/>
        <v>0</v>
      </c>
      <c r="AH35" s="7">
        <f t="shared" si="8"/>
        <v>0</v>
      </c>
      <c r="AI35" s="7">
        <f t="shared" si="9"/>
        <v>0</v>
      </c>
      <c r="AJ35" s="7">
        <f t="shared" si="10"/>
        <v>0</v>
      </c>
      <c r="AK35" s="7">
        <f t="shared" si="11"/>
        <v>0</v>
      </c>
      <c r="AL35" s="6">
        <f t="shared" ref="AL35" si="58">Z35+AF35</f>
        <v>0</v>
      </c>
      <c r="AM35" s="7">
        <f t="shared" ref="AM35" si="59">AA35+AG35</f>
        <v>0</v>
      </c>
      <c r="AN35" s="7">
        <f t="shared" ref="AN35" si="60">AB35+AH35</f>
        <v>0</v>
      </c>
      <c r="AO35" s="7">
        <f t="shared" ref="AO35" si="61">AC35+AI35</f>
        <v>0</v>
      </c>
      <c r="AP35" s="7">
        <f t="shared" ref="AP35" si="62">AD35+AJ35</f>
        <v>0</v>
      </c>
      <c r="AQ35" s="7">
        <f t="shared" ref="AQ35" si="63">AE35+AK35</f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f t="shared" si="18"/>
        <v>0</v>
      </c>
      <c r="AY35" s="7">
        <f t="shared" si="19"/>
        <v>0</v>
      </c>
      <c r="AZ35" s="7">
        <f t="shared" si="20"/>
        <v>0</v>
      </c>
      <c r="BA35" s="7">
        <f t="shared" si="21"/>
        <v>0</v>
      </c>
      <c r="BB35" s="7">
        <f t="shared" si="22"/>
        <v>0</v>
      </c>
      <c r="BC35" s="7">
        <f t="shared" si="23"/>
        <v>0</v>
      </c>
      <c r="BD35" s="6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f t="shared" si="24"/>
        <v>0</v>
      </c>
      <c r="BQ35" s="7">
        <f t="shared" si="25"/>
        <v>0</v>
      </c>
      <c r="BR35" s="7">
        <f t="shared" si="26"/>
        <v>0</v>
      </c>
      <c r="BS35" s="7">
        <f t="shared" si="27"/>
        <v>0</v>
      </c>
      <c r="BT35" s="7">
        <f t="shared" si="28"/>
        <v>0</v>
      </c>
      <c r="BU35" s="7">
        <f t="shared" si="29"/>
        <v>0</v>
      </c>
      <c r="BV35" s="6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f t="shared" si="30"/>
        <v>0</v>
      </c>
      <c r="CC35" s="7">
        <f t="shared" si="31"/>
        <v>0</v>
      </c>
      <c r="CD35" s="7">
        <f t="shared" si="32"/>
        <v>0</v>
      </c>
      <c r="CE35" s="7">
        <f t="shared" si="33"/>
        <v>0</v>
      </c>
      <c r="CF35" s="7">
        <f t="shared" si="34"/>
        <v>0</v>
      </c>
      <c r="CG35" s="7">
        <f t="shared" si="35"/>
        <v>0</v>
      </c>
      <c r="CH35" s="100"/>
      <c r="CI35" s="101"/>
      <c r="CJ35" s="101"/>
      <c r="CK35" s="101">
        <v>0</v>
      </c>
      <c r="CL35" s="101"/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01">
        <v>0</v>
      </c>
      <c r="CZ35" s="102">
        <f t="shared" si="42"/>
        <v>0</v>
      </c>
      <c r="DA35" s="101">
        <f t="shared" si="43"/>
        <v>0</v>
      </c>
      <c r="DB35" s="101">
        <f t="shared" si="44"/>
        <v>0</v>
      </c>
      <c r="DC35" s="101">
        <f t="shared" si="45"/>
        <v>0</v>
      </c>
      <c r="DD35" s="101">
        <f t="shared" si="46"/>
        <v>0</v>
      </c>
      <c r="DE35" s="101">
        <f t="shared" si="36"/>
        <v>0</v>
      </c>
      <c r="DF35" s="101">
        <f t="shared" si="47"/>
        <v>0</v>
      </c>
      <c r="DG35" s="101">
        <f t="shared" si="48"/>
        <v>0</v>
      </c>
      <c r="DH35" s="101">
        <f t="shared" si="49"/>
        <v>0</v>
      </c>
      <c r="DI35" s="101">
        <f t="shared" si="50"/>
        <v>0</v>
      </c>
      <c r="DJ35" s="101">
        <f t="shared" si="37"/>
        <v>0</v>
      </c>
      <c r="DK35" s="101">
        <f t="shared" si="38"/>
        <v>0</v>
      </c>
      <c r="DL35" s="101"/>
      <c r="DM35" s="101"/>
      <c r="DN35" s="101"/>
      <c r="DO35" s="101"/>
      <c r="DP35" s="101"/>
      <c r="DR35" s="16">
        <f>INDEX(現金給付!J:J,MATCH($A35,現金給付!$C:$C,0),1)</f>
        <v>0</v>
      </c>
      <c r="DS35" s="16">
        <f>INDEX(現金給付!K:K,MATCH($A35,現金給付!$C:$C,0),1)</f>
        <v>0</v>
      </c>
      <c r="DT35" s="16">
        <f>INDEX(現金給付!R:R,MATCH($A35,現金給付!$C:$C,0),1)</f>
        <v>0</v>
      </c>
      <c r="DU35" s="16">
        <f>INDEX(現金給付!S:S,MATCH($A35,現金給付!$C:$C,0),1)</f>
        <v>0</v>
      </c>
      <c r="DV35" s="16">
        <f>INDEX(現金給付!Z:Z,MATCH($A35,現金給付!$C:$C,0),1)</f>
        <v>0</v>
      </c>
      <c r="DW35" s="16">
        <f>INDEX(現金給付!AA:AA,MATCH($A35,現金給付!$C:$C,0),1)</f>
        <v>0</v>
      </c>
      <c r="DX35" s="16">
        <f>INDEX(現金給付!AP:AP,MATCH($A35,現金給付!$C:$C,0),1)</f>
        <v>0</v>
      </c>
      <c r="DY35" s="16">
        <f>INDEX(現金給付!AQ:AQ,MATCH($A35,現金給付!$C:$C,0),1)</f>
        <v>0</v>
      </c>
      <c r="DZ35" s="16">
        <f>INDEX(現金給付!AX:AX,MATCH($A35,現金給付!$C:$C,0),1)</f>
        <v>0</v>
      </c>
      <c r="EA35" s="16">
        <f>INDEX(現金給付!AY:AY,MATCH($A35,現金給付!$C:$C,0),1)</f>
        <v>0</v>
      </c>
      <c r="EB35" s="16">
        <f>INDEX(現金給付!BF:BF,MATCH($A35,現金給付!$C:$C,0),1)</f>
        <v>0</v>
      </c>
      <c r="EC35" s="16">
        <f>INDEX(現金給付!BG:BG,MATCH($A35,現金給付!$C:$C,0),1)</f>
        <v>0</v>
      </c>
      <c r="ED35" s="16">
        <f>INDEX(現金給付!BV:BV,MATCH($A35,現金給付!$C:$C,0),1)</f>
        <v>0</v>
      </c>
      <c r="EE35" s="16">
        <f>INDEX(現金給付!BW:BW,MATCH($A35,現金給付!$C:$C,0),1)</f>
        <v>0</v>
      </c>
      <c r="EF35" s="16">
        <v>0</v>
      </c>
      <c r="EG35" s="16">
        <v>0</v>
      </c>
      <c r="EH35" s="16">
        <f t="shared" si="51"/>
        <v>0</v>
      </c>
      <c r="EI35" s="16">
        <f t="shared" si="52"/>
        <v>0</v>
      </c>
      <c r="EK35" s="7">
        <f t="shared" si="53"/>
        <v>0</v>
      </c>
      <c r="EL35" s="7">
        <f t="shared" si="54"/>
        <v>0</v>
      </c>
      <c r="EN35" s="69">
        <f>ROUND(EL35/INDEX(被保険者数!O:O,MATCH(A35,被保険者数!A:A,0),1),0)</f>
        <v>0</v>
      </c>
      <c r="EO35" s="1">
        <f t="shared" si="55"/>
        <v>42</v>
      </c>
      <c r="EP35" s="69">
        <f t="shared" si="39"/>
        <v>0</v>
      </c>
      <c r="EQ35" s="69">
        <f t="shared" si="40"/>
        <v>0</v>
      </c>
      <c r="ER35" s="69">
        <f t="shared" si="41"/>
        <v>0</v>
      </c>
      <c r="ES35" s="69">
        <f>ROUND(EP35/INDEX(被保険者数!O:O,MATCH(A35,被保険者数!A:A,0),1),0)</f>
        <v>0</v>
      </c>
      <c r="ET35" s="69">
        <f t="shared" si="56"/>
        <v>41</v>
      </c>
      <c r="EU35" s="69">
        <f>ROUND(EQ35/INDEX(被保険者数!O:O,MATCH(A35,被保険者数!A:A,0),1),0)</f>
        <v>0</v>
      </c>
      <c r="EV35" s="1">
        <f t="shared" si="57"/>
        <v>42</v>
      </c>
    </row>
    <row r="36" spans="1:152" s="1" customFormat="1" ht="15.95" customHeight="1" x14ac:dyDescent="0.15">
      <c r="A36" s="2" t="s">
        <v>55</v>
      </c>
      <c r="B36" s="6">
        <v>24</v>
      </c>
      <c r="C36" s="7">
        <v>14455240</v>
      </c>
      <c r="D36" s="7">
        <v>10118655</v>
      </c>
      <c r="E36" s="7">
        <v>2083291</v>
      </c>
      <c r="F36" s="7">
        <v>2099143</v>
      </c>
      <c r="G36" s="7">
        <v>154151</v>
      </c>
      <c r="H36" s="7">
        <v>283</v>
      </c>
      <c r="I36" s="7">
        <v>4671630</v>
      </c>
      <c r="J36" s="7">
        <v>3270141</v>
      </c>
      <c r="K36" s="7">
        <v>0</v>
      </c>
      <c r="L36" s="7">
        <v>1380630</v>
      </c>
      <c r="M36" s="7">
        <v>20859</v>
      </c>
      <c r="N36" s="7">
        <f t="shared" si="0"/>
        <v>307</v>
      </c>
      <c r="O36" s="7">
        <f t="shared" si="1"/>
        <v>19126870</v>
      </c>
      <c r="P36" s="7">
        <f t="shared" si="2"/>
        <v>13388796</v>
      </c>
      <c r="Q36" s="7">
        <f t="shared" si="3"/>
        <v>2083291</v>
      </c>
      <c r="R36" s="7">
        <f t="shared" si="4"/>
        <v>3479773</v>
      </c>
      <c r="S36" s="7">
        <f t="shared" si="5"/>
        <v>175010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23</v>
      </c>
      <c r="AA36" s="7">
        <v>499850</v>
      </c>
      <c r="AB36" s="7">
        <v>349895</v>
      </c>
      <c r="AC36" s="7">
        <v>0</v>
      </c>
      <c r="AD36" s="7">
        <v>149955</v>
      </c>
      <c r="AE36" s="7">
        <v>0</v>
      </c>
      <c r="AF36" s="7">
        <f t="shared" si="6"/>
        <v>23</v>
      </c>
      <c r="AG36" s="7">
        <f t="shared" si="7"/>
        <v>499850</v>
      </c>
      <c r="AH36" s="7">
        <f t="shared" si="8"/>
        <v>349895</v>
      </c>
      <c r="AI36" s="7">
        <f t="shared" si="9"/>
        <v>0</v>
      </c>
      <c r="AJ36" s="7">
        <f t="shared" si="10"/>
        <v>149955</v>
      </c>
      <c r="AK36" s="7">
        <f t="shared" si="11"/>
        <v>0</v>
      </c>
      <c r="AL36" s="6">
        <f t="shared" si="12"/>
        <v>330</v>
      </c>
      <c r="AM36" s="7">
        <f t="shared" si="13"/>
        <v>19626720</v>
      </c>
      <c r="AN36" s="7">
        <f t="shared" si="14"/>
        <v>13738691</v>
      </c>
      <c r="AO36" s="7">
        <f t="shared" si="15"/>
        <v>2083291</v>
      </c>
      <c r="AP36" s="7">
        <f t="shared" si="16"/>
        <v>3629728</v>
      </c>
      <c r="AQ36" s="7">
        <f t="shared" si="17"/>
        <v>175010</v>
      </c>
      <c r="AR36" s="7">
        <v>233</v>
      </c>
      <c r="AS36" s="7">
        <v>3971590</v>
      </c>
      <c r="AT36" s="7">
        <v>2780113</v>
      </c>
      <c r="AU36" s="7">
        <v>5461</v>
      </c>
      <c r="AV36" s="7">
        <v>1148009</v>
      </c>
      <c r="AW36" s="7">
        <v>38007</v>
      </c>
      <c r="AX36" s="7">
        <f t="shared" si="18"/>
        <v>563</v>
      </c>
      <c r="AY36" s="7">
        <f t="shared" si="19"/>
        <v>23598310</v>
      </c>
      <c r="AZ36" s="7">
        <f t="shared" si="20"/>
        <v>16518804</v>
      </c>
      <c r="BA36" s="7">
        <f t="shared" si="21"/>
        <v>2088752</v>
      </c>
      <c r="BB36" s="7">
        <f t="shared" si="22"/>
        <v>4777737</v>
      </c>
      <c r="BC36" s="7">
        <f t="shared" si="23"/>
        <v>213017</v>
      </c>
      <c r="BD36" s="6">
        <v>24</v>
      </c>
      <c r="BE36" s="7">
        <v>579689</v>
      </c>
      <c r="BF36" s="7">
        <v>176579</v>
      </c>
      <c r="BG36" s="7">
        <v>0</v>
      </c>
      <c r="BH36" s="7">
        <v>387470</v>
      </c>
      <c r="BI36" s="7">
        <v>15640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f t="shared" si="24"/>
        <v>24</v>
      </c>
      <c r="BQ36" s="7">
        <f t="shared" si="25"/>
        <v>579689</v>
      </c>
      <c r="BR36" s="7">
        <f t="shared" si="26"/>
        <v>176579</v>
      </c>
      <c r="BS36" s="7">
        <f t="shared" si="27"/>
        <v>0</v>
      </c>
      <c r="BT36" s="7">
        <f t="shared" si="28"/>
        <v>387470</v>
      </c>
      <c r="BU36" s="7">
        <f t="shared" si="29"/>
        <v>15640</v>
      </c>
      <c r="BV36" s="6">
        <v>1</v>
      </c>
      <c r="BW36" s="7">
        <v>403570</v>
      </c>
      <c r="BX36" s="7">
        <v>282499</v>
      </c>
      <c r="BY36" s="7">
        <v>0</v>
      </c>
      <c r="BZ36" s="7">
        <v>121071</v>
      </c>
      <c r="CA36" s="7">
        <v>0</v>
      </c>
      <c r="CB36" s="7">
        <f t="shared" si="30"/>
        <v>564</v>
      </c>
      <c r="CC36" s="7">
        <f t="shared" si="31"/>
        <v>24581569</v>
      </c>
      <c r="CD36" s="7">
        <f t="shared" si="32"/>
        <v>16977882</v>
      </c>
      <c r="CE36" s="7">
        <f t="shared" si="33"/>
        <v>2088752</v>
      </c>
      <c r="CF36" s="7">
        <f t="shared" si="34"/>
        <v>5286278</v>
      </c>
      <c r="CG36" s="7">
        <f t="shared" si="35"/>
        <v>228657</v>
      </c>
      <c r="CH36" s="100">
        <v>5</v>
      </c>
      <c r="CI36" s="101">
        <v>17806</v>
      </c>
      <c r="CJ36" s="101">
        <v>12464</v>
      </c>
      <c r="CK36" s="101">
        <v>0</v>
      </c>
      <c r="CL36" s="101">
        <v>5342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101">
        <v>0</v>
      </c>
      <c r="CZ36" s="102">
        <f t="shared" si="42"/>
        <v>5</v>
      </c>
      <c r="DA36" s="101">
        <f t="shared" si="43"/>
        <v>17806</v>
      </c>
      <c r="DB36" s="101">
        <f t="shared" si="44"/>
        <v>12464</v>
      </c>
      <c r="DC36" s="101">
        <f t="shared" si="45"/>
        <v>0</v>
      </c>
      <c r="DD36" s="101">
        <f t="shared" si="46"/>
        <v>5342</v>
      </c>
      <c r="DE36" s="101">
        <f t="shared" si="36"/>
        <v>0</v>
      </c>
      <c r="DF36" s="101">
        <f t="shared" si="47"/>
        <v>569</v>
      </c>
      <c r="DG36" s="101">
        <f t="shared" si="48"/>
        <v>24599375</v>
      </c>
      <c r="DH36" s="101">
        <f t="shared" si="49"/>
        <v>16990346</v>
      </c>
      <c r="DI36" s="101">
        <f t="shared" si="50"/>
        <v>2088752</v>
      </c>
      <c r="DJ36" s="101">
        <f t="shared" si="37"/>
        <v>5291620</v>
      </c>
      <c r="DK36" s="101">
        <f t="shared" si="38"/>
        <v>228657</v>
      </c>
      <c r="DL36" s="101">
        <v>20</v>
      </c>
      <c r="DM36" s="101">
        <v>1</v>
      </c>
      <c r="DN36" s="101">
        <v>21</v>
      </c>
      <c r="DO36" s="101">
        <v>0</v>
      </c>
      <c r="DP36" s="101">
        <v>0</v>
      </c>
      <c r="DR36" s="16">
        <f>INDEX(現金給付!J:J,MATCH($A36,現金給付!$C:$C,0),1)</f>
        <v>5</v>
      </c>
      <c r="DS36" s="16">
        <f>INDEX(現金給付!K:K,MATCH($A36,現金給付!$C:$C,0),1)</f>
        <v>12464</v>
      </c>
      <c r="DT36" s="16">
        <f>INDEX(現金給付!R:R,MATCH($A36,現金給付!$C:$C,0),1)</f>
        <v>0</v>
      </c>
      <c r="DU36" s="16">
        <f>INDEX(現金給付!S:S,MATCH($A36,現金給付!$C:$C,0),1)</f>
        <v>0</v>
      </c>
      <c r="DV36" s="16">
        <f>INDEX(現金給付!Z:Z,MATCH($A36,現金給付!$C:$C,0),1)</f>
        <v>0</v>
      </c>
      <c r="DW36" s="16">
        <f>INDEX(現金給付!AA:AA,MATCH($A36,現金給付!$C:$C,0),1)</f>
        <v>0</v>
      </c>
      <c r="DX36" s="16">
        <f>INDEX(現金給付!AP:AP,MATCH($A36,現金給付!$C:$C,0),1)</f>
        <v>1</v>
      </c>
      <c r="DY36" s="16">
        <f>INDEX(現金給付!AQ:AQ,MATCH($A36,現金給付!$C:$C,0),1)</f>
        <v>19329</v>
      </c>
      <c r="DZ36" s="16">
        <f>INDEX(現金給付!AX:AX,MATCH($A36,現金給付!$C:$C,0),1)</f>
        <v>0</v>
      </c>
      <c r="EA36" s="16">
        <f>INDEX(現金給付!AY:AY,MATCH($A36,現金給付!$C:$C,0),1)</f>
        <v>0</v>
      </c>
      <c r="EB36" s="16">
        <f>INDEX(現金給付!BF:BF,MATCH($A36,現金給付!$C:$C,0),1)</f>
        <v>0</v>
      </c>
      <c r="EC36" s="16">
        <f>INDEX(現金給付!BG:BG,MATCH($A36,現金給付!$C:$C,0),1)</f>
        <v>0</v>
      </c>
      <c r="ED36" s="16">
        <f>INDEX(現金給付!BV:BV,MATCH($A36,現金給付!$C:$C,0),1)</f>
        <v>0</v>
      </c>
      <c r="EE36" s="16">
        <f>INDEX(現金給付!BW:BW,MATCH($A36,現金給付!$C:$C,0),1)</f>
        <v>0</v>
      </c>
      <c r="EF36" s="16">
        <v>0</v>
      </c>
      <c r="EG36" s="16">
        <v>0</v>
      </c>
      <c r="EH36" s="16">
        <f t="shared" si="51"/>
        <v>6</v>
      </c>
      <c r="EI36" s="16">
        <f t="shared" si="52"/>
        <v>31793</v>
      </c>
      <c r="EK36" s="7">
        <f t="shared" si="53"/>
        <v>570</v>
      </c>
      <c r="EL36" s="7">
        <f t="shared" si="54"/>
        <v>24613362</v>
      </c>
      <c r="EN36" s="69">
        <f>ROUND(EL36/INDEX(被保険者数!O:O,MATCH(A36,被保険者数!A:A,0),1),0)</f>
        <v>178358</v>
      </c>
      <c r="EO36" s="1">
        <f t="shared" si="55"/>
        <v>2</v>
      </c>
      <c r="EP36" s="69">
        <f t="shared" si="39"/>
        <v>14455240</v>
      </c>
      <c r="EQ36" s="69">
        <f t="shared" si="40"/>
        <v>5171480</v>
      </c>
      <c r="ER36" s="69">
        <f t="shared" si="41"/>
        <v>4986642</v>
      </c>
      <c r="ES36" s="69">
        <f>ROUND(EP36/INDEX(被保険者数!O:O,MATCH(A36,被保険者数!A:A,0),1),0)</f>
        <v>104748</v>
      </c>
      <c r="ET36" s="69">
        <f t="shared" si="56"/>
        <v>2</v>
      </c>
      <c r="EU36" s="69">
        <f>ROUND(EQ36/INDEX(被保険者数!O:O,MATCH(A36,被保険者数!A:A,0),1),0)</f>
        <v>37474</v>
      </c>
      <c r="EV36" s="1">
        <f t="shared" si="57"/>
        <v>5</v>
      </c>
    </row>
    <row r="37" spans="1:152" s="1" customFormat="1" ht="15.95" customHeight="1" x14ac:dyDescent="0.15">
      <c r="A37" s="2" t="s">
        <v>56</v>
      </c>
      <c r="B37" s="6">
        <v>8</v>
      </c>
      <c r="C37" s="7">
        <v>4501510</v>
      </c>
      <c r="D37" s="7">
        <v>3151059</v>
      </c>
      <c r="E37" s="7">
        <v>711362</v>
      </c>
      <c r="F37" s="7">
        <v>639089</v>
      </c>
      <c r="G37" s="7">
        <v>0</v>
      </c>
      <c r="H37" s="7">
        <v>87</v>
      </c>
      <c r="I37" s="7">
        <v>1369790</v>
      </c>
      <c r="J37" s="7">
        <v>958853</v>
      </c>
      <c r="K37" s="7">
        <v>37514</v>
      </c>
      <c r="L37" s="7">
        <v>367441</v>
      </c>
      <c r="M37" s="7">
        <v>5982</v>
      </c>
      <c r="N37" s="7">
        <f t="shared" si="0"/>
        <v>95</v>
      </c>
      <c r="O37" s="7">
        <f t="shared" si="1"/>
        <v>5871300</v>
      </c>
      <c r="P37" s="7">
        <f t="shared" si="2"/>
        <v>4109912</v>
      </c>
      <c r="Q37" s="7">
        <f t="shared" si="3"/>
        <v>748876</v>
      </c>
      <c r="R37" s="7">
        <f t="shared" si="4"/>
        <v>1006530</v>
      </c>
      <c r="S37" s="7">
        <f t="shared" si="5"/>
        <v>5982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8</v>
      </c>
      <c r="AA37" s="7">
        <v>137200</v>
      </c>
      <c r="AB37" s="7">
        <v>96040</v>
      </c>
      <c r="AC37" s="7">
        <v>0</v>
      </c>
      <c r="AD37" s="7">
        <v>41160</v>
      </c>
      <c r="AE37" s="7">
        <v>0</v>
      </c>
      <c r="AF37" s="7">
        <f t="shared" si="6"/>
        <v>8</v>
      </c>
      <c r="AG37" s="7">
        <f t="shared" si="7"/>
        <v>137200</v>
      </c>
      <c r="AH37" s="7">
        <f t="shared" si="8"/>
        <v>96040</v>
      </c>
      <c r="AI37" s="7">
        <f t="shared" si="9"/>
        <v>0</v>
      </c>
      <c r="AJ37" s="7">
        <f t="shared" si="10"/>
        <v>41160</v>
      </c>
      <c r="AK37" s="7">
        <f t="shared" si="11"/>
        <v>0</v>
      </c>
      <c r="AL37" s="6">
        <f t="shared" si="12"/>
        <v>103</v>
      </c>
      <c r="AM37" s="7">
        <f t="shared" si="13"/>
        <v>6008500</v>
      </c>
      <c r="AN37" s="7">
        <f t="shared" si="14"/>
        <v>4205952</v>
      </c>
      <c r="AO37" s="7">
        <f t="shared" si="15"/>
        <v>748876</v>
      </c>
      <c r="AP37" s="7">
        <f t="shared" si="16"/>
        <v>1047690</v>
      </c>
      <c r="AQ37" s="7">
        <f t="shared" si="17"/>
        <v>5982</v>
      </c>
      <c r="AR37" s="7">
        <v>35</v>
      </c>
      <c r="AS37" s="7">
        <v>447210</v>
      </c>
      <c r="AT37" s="7">
        <v>313047</v>
      </c>
      <c r="AU37" s="7">
        <v>0</v>
      </c>
      <c r="AV37" s="7">
        <v>134163</v>
      </c>
      <c r="AW37" s="7">
        <v>0</v>
      </c>
      <c r="AX37" s="7">
        <f t="shared" si="18"/>
        <v>138</v>
      </c>
      <c r="AY37" s="7">
        <f t="shared" si="19"/>
        <v>6455710</v>
      </c>
      <c r="AZ37" s="7">
        <f t="shared" si="20"/>
        <v>4518999</v>
      </c>
      <c r="BA37" s="7">
        <f t="shared" si="21"/>
        <v>748876</v>
      </c>
      <c r="BB37" s="7">
        <f t="shared" si="22"/>
        <v>1181853</v>
      </c>
      <c r="BC37" s="7">
        <f t="shared" si="23"/>
        <v>5982</v>
      </c>
      <c r="BD37" s="6">
        <v>8</v>
      </c>
      <c r="BE37" s="7">
        <v>200165</v>
      </c>
      <c r="BF37" s="7">
        <v>60445</v>
      </c>
      <c r="BG37" s="7">
        <v>0</v>
      </c>
      <c r="BH37" s="7">
        <v>139720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f t="shared" si="24"/>
        <v>8</v>
      </c>
      <c r="BQ37" s="7">
        <f t="shared" si="25"/>
        <v>200165</v>
      </c>
      <c r="BR37" s="7">
        <f t="shared" si="26"/>
        <v>60445</v>
      </c>
      <c r="BS37" s="7">
        <f t="shared" si="27"/>
        <v>0</v>
      </c>
      <c r="BT37" s="7">
        <f t="shared" si="28"/>
        <v>139720</v>
      </c>
      <c r="BU37" s="7">
        <f t="shared" si="29"/>
        <v>0</v>
      </c>
      <c r="BV37" s="6">
        <v>1</v>
      </c>
      <c r="BW37" s="7">
        <v>328690</v>
      </c>
      <c r="BX37" s="7">
        <v>230083</v>
      </c>
      <c r="BY37" s="7">
        <v>17890</v>
      </c>
      <c r="BZ37" s="7">
        <v>80717</v>
      </c>
      <c r="CA37" s="7">
        <v>0</v>
      </c>
      <c r="CB37" s="7">
        <f t="shared" si="30"/>
        <v>139</v>
      </c>
      <c r="CC37" s="7">
        <f t="shared" si="31"/>
        <v>6984565</v>
      </c>
      <c r="CD37" s="7">
        <f t="shared" si="32"/>
        <v>4809527</v>
      </c>
      <c r="CE37" s="7">
        <f t="shared" si="33"/>
        <v>766766</v>
      </c>
      <c r="CF37" s="7">
        <f t="shared" si="34"/>
        <v>1402290</v>
      </c>
      <c r="CG37" s="7">
        <f t="shared" si="35"/>
        <v>5982</v>
      </c>
      <c r="CH37" s="100">
        <v>0</v>
      </c>
      <c r="CI37" s="101">
        <v>0</v>
      </c>
      <c r="CJ37" s="101">
        <v>0</v>
      </c>
      <c r="CK37" s="101">
        <v>0</v>
      </c>
      <c r="CL37" s="101">
        <v>0</v>
      </c>
      <c r="CM37" s="101">
        <v>0</v>
      </c>
      <c r="CN37" s="101">
        <v>0</v>
      </c>
      <c r="CO37" s="101">
        <v>0</v>
      </c>
      <c r="CP37" s="101">
        <v>0</v>
      </c>
      <c r="CQ37" s="101">
        <v>0</v>
      </c>
      <c r="CR37" s="101">
        <v>0</v>
      </c>
      <c r="CS37" s="101">
        <v>0</v>
      </c>
      <c r="CT37" s="101">
        <v>0</v>
      </c>
      <c r="CU37" s="101">
        <v>0</v>
      </c>
      <c r="CV37" s="101">
        <v>0</v>
      </c>
      <c r="CW37" s="101">
        <v>0</v>
      </c>
      <c r="CX37" s="101">
        <v>0</v>
      </c>
      <c r="CY37" s="101">
        <v>0</v>
      </c>
      <c r="CZ37" s="102">
        <f t="shared" si="42"/>
        <v>0</v>
      </c>
      <c r="DA37" s="101">
        <f t="shared" si="43"/>
        <v>0</v>
      </c>
      <c r="DB37" s="101">
        <f t="shared" si="44"/>
        <v>0</v>
      </c>
      <c r="DC37" s="101">
        <f t="shared" si="45"/>
        <v>0</v>
      </c>
      <c r="DD37" s="101">
        <f t="shared" si="46"/>
        <v>0</v>
      </c>
      <c r="DE37" s="101">
        <f t="shared" si="36"/>
        <v>0</v>
      </c>
      <c r="DF37" s="101">
        <f t="shared" si="47"/>
        <v>139</v>
      </c>
      <c r="DG37" s="101">
        <f t="shared" si="48"/>
        <v>6984565</v>
      </c>
      <c r="DH37" s="101">
        <f t="shared" si="49"/>
        <v>4809527</v>
      </c>
      <c r="DI37" s="101">
        <f t="shared" si="50"/>
        <v>766766</v>
      </c>
      <c r="DJ37" s="101">
        <f t="shared" si="37"/>
        <v>1402290</v>
      </c>
      <c r="DK37" s="101">
        <f t="shared" si="38"/>
        <v>5982</v>
      </c>
      <c r="DL37" s="101">
        <v>7</v>
      </c>
      <c r="DM37" s="101">
        <v>2</v>
      </c>
      <c r="DN37" s="101">
        <v>9</v>
      </c>
      <c r="DO37" s="101">
        <v>0</v>
      </c>
      <c r="DP37" s="101">
        <v>0</v>
      </c>
      <c r="DR37" s="16">
        <f>INDEX(現金給付!J:J,MATCH($A37,現金給付!$C:$C,0),1)</f>
        <v>0</v>
      </c>
      <c r="DS37" s="16">
        <f>INDEX(現金給付!K:K,MATCH($A37,現金給付!$C:$C,0),1)</f>
        <v>0</v>
      </c>
      <c r="DT37" s="16">
        <f>INDEX(現金給付!R:R,MATCH($A37,現金給付!$C:$C,0),1)</f>
        <v>0</v>
      </c>
      <c r="DU37" s="16">
        <f>INDEX(現金給付!S:S,MATCH($A37,現金給付!$C:$C,0),1)</f>
        <v>0</v>
      </c>
      <c r="DV37" s="16">
        <f>INDEX(現金給付!Z:Z,MATCH($A37,現金給付!$C:$C,0),1)</f>
        <v>0</v>
      </c>
      <c r="DW37" s="16">
        <f>INDEX(現金給付!AA:AA,MATCH($A37,現金給付!$C:$C,0),1)</f>
        <v>0</v>
      </c>
      <c r="DX37" s="16">
        <f>INDEX(現金給付!AP:AP,MATCH($A37,現金給付!$C:$C,0),1)</f>
        <v>0</v>
      </c>
      <c r="DY37" s="16">
        <f>INDEX(現金給付!AQ:AQ,MATCH($A37,現金給付!$C:$C,0),1)</f>
        <v>0</v>
      </c>
      <c r="DZ37" s="16">
        <f>INDEX(現金給付!AX:AX,MATCH($A37,現金給付!$C:$C,0),1)</f>
        <v>0</v>
      </c>
      <c r="EA37" s="16">
        <f>INDEX(現金給付!AY:AY,MATCH($A37,現金給付!$C:$C,0),1)</f>
        <v>0</v>
      </c>
      <c r="EB37" s="16">
        <f>INDEX(現金給付!BF:BF,MATCH($A37,現金給付!$C:$C,0),1)</f>
        <v>0</v>
      </c>
      <c r="EC37" s="16">
        <f>INDEX(現金給付!BG:BG,MATCH($A37,現金給付!$C:$C,0),1)</f>
        <v>0</v>
      </c>
      <c r="ED37" s="16">
        <f>INDEX(現金給付!BV:BV,MATCH($A37,現金給付!$C:$C,0),1)</f>
        <v>0</v>
      </c>
      <c r="EE37" s="16">
        <f>INDEX(現金給付!BW:BW,MATCH($A37,現金給付!$C:$C,0),1)</f>
        <v>0</v>
      </c>
      <c r="EF37" s="16">
        <v>0</v>
      </c>
      <c r="EG37" s="16">
        <v>0</v>
      </c>
      <c r="EH37" s="16">
        <f t="shared" si="51"/>
        <v>0</v>
      </c>
      <c r="EI37" s="16">
        <f t="shared" si="52"/>
        <v>0</v>
      </c>
      <c r="EK37" s="7">
        <f t="shared" si="53"/>
        <v>139</v>
      </c>
      <c r="EL37" s="7">
        <f t="shared" si="54"/>
        <v>6984565</v>
      </c>
      <c r="EN37" s="69">
        <f>ROUND(EL37/INDEX(被保険者数!O:O,MATCH(A37,被保険者数!A:A,0),1),0)</f>
        <v>124724</v>
      </c>
      <c r="EO37" s="1">
        <f t="shared" si="55"/>
        <v>5</v>
      </c>
      <c r="EP37" s="69">
        <f t="shared" si="39"/>
        <v>4501510</v>
      </c>
      <c r="EQ37" s="69">
        <f t="shared" si="40"/>
        <v>1506990</v>
      </c>
      <c r="ER37" s="69">
        <f t="shared" si="41"/>
        <v>976065</v>
      </c>
      <c r="ES37" s="69">
        <f>ROUND(EP37/INDEX(被保険者数!O:O,MATCH(A37,被保険者数!A:A,0),1),0)</f>
        <v>80384</v>
      </c>
      <c r="ET37" s="69">
        <f t="shared" si="56"/>
        <v>4</v>
      </c>
      <c r="EU37" s="69">
        <f>ROUND(EQ37/INDEX(被保険者数!O:O,MATCH(A37,被保険者数!A:A,0),1),0)</f>
        <v>26911</v>
      </c>
      <c r="EV37" s="1">
        <f t="shared" si="57"/>
        <v>10</v>
      </c>
    </row>
    <row r="38" spans="1:152" s="1" customFormat="1" ht="15.95" customHeight="1" x14ac:dyDescent="0.15">
      <c r="A38" s="2" t="s">
        <v>63</v>
      </c>
      <c r="B38" s="6">
        <v>1</v>
      </c>
      <c r="C38" s="7">
        <v>568440</v>
      </c>
      <c r="D38" s="7">
        <v>397908</v>
      </c>
      <c r="E38" s="7">
        <v>52328</v>
      </c>
      <c r="F38" s="7">
        <v>118204</v>
      </c>
      <c r="G38" s="7">
        <v>0</v>
      </c>
      <c r="H38" s="7">
        <v>89</v>
      </c>
      <c r="I38" s="7">
        <v>1159710</v>
      </c>
      <c r="J38" s="7">
        <v>811797</v>
      </c>
      <c r="K38" s="7">
        <v>0</v>
      </c>
      <c r="L38" s="7">
        <v>338103</v>
      </c>
      <c r="M38" s="7">
        <v>9810</v>
      </c>
      <c r="N38" s="7">
        <f t="shared" si="0"/>
        <v>90</v>
      </c>
      <c r="O38" s="7">
        <f t="shared" si="1"/>
        <v>1728150</v>
      </c>
      <c r="P38" s="7">
        <f t="shared" si="2"/>
        <v>1209705</v>
      </c>
      <c r="Q38" s="7">
        <f t="shared" si="3"/>
        <v>52328</v>
      </c>
      <c r="R38" s="7">
        <f t="shared" si="4"/>
        <v>456307</v>
      </c>
      <c r="S38" s="7">
        <f t="shared" si="5"/>
        <v>9810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</v>
      </c>
      <c r="AA38" s="7">
        <v>3520</v>
      </c>
      <c r="AB38" s="7">
        <v>2464</v>
      </c>
      <c r="AC38" s="7">
        <v>0</v>
      </c>
      <c r="AD38" s="7">
        <v>1056</v>
      </c>
      <c r="AE38" s="7">
        <v>0</v>
      </c>
      <c r="AF38" s="7">
        <f t="shared" si="6"/>
        <v>1</v>
      </c>
      <c r="AG38" s="7">
        <f t="shared" si="7"/>
        <v>3520</v>
      </c>
      <c r="AH38" s="7">
        <f t="shared" si="8"/>
        <v>2464</v>
      </c>
      <c r="AI38" s="7">
        <f t="shared" si="9"/>
        <v>0</v>
      </c>
      <c r="AJ38" s="7">
        <f t="shared" si="10"/>
        <v>1056</v>
      </c>
      <c r="AK38" s="7">
        <f t="shared" si="11"/>
        <v>0</v>
      </c>
      <c r="AL38" s="6">
        <f t="shared" si="12"/>
        <v>91</v>
      </c>
      <c r="AM38" s="7">
        <f t="shared" si="13"/>
        <v>1731670</v>
      </c>
      <c r="AN38" s="7">
        <f t="shared" si="14"/>
        <v>1212169</v>
      </c>
      <c r="AO38" s="7">
        <f t="shared" si="15"/>
        <v>52328</v>
      </c>
      <c r="AP38" s="7">
        <f t="shared" si="16"/>
        <v>457363</v>
      </c>
      <c r="AQ38" s="7">
        <f t="shared" si="17"/>
        <v>9810</v>
      </c>
      <c r="AR38" s="7">
        <v>34</v>
      </c>
      <c r="AS38" s="7">
        <v>291380</v>
      </c>
      <c r="AT38" s="7">
        <v>203966</v>
      </c>
      <c r="AU38" s="7">
        <v>0</v>
      </c>
      <c r="AV38" s="7">
        <v>87414</v>
      </c>
      <c r="AW38" s="7">
        <v>0</v>
      </c>
      <c r="AX38" s="7">
        <f t="shared" si="18"/>
        <v>125</v>
      </c>
      <c r="AY38" s="7">
        <f t="shared" si="19"/>
        <v>2023050</v>
      </c>
      <c r="AZ38" s="7">
        <f t="shared" si="20"/>
        <v>1416135</v>
      </c>
      <c r="BA38" s="7">
        <f t="shared" si="21"/>
        <v>52328</v>
      </c>
      <c r="BB38" s="7">
        <f t="shared" si="22"/>
        <v>544777</v>
      </c>
      <c r="BC38" s="7">
        <f t="shared" si="23"/>
        <v>9810</v>
      </c>
      <c r="BD38" s="6">
        <v>1</v>
      </c>
      <c r="BE38" s="7">
        <v>3014</v>
      </c>
      <c r="BF38" s="7">
        <v>1174</v>
      </c>
      <c r="BG38" s="7">
        <v>0</v>
      </c>
      <c r="BH38" s="7">
        <v>1840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f t="shared" si="24"/>
        <v>1</v>
      </c>
      <c r="BQ38" s="7">
        <f t="shared" si="25"/>
        <v>3014</v>
      </c>
      <c r="BR38" s="7">
        <f t="shared" si="26"/>
        <v>1174</v>
      </c>
      <c r="BS38" s="7">
        <f t="shared" si="27"/>
        <v>0</v>
      </c>
      <c r="BT38" s="7">
        <f t="shared" si="28"/>
        <v>1840</v>
      </c>
      <c r="BU38" s="7">
        <f t="shared" si="29"/>
        <v>0</v>
      </c>
      <c r="BV38" s="6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f t="shared" si="30"/>
        <v>125</v>
      </c>
      <c r="CC38" s="7">
        <f t="shared" si="31"/>
        <v>2026064</v>
      </c>
      <c r="CD38" s="7">
        <f t="shared" si="32"/>
        <v>1417309</v>
      </c>
      <c r="CE38" s="7">
        <f t="shared" si="33"/>
        <v>52328</v>
      </c>
      <c r="CF38" s="7">
        <f t="shared" si="34"/>
        <v>546617</v>
      </c>
      <c r="CG38" s="7">
        <f t="shared" si="35"/>
        <v>9810</v>
      </c>
      <c r="CH38" s="100">
        <v>0</v>
      </c>
      <c r="CI38" s="101">
        <v>0</v>
      </c>
      <c r="CJ38" s="101">
        <v>0</v>
      </c>
      <c r="CK38" s="101">
        <v>0</v>
      </c>
      <c r="CL38" s="101">
        <v>0</v>
      </c>
      <c r="CM38" s="101">
        <v>0</v>
      </c>
      <c r="CN38" s="101">
        <v>0</v>
      </c>
      <c r="CO38" s="101">
        <v>0</v>
      </c>
      <c r="CP38" s="101">
        <v>0</v>
      </c>
      <c r="CQ38" s="101">
        <v>0</v>
      </c>
      <c r="CR38" s="101">
        <v>0</v>
      </c>
      <c r="CS38" s="101">
        <v>0</v>
      </c>
      <c r="CT38" s="101">
        <v>0</v>
      </c>
      <c r="CU38" s="101">
        <v>0</v>
      </c>
      <c r="CV38" s="101">
        <v>0</v>
      </c>
      <c r="CW38" s="101">
        <v>0</v>
      </c>
      <c r="CX38" s="101">
        <v>0</v>
      </c>
      <c r="CY38" s="101">
        <v>0</v>
      </c>
      <c r="CZ38" s="102">
        <f t="shared" si="42"/>
        <v>0</v>
      </c>
      <c r="DA38" s="101">
        <f t="shared" si="43"/>
        <v>0</v>
      </c>
      <c r="DB38" s="101">
        <f t="shared" si="44"/>
        <v>0</v>
      </c>
      <c r="DC38" s="101">
        <f t="shared" si="45"/>
        <v>0</v>
      </c>
      <c r="DD38" s="101">
        <f t="shared" si="46"/>
        <v>0</v>
      </c>
      <c r="DE38" s="101">
        <f t="shared" si="36"/>
        <v>0</v>
      </c>
      <c r="DF38" s="101">
        <f t="shared" si="47"/>
        <v>125</v>
      </c>
      <c r="DG38" s="101">
        <f t="shared" si="48"/>
        <v>2026064</v>
      </c>
      <c r="DH38" s="101">
        <f t="shared" si="49"/>
        <v>1417309</v>
      </c>
      <c r="DI38" s="101">
        <f t="shared" si="50"/>
        <v>52328</v>
      </c>
      <c r="DJ38" s="101">
        <f t="shared" si="37"/>
        <v>546617</v>
      </c>
      <c r="DK38" s="101">
        <f t="shared" si="38"/>
        <v>9810</v>
      </c>
      <c r="DL38" s="101">
        <v>1</v>
      </c>
      <c r="DM38" s="101">
        <v>0</v>
      </c>
      <c r="DN38" s="101">
        <v>1</v>
      </c>
      <c r="DO38" s="101">
        <v>0</v>
      </c>
      <c r="DP38" s="101">
        <v>0</v>
      </c>
      <c r="DR38" s="16">
        <f>INDEX(現金給付!J:J,MATCH($A38,現金給付!$C:$C,0),1)</f>
        <v>0</v>
      </c>
      <c r="DS38" s="16">
        <f>INDEX(現金給付!K:K,MATCH($A38,現金給付!$C:$C,0),1)</f>
        <v>0</v>
      </c>
      <c r="DT38" s="16">
        <f>INDEX(現金給付!R:R,MATCH($A38,現金給付!$C:$C,0),1)</f>
        <v>0</v>
      </c>
      <c r="DU38" s="16">
        <f>INDEX(現金給付!S:S,MATCH($A38,現金給付!$C:$C,0),1)</f>
        <v>0</v>
      </c>
      <c r="DV38" s="16">
        <f>INDEX(現金給付!Z:Z,MATCH($A38,現金給付!$C:$C,0),1)</f>
        <v>0</v>
      </c>
      <c r="DW38" s="16">
        <f>INDEX(現金給付!AA:AA,MATCH($A38,現金給付!$C:$C,0),1)</f>
        <v>0</v>
      </c>
      <c r="DX38" s="16">
        <f>INDEX(現金給付!AP:AP,MATCH($A38,現金給付!$C:$C,0),1)</f>
        <v>0</v>
      </c>
      <c r="DY38" s="16">
        <f>INDEX(現金給付!AQ:AQ,MATCH($A38,現金給付!$C:$C,0),1)</f>
        <v>0</v>
      </c>
      <c r="DZ38" s="16">
        <f>INDEX(現金給付!AX:AX,MATCH($A38,現金給付!$C:$C,0),1)</f>
        <v>0</v>
      </c>
      <c r="EA38" s="16">
        <f>INDEX(現金給付!AY:AY,MATCH($A38,現金給付!$C:$C,0),1)</f>
        <v>0</v>
      </c>
      <c r="EB38" s="16">
        <f>INDEX(現金給付!BF:BF,MATCH($A38,現金給付!$C:$C,0),1)</f>
        <v>0</v>
      </c>
      <c r="EC38" s="16">
        <f>INDEX(現金給付!BG:BG,MATCH($A38,現金給付!$C:$C,0),1)</f>
        <v>0</v>
      </c>
      <c r="ED38" s="16">
        <f>INDEX(現金給付!BV:BV,MATCH($A38,現金給付!$C:$C,0),1)</f>
        <v>0</v>
      </c>
      <c r="EE38" s="16">
        <f>INDEX(現金給付!BW:BW,MATCH($A38,現金給付!$C:$C,0),1)</f>
        <v>0</v>
      </c>
      <c r="EF38" s="16">
        <v>0</v>
      </c>
      <c r="EG38" s="16">
        <v>0</v>
      </c>
      <c r="EH38" s="16">
        <f t="shared" si="51"/>
        <v>0</v>
      </c>
      <c r="EI38" s="16">
        <f t="shared" si="52"/>
        <v>0</v>
      </c>
      <c r="EK38" s="7">
        <f t="shared" si="53"/>
        <v>125</v>
      </c>
      <c r="EL38" s="7">
        <f t="shared" si="54"/>
        <v>2026064</v>
      </c>
      <c r="EN38" s="69">
        <f>ROUND(EL38/INDEX(被保険者数!O:O,MATCH(A38,被保険者数!A:A,0),1),0)</f>
        <v>11644</v>
      </c>
      <c r="EO38" s="1">
        <f t="shared" si="55"/>
        <v>38</v>
      </c>
      <c r="EP38" s="69">
        <f t="shared" si="39"/>
        <v>568440</v>
      </c>
      <c r="EQ38" s="69">
        <f t="shared" si="40"/>
        <v>1163230</v>
      </c>
      <c r="ER38" s="69">
        <f t="shared" si="41"/>
        <v>294394</v>
      </c>
      <c r="ES38" s="69">
        <f>ROUND(EP38/INDEX(被保険者数!O:O,MATCH(A38,被保険者数!A:A,0),1),0)</f>
        <v>3267</v>
      </c>
      <c r="ET38" s="69">
        <f t="shared" si="56"/>
        <v>39</v>
      </c>
      <c r="EU38" s="69">
        <f>ROUND(EQ38/INDEX(被保険者数!O:O,MATCH(A38,被保険者数!A:A,0),1),0)</f>
        <v>6685</v>
      </c>
      <c r="EV38" s="1">
        <f t="shared" si="57"/>
        <v>35</v>
      </c>
    </row>
    <row r="39" spans="1:152" s="1" customFormat="1" ht="15.95" customHeight="1" x14ac:dyDescent="0.15">
      <c r="A39" s="2" t="s">
        <v>64</v>
      </c>
      <c r="B39" s="6">
        <v>10</v>
      </c>
      <c r="C39" s="7">
        <v>5043260</v>
      </c>
      <c r="D39" s="7">
        <v>3530291</v>
      </c>
      <c r="E39" s="7">
        <v>504957</v>
      </c>
      <c r="F39" s="7">
        <v>979720</v>
      </c>
      <c r="G39" s="7">
        <v>28292</v>
      </c>
      <c r="H39" s="7">
        <v>43</v>
      </c>
      <c r="I39" s="7">
        <v>489750</v>
      </c>
      <c r="J39" s="7">
        <v>342825</v>
      </c>
      <c r="K39" s="7">
        <v>0</v>
      </c>
      <c r="L39" s="7">
        <v>146925</v>
      </c>
      <c r="M39" s="7">
        <v>0</v>
      </c>
      <c r="N39" s="7">
        <f t="shared" si="0"/>
        <v>53</v>
      </c>
      <c r="O39" s="7">
        <f t="shared" si="1"/>
        <v>5533010</v>
      </c>
      <c r="P39" s="7">
        <f t="shared" si="2"/>
        <v>3873116</v>
      </c>
      <c r="Q39" s="7">
        <f t="shared" si="3"/>
        <v>504957</v>
      </c>
      <c r="R39" s="7">
        <f t="shared" si="4"/>
        <v>1126645</v>
      </c>
      <c r="S39" s="7">
        <f t="shared" si="5"/>
        <v>28292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14</v>
      </c>
      <c r="AA39" s="7">
        <v>251110</v>
      </c>
      <c r="AB39" s="7">
        <v>175777</v>
      </c>
      <c r="AC39" s="7">
        <v>0</v>
      </c>
      <c r="AD39" s="7">
        <v>75333</v>
      </c>
      <c r="AE39" s="7">
        <v>0</v>
      </c>
      <c r="AF39" s="7">
        <f t="shared" si="6"/>
        <v>14</v>
      </c>
      <c r="AG39" s="7">
        <f t="shared" si="7"/>
        <v>251110</v>
      </c>
      <c r="AH39" s="7">
        <f t="shared" si="8"/>
        <v>175777</v>
      </c>
      <c r="AI39" s="7">
        <f t="shared" si="9"/>
        <v>0</v>
      </c>
      <c r="AJ39" s="7">
        <f t="shared" si="10"/>
        <v>75333</v>
      </c>
      <c r="AK39" s="7">
        <f t="shared" si="11"/>
        <v>0</v>
      </c>
      <c r="AL39" s="6">
        <f t="shared" si="12"/>
        <v>67</v>
      </c>
      <c r="AM39" s="7">
        <f t="shared" si="13"/>
        <v>5784120</v>
      </c>
      <c r="AN39" s="7">
        <f t="shared" si="14"/>
        <v>4048893</v>
      </c>
      <c r="AO39" s="7">
        <f t="shared" si="15"/>
        <v>504957</v>
      </c>
      <c r="AP39" s="7">
        <f t="shared" si="16"/>
        <v>1201978</v>
      </c>
      <c r="AQ39" s="7">
        <f t="shared" si="17"/>
        <v>28292</v>
      </c>
      <c r="AR39" s="7">
        <v>10</v>
      </c>
      <c r="AS39" s="7">
        <v>123200</v>
      </c>
      <c r="AT39" s="7">
        <v>86240</v>
      </c>
      <c r="AU39" s="7">
        <v>0</v>
      </c>
      <c r="AV39" s="7">
        <v>36960</v>
      </c>
      <c r="AW39" s="7">
        <v>0</v>
      </c>
      <c r="AX39" s="7">
        <f t="shared" si="18"/>
        <v>77</v>
      </c>
      <c r="AY39" s="7">
        <f t="shared" si="19"/>
        <v>5907320</v>
      </c>
      <c r="AZ39" s="7">
        <f t="shared" si="20"/>
        <v>4135133</v>
      </c>
      <c r="BA39" s="7">
        <f t="shared" si="21"/>
        <v>504957</v>
      </c>
      <c r="BB39" s="7">
        <f t="shared" si="22"/>
        <v>1238938</v>
      </c>
      <c r="BC39" s="7">
        <f t="shared" si="23"/>
        <v>28292</v>
      </c>
      <c r="BD39" s="6">
        <v>10</v>
      </c>
      <c r="BE39" s="7">
        <v>510706</v>
      </c>
      <c r="BF39" s="7">
        <v>153286</v>
      </c>
      <c r="BG39" s="7">
        <v>0</v>
      </c>
      <c r="BH39" s="7">
        <v>357420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f t="shared" si="24"/>
        <v>10</v>
      </c>
      <c r="BQ39" s="7">
        <f t="shared" si="25"/>
        <v>510706</v>
      </c>
      <c r="BR39" s="7">
        <f t="shared" si="26"/>
        <v>153286</v>
      </c>
      <c r="BS39" s="7">
        <f t="shared" si="27"/>
        <v>0</v>
      </c>
      <c r="BT39" s="7">
        <f t="shared" si="28"/>
        <v>357420</v>
      </c>
      <c r="BU39" s="7">
        <f t="shared" si="29"/>
        <v>0</v>
      </c>
      <c r="BV39" s="6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f t="shared" si="30"/>
        <v>77</v>
      </c>
      <c r="CC39" s="7">
        <f t="shared" si="31"/>
        <v>6418026</v>
      </c>
      <c r="CD39" s="7">
        <f t="shared" si="32"/>
        <v>4288419</v>
      </c>
      <c r="CE39" s="7">
        <f t="shared" si="33"/>
        <v>504957</v>
      </c>
      <c r="CF39" s="7">
        <f t="shared" si="34"/>
        <v>1596358</v>
      </c>
      <c r="CG39" s="7">
        <f t="shared" si="35"/>
        <v>28292</v>
      </c>
      <c r="CH39" s="100">
        <v>0</v>
      </c>
      <c r="CI39" s="101">
        <v>0</v>
      </c>
      <c r="CJ39" s="101">
        <v>0</v>
      </c>
      <c r="CK39" s="101">
        <v>0</v>
      </c>
      <c r="CL39" s="101">
        <v>0</v>
      </c>
      <c r="CM39" s="101">
        <v>0</v>
      </c>
      <c r="CN39" s="101">
        <v>0</v>
      </c>
      <c r="CO39" s="101">
        <v>0</v>
      </c>
      <c r="CP39" s="101">
        <v>0</v>
      </c>
      <c r="CQ39" s="101">
        <v>0</v>
      </c>
      <c r="CR39" s="101">
        <v>0</v>
      </c>
      <c r="CS39" s="101">
        <v>0</v>
      </c>
      <c r="CT39" s="101">
        <v>0</v>
      </c>
      <c r="CU39" s="101">
        <v>0</v>
      </c>
      <c r="CV39" s="101">
        <v>0</v>
      </c>
      <c r="CW39" s="101">
        <v>0</v>
      </c>
      <c r="CX39" s="101">
        <v>0</v>
      </c>
      <c r="CY39" s="101">
        <v>0</v>
      </c>
      <c r="CZ39" s="102">
        <f t="shared" si="42"/>
        <v>0</v>
      </c>
      <c r="DA39" s="101">
        <f t="shared" si="43"/>
        <v>0</v>
      </c>
      <c r="DB39" s="101">
        <f t="shared" si="44"/>
        <v>0</v>
      </c>
      <c r="DC39" s="101">
        <f t="shared" si="45"/>
        <v>0</v>
      </c>
      <c r="DD39" s="101">
        <f t="shared" si="46"/>
        <v>0</v>
      </c>
      <c r="DE39" s="101">
        <f t="shared" si="36"/>
        <v>0</v>
      </c>
      <c r="DF39" s="101">
        <f t="shared" si="47"/>
        <v>77</v>
      </c>
      <c r="DG39" s="101">
        <f t="shared" si="48"/>
        <v>6418026</v>
      </c>
      <c r="DH39" s="101">
        <f t="shared" si="49"/>
        <v>4288419</v>
      </c>
      <c r="DI39" s="101">
        <f t="shared" si="50"/>
        <v>504957</v>
      </c>
      <c r="DJ39" s="101">
        <f t="shared" si="37"/>
        <v>1596358</v>
      </c>
      <c r="DK39" s="101">
        <f t="shared" si="38"/>
        <v>28292</v>
      </c>
      <c r="DL39" s="101">
        <v>3</v>
      </c>
      <c r="DM39" s="101">
        <v>0</v>
      </c>
      <c r="DN39" s="101">
        <v>3</v>
      </c>
      <c r="DO39" s="101">
        <v>0</v>
      </c>
      <c r="DP39" s="101">
        <v>0</v>
      </c>
      <c r="DR39" s="16">
        <f>INDEX(現金給付!J:J,MATCH($A39,現金給付!$C:$C,0),1)</f>
        <v>0</v>
      </c>
      <c r="DS39" s="16">
        <f>INDEX(現金給付!K:K,MATCH($A39,現金給付!$C:$C,0),1)</f>
        <v>0</v>
      </c>
      <c r="DT39" s="16">
        <f>INDEX(現金給付!R:R,MATCH($A39,現金給付!$C:$C,0),1)</f>
        <v>0</v>
      </c>
      <c r="DU39" s="16">
        <f>INDEX(現金給付!S:S,MATCH($A39,現金給付!$C:$C,0),1)</f>
        <v>0</v>
      </c>
      <c r="DV39" s="16">
        <f>INDEX(現金給付!Z:Z,MATCH($A39,現金給付!$C:$C,0),1)</f>
        <v>0</v>
      </c>
      <c r="DW39" s="16">
        <f>INDEX(現金給付!AA:AA,MATCH($A39,現金給付!$C:$C,0),1)</f>
        <v>0</v>
      </c>
      <c r="DX39" s="16">
        <f>INDEX(現金給付!AP:AP,MATCH($A39,現金給付!$C:$C,0),1)</f>
        <v>0</v>
      </c>
      <c r="DY39" s="16">
        <f>INDEX(現金給付!AQ:AQ,MATCH($A39,現金給付!$C:$C,0),1)</f>
        <v>0</v>
      </c>
      <c r="DZ39" s="16">
        <f>INDEX(現金給付!AX:AX,MATCH($A39,現金給付!$C:$C,0),1)</f>
        <v>0</v>
      </c>
      <c r="EA39" s="16">
        <f>INDEX(現金給付!AY:AY,MATCH($A39,現金給付!$C:$C,0),1)</f>
        <v>0</v>
      </c>
      <c r="EB39" s="16">
        <f>INDEX(現金給付!BF:BF,MATCH($A39,現金給付!$C:$C,0),1)</f>
        <v>0</v>
      </c>
      <c r="EC39" s="16">
        <f>INDEX(現金給付!BG:BG,MATCH($A39,現金給付!$C:$C,0),1)</f>
        <v>0</v>
      </c>
      <c r="ED39" s="16">
        <f>INDEX(現金給付!BV:BV,MATCH($A39,現金給付!$C:$C,0),1)</f>
        <v>0</v>
      </c>
      <c r="EE39" s="16">
        <f>INDEX(現金給付!BW:BW,MATCH($A39,現金給付!$C:$C,0),1)</f>
        <v>0</v>
      </c>
      <c r="EF39" s="16">
        <v>0</v>
      </c>
      <c r="EG39" s="16">
        <v>0</v>
      </c>
      <c r="EH39" s="16">
        <f t="shared" si="51"/>
        <v>0</v>
      </c>
      <c r="EI39" s="16">
        <f t="shared" si="52"/>
        <v>0</v>
      </c>
      <c r="EK39" s="7">
        <f t="shared" si="53"/>
        <v>77</v>
      </c>
      <c r="EL39" s="7">
        <f t="shared" si="54"/>
        <v>6418026</v>
      </c>
      <c r="EN39" s="69">
        <f>ROUND(EL39/INDEX(被保険者数!O:O,MATCH(A39,被保険者数!A:A,0),1),0)</f>
        <v>32414</v>
      </c>
      <c r="EO39" s="1">
        <f t="shared" si="55"/>
        <v>27</v>
      </c>
      <c r="EP39" s="69">
        <f t="shared" si="39"/>
        <v>5043260</v>
      </c>
      <c r="EQ39" s="69">
        <f t="shared" si="40"/>
        <v>740860</v>
      </c>
      <c r="ER39" s="69">
        <f t="shared" si="41"/>
        <v>633906</v>
      </c>
      <c r="ES39" s="69">
        <f>ROUND(EP39/INDEX(被保険者数!O:O,MATCH(A39,被保険者数!A:A,0),1),0)</f>
        <v>25471</v>
      </c>
      <c r="ET39" s="69">
        <f t="shared" si="56"/>
        <v>25</v>
      </c>
      <c r="EU39" s="69">
        <f>ROUND(EQ39/INDEX(被保険者数!O:O,MATCH(A39,被保険者数!A:A,0),1),0)</f>
        <v>3742</v>
      </c>
      <c r="EV39" s="1">
        <f t="shared" si="57"/>
        <v>41</v>
      </c>
    </row>
    <row r="40" spans="1:152" s="1" customFormat="1" ht="15.95" customHeight="1" x14ac:dyDescent="0.15">
      <c r="A40" s="2" t="s">
        <v>57</v>
      </c>
      <c r="B40" s="6">
        <v>25</v>
      </c>
      <c r="C40" s="7">
        <v>10062780</v>
      </c>
      <c r="D40" s="7">
        <v>7043943</v>
      </c>
      <c r="E40" s="7">
        <v>1245947</v>
      </c>
      <c r="F40" s="7">
        <v>1646568</v>
      </c>
      <c r="G40" s="7">
        <v>126322</v>
      </c>
      <c r="H40" s="7">
        <v>347</v>
      </c>
      <c r="I40" s="7">
        <v>5438970</v>
      </c>
      <c r="J40" s="7">
        <v>3807279</v>
      </c>
      <c r="K40" s="7">
        <v>14558</v>
      </c>
      <c r="L40" s="7">
        <v>1610436</v>
      </c>
      <c r="M40" s="7">
        <v>6697</v>
      </c>
      <c r="N40" s="7">
        <f t="shared" si="0"/>
        <v>372</v>
      </c>
      <c r="O40" s="7">
        <f t="shared" si="1"/>
        <v>15501750</v>
      </c>
      <c r="P40" s="7">
        <f t="shared" si="2"/>
        <v>10851222</v>
      </c>
      <c r="Q40" s="7">
        <f t="shared" si="3"/>
        <v>1260505</v>
      </c>
      <c r="R40" s="7">
        <f t="shared" si="4"/>
        <v>3257004</v>
      </c>
      <c r="S40" s="7">
        <f t="shared" si="5"/>
        <v>133019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43</v>
      </c>
      <c r="AA40" s="7">
        <v>717570</v>
      </c>
      <c r="AB40" s="7">
        <v>502299</v>
      </c>
      <c r="AC40" s="7">
        <v>0</v>
      </c>
      <c r="AD40" s="7">
        <v>215271</v>
      </c>
      <c r="AE40" s="7">
        <v>0</v>
      </c>
      <c r="AF40" s="7">
        <f t="shared" si="6"/>
        <v>43</v>
      </c>
      <c r="AG40" s="7">
        <f t="shared" si="7"/>
        <v>717570</v>
      </c>
      <c r="AH40" s="7">
        <f t="shared" si="8"/>
        <v>502299</v>
      </c>
      <c r="AI40" s="7">
        <f t="shared" si="9"/>
        <v>0</v>
      </c>
      <c r="AJ40" s="7">
        <f t="shared" si="10"/>
        <v>215271</v>
      </c>
      <c r="AK40" s="7">
        <f t="shared" si="11"/>
        <v>0</v>
      </c>
      <c r="AL40" s="6">
        <f t="shared" si="12"/>
        <v>415</v>
      </c>
      <c r="AM40" s="7">
        <f t="shared" si="13"/>
        <v>16219320</v>
      </c>
      <c r="AN40" s="7">
        <f t="shared" si="14"/>
        <v>11353521</v>
      </c>
      <c r="AO40" s="7">
        <f t="shared" si="15"/>
        <v>1260505</v>
      </c>
      <c r="AP40" s="7">
        <f t="shared" si="16"/>
        <v>3472275</v>
      </c>
      <c r="AQ40" s="7">
        <f t="shared" si="17"/>
        <v>133019</v>
      </c>
      <c r="AR40" s="7">
        <v>271</v>
      </c>
      <c r="AS40" s="7">
        <v>3138570</v>
      </c>
      <c r="AT40" s="7">
        <v>2196999</v>
      </c>
      <c r="AU40" s="7">
        <v>0</v>
      </c>
      <c r="AV40" s="7">
        <v>919667</v>
      </c>
      <c r="AW40" s="7">
        <v>21904</v>
      </c>
      <c r="AX40" s="7">
        <f t="shared" si="18"/>
        <v>686</v>
      </c>
      <c r="AY40" s="7">
        <f t="shared" si="19"/>
        <v>19357890</v>
      </c>
      <c r="AZ40" s="7">
        <f t="shared" si="20"/>
        <v>13550520</v>
      </c>
      <c r="BA40" s="7">
        <f t="shared" si="21"/>
        <v>1260505</v>
      </c>
      <c r="BB40" s="7">
        <f t="shared" si="22"/>
        <v>4391942</v>
      </c>
      <c r="BC40" s="7">
        <f t="shared" si="23"/>
        <v>154923</v>
      </c>
      <c r="BD40" s="6">
        <v>24</v>
      </c>
      <c r="BE40" s="7">
        <v>280692</v>
      </c>
      <c r="BF40" s="7">
        <v>100852</v>
      </c>
      <c r="BG40" s="7">
        <v>0</v>
      </c>
      <c r="BH40" s="7">
        <v>179840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f t="shared" si="24"/>
        <v>24</v>
      </c>
      <c r="BQ40" s="7">
        <f t="shared" si="25"/>
        <v>280692</v>
      </c>
      <c r="BR40" s="7">
        <f t="shared" si="26"/>
        <v>100852</v>
      </c>
      <c r="BS40" s="7">
        <f t="shared" si="27"/>
        <v>0</v>
      </c>
      <c r="BT40" s="7">
        <f t="shared" si="28"/>
        <v>179840</v>
      </c>
      <c r="BU40" s="7">
        <f t="shared" si="29"/>
        <v>0</v>
      </c>
      <c r="BV40" s="6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f t="shared" si="30"/>
        <v>686</v>
      </c>
      <c r="CC40" s="7">
        <f t="shared" si="31"/>
        <v>19638582</v>
      </c>
      <c r="CD40" s="7">
        <f t="shared" si="32"/>
        <v>13651372</v>
      </c>
      <c r="CE40" s="7">
        <f t="shared" si="33"/>
        <v>1260505</v>
      </c>
      <c r="CF40" s="7">
        <f t="shared" si="34"/>
        <v>4571782</v>
      </c>
      <c r="CG40" s="7">
        <f t="shared" si="35"/>
        <v>154923</v>
      </c>
      <c r="CH40" s="100">
        <v>14</v>
      </c>
      <c r="CI40" s="101">
        <v>57262</v>
      </c>
      <c r="CJ40" s="101">
        <v>40083</v>
      </c>
      <c r="CK40" s="101">
        <v>0</v>
      </c>
      <c r="CL40" s="101">
        <v>17179</v>
      </c>
      <c r="CM40" s="101">
        <v>0</v>
      </c>
      <c r="CN40" s="101">
        <v>0</v>
      </c>
      <c r="CO40" s="101">
        <v>0</v>
      </c>
      <c r="CP40" s="101">
        <v>0</v>
      </c>
      <c r="CQ40" s="101">
        <v>0</v>
      </c>
      <c r="CR40" s="101">
        <v>0</v>
      </c>
      <c r="CS40" s="101">
        <v>0</v>
      </c>
      <c r="CT40" s="101">
        <v>0</v>
      </c>
      <c r="CU40" s="101">
        <v>0</v>
      </c>
      <c r="CV40" s="101">
        <v>0</v>
      </c>
      <c r="CW40" s="101">
        <v>0</v>
      </c>
      <c r="CX40" s="101">
        <v>0</v>
      </c>
      <c r="CY40" s="101">
        <v>0</v>
      </c>
      <c r="CZ40" s="102">
        <f t="shared" si="42"/>
        <v>14</v>
      </c>
      <c r="DA40" s="101">
        <f t="shared" si="43"/>
        <v>57262</v>
      </c>
      <c r="DB40" s="101">
        <f t="shared" si="44"/>
        <v>40083</v>
      </c>
      <c r="DC40" s="101">
        <f t="shared" si="45"/>
        <v>0</v>
      </c>
      <c r="DD40" s="101">
        <f t="shared" si="46"/>
        <v>17179</v>
      </c>
      <c r="DE40" s="101">
        <f t="shared" si="36"/>
        <v>0</v>
      </c>
      <c r="DF40" s="101">
        <f t="shared" si="47"/>
        <v>700</v>
      </c>
      <c r="DG40" s="101">
        <f t="shared" si="48"/>
        <v>19695844</v>
      </c>
      <c r="DH40" s="101">
        <f t="shared" si="49"/>
        <v>13691455</v>
      </c>
      <c r="DI40" s="101">
        <f t="shared" si="50"/>
        <v>1260505</v>
      </c>
      <c r="DJ40" s="101">
        <f t="shared" si="37"/>
        <v>4588961</v>
      </c>
      <c r="DK40" s="101">
        <f t="shared" si="38"/>
        <v>154923</v>
      </c>
      <c r="DL40" s="101">
        <v>10</v>
      </c>
      <c r="DM40" s="101">
        <v>2</v>
      </c>
      <c r="DN40" s="101">
        <v>12</v>
      </c>
      <c r="DO40" s="101">
        <v>0</v>
      </c>
      <c r="DP40" s="101">
        <v>0</v>
      </c>
      <c r="DR40" s="16">
        <f>INDEX(現金給付!J:J,MATCH($A40,現金給付!$C:$C,0),1)</f>
        <v>14</v>
      </c>
      <c r="DS40" s="16">
        <f>INDEX(現金給付!K:K,MATCH($A40,現金給付!$C:$C,0),1)</f>
        <v>40083</v>
      </c>
      <c r="DT40" s="16">
        <f>INDEX(現金給付!R:R,MATCH($A40,現金給付!$C:$C,0),1)</f>
        <v>0</v>
      </c>
      <c r="DU40" s="16">
        <f>INDEX(現金給付!S:S,MATCH($A40,現金給付!$C:$C,0),1)</f>
        <v>0</v>
      </c>
      <c r="DV40" s="16">
        <f>INDEX(現金給付!Z:Z,MATCH($A40,現金給付!$C:$C,0),1)</f>
        <v>0</v>
      </c>
      <c r="DW40" s="16">
        <f>INDEX(現金給付!AA:AA,MATCH($A40,現金給付!$C:$C,0),1)</f>
        <v>0</v>
      </c>
      <c r="DX40" s="16">
        <f>INDEX(現金給付!AP:AP,MATCH($A40,現金給付!$C:$C,0),1)</f>
        <v>1</v>
      </c>
      <c r="DY40" s="16">
        <f>INDEX(現金給付!AQ:AQ,MATCH($A40,現金給付!$C:$C,0),1)</f>
        <v>5119</v>
      </c>
      <c r="DZ40" s="16">
        <f>INDEX(現金給付!AX:AX,MATCH($A40,現金給付!$C:$C,0),1)</f>
        <v>0</v>
      </c>
      <c r="EA40" s="16">
        <f>INDEX(現金給付!AY:AY,MATCH($A40,現金給付!$C:$C,0),1)</f>
        <v>0</v>
      </c>
      <c r="EB40" s="16">
        <f>INDEX(現金給付!BF:BF,MATCH($A40,現金給付!$C:$C,0),1)</f>
        <v>0</v>
      </c>
      <c r="EC40" s="16">
        <f>INDEX(現金給付!BG:BG,MATCH($A40,現金給付!$C:$C,0),1)</f>
        <v>0</v>
      </c>
      <c r="ED40" s="16">
        <f>INDEX(現金給付!BV:BV,MATCH($A40,現金給付!$C:$C,0),1)</f>
        <v>0</v>
      </c>
      <c r="EE40" s="16">
        <f>INDEX(現金給付!BW:BW,MATCH($A40,現金給付!$C:$C,0),1)</f>
        <v>0</v>
      </c>
      <c r="EF40" s="16">
        <v>0</v>
      </c>
      <c r="EG40" s="16">
        <v>0</v>
      </c>
      <c r="EH40" s="16">
        <f t="shared" si="51"/>
        <v>15</v>
      </c>
      <c r="EI40" s="16">
        <f t="shared" si="52"/>
        <v>45202</v>
      </c>
      <c r="EK40" s="7">
        <f t="shared" si="53"/>
        <v>701</v>
      </c>
      <c r="EL40" s="7">
        <f t="shared" si="54"/>
        <v>19683784</v>
      </c>
      <c r="EN40" s="69">
        <f>ROUND(EL40/INDEX(被保険者数!O:O,MATCH(A40,被保険者数!A:A,0),1),0)</f>
        <v>18158</v>
      </c>
      <c r="EO40" s="1">
        <f t="shared" si="55"/>
        <v>35</v>
      </c>
      <c r="EP40" s="69">
        <f t="shared" si="39"/>
        <v>10062780</v>
      </c>
      <c r="EQ40" s="69">
        <f t="shared" si="40"/>
        <v>6156540</v>
      </c>
      <c r="ER40" s="69">
        <f t="shared" si="41"/>
        <v>3464464</v>
      </c>
      <c r="ES40" s="69">
        <f>ROUND(EP40/INDEX(被保険者数!O:O,MATCH(A40,被保険者数!A:A,0),1),0)</f>
        <v>9283</v>
      </c>
      <c r="ET40" s="69">
        <f t="shared" si="56"/>
        <v>34</v>
      </c>
      <c r="EU40" s="69">
        <f>ROUND(EQ40/INDEX(被保険者数!O:O,MATCH(A40,被保険者数!A:A,0),1),0)</f>
        <v>5679</v>
      </c>
      <c r="EV40" s="1">
        <f t="shared" si="57"/>
        <v>37</v>
      </c>
    </row>
    <row r="41" spans="1:152" s="1" customFormat="1" ht="15.95" customHeight="1" x14ac:dyDescent="0.15">
      <c r="A41" s="2" t="s">
        <v>58</v>
      </c>
      <c r="B41" s="6">
        <v>60</v>
      </c>
      <c r="C41" s="7">
        <v>46930260</v>
      </c>
      <c r="D41" s="7">
        <v>32851188</v>
      </c>
      <c r="E41" s="7">
        <v>7574500</v>
      </c>
      <c r="F41" s="7">
        <v>6412383</v>
      </c>
      <c r="G41" s="7">
        <v>92189</v>
      </c>
      <c r="H41" s="7">
        <v>2160</v>
      </c>
      <c r="I41" s="7">
        <v>48150020</v>
      </c>
      <c r="J41" s="7">
        <v>33705017</v>
      </c>
      <c r="K41" s="7">
        <v>4169748</v>
      </c>
      <c r="L41" s="7">
        <v>9885156</v>
      </c>
      <c r="M41" s="7">
        <v>390099</v>
      </c>
      <c r="N41" s="7">
        <f t="shared" si="0"/>
        <v>2220</v>
      </c>
      <c r="O41" s="7">
        <f t="shared" si="1"/>
        <v>95080280</v>
      </c>
      <c r="P41" s="7">
        <f t="shared" si="2"/>
        <v>66556205</v>
      </c>
      <c r="Q41" s="7">
        <f t="shared" si="3"/>
        <v>11744248</v>
      </c>
      <c r="R41" s="7">
        <f t="shared" si="4"/>
        <v>16297539</v>
      </c>
      <c r="S41" s="7">
        <f t="shared" si="5"/>
        <v>482288</v>
      </c>
      <c r="T41" s="6">
        <v>2</v>
      </c>
      <c r="U41" s="7">
        <v>401170</v>
      </c>
      <c r="V41" s="7">
        <v>280810</v>
      </c>
      <c r="W41" s="7">
        <v>0</v>
      </c>
      <c r="X41" s="7">
        <v>120360</v>
      </c>
      <c r="Y41" s="7">
        <v>0</v>
      </c>
      <c r="Z41" s="7">
        <v>308</v>
      </c>
      <c r="AA41" s="7">
        <v>4303010</v>
      </c>
      <c r="AB41" s="7">
        <v>3012107</v>
      </c>
      <c r="AC41" s="7">
        <v>0</v>
      </c>
      <c r="AD41" s="7">
        <v>1290903</v>
      </c>
      <c r="AE41" s="7">
        <v>0</v>
      </c>
      <c r="AF41" s="7">
        <f t="shared" si="6"/>
        <v>310</v>
      </c>
      <c r="AG41" s="7">
        <f t="shared" si="7"/>
        <v>4704180</v>
      </c>
      <c r="AH41" s="7">
        <f t="shared" si="8"/>
        <v>3292917</v>
      </c>
      <c r="AI41" s="7">
        <f t="shared" si="9"/>
        <v>0</v>
      </c>
      <c r="AJ41" s="7">
        <f t="shared" si="10"/>
        <v>1411263</v>
      </c>
      <c r="AK41" s="7">
        <f t="shared" si="11"/>
        <v>0</v>
      </c>
      <c r="AL41" s="6">
        <f t="shared" si="12"/>
        <v>2530</v>
      </c>
      <c r="AM41" s="7">
        <f t="shared" si="13"/>
        <v>99784460</v>
      </c>
      <c r="AN41" s="7">
        <f t="shared" si="14"/>
        <v>69849122</v>
      </c>
      <c r="AO41" s="7">
        <f t="shared" si="15"/>
        <v>11744248</v>
      </c>
      <c r="AP41" s="7">
        <f t="shared" si="16"/>
        <v>17708802</v>
      </c>
      <c r="AQ41" s="7">
        <f t="shared" si="17"/>
        <v>482288</v>
      </c>
      <c r="AR41" s="7">
        <v>1542</v>
      </c>
      <c r="AS41" s="7">
        <v>15529540</v>
      </c>
      <c r="AT41" s="7">
        <v>10870678</v>
      </c>
      <c r="AU41" s="7">
        <v>0</v>
      </c>
      <c r="AV41" s="7">
        <v>4541982</v>
      </c>
      <c r="AW41" s="7">
        <v>116880</v>
      </c>
      <c r="AX41" s="7">
        <f t="shared" si="18"/>
        <v>4072</v>
      </c>
      <c r="AY41" s="7">
        <f t="shared" si="19"/>
        <v>115314000</v>
      </c>
      <c r="AZ41" s="7">
        <f t="shared" si="20"/>
        <v>80719800</v>
      </c>
      <c r="BA41" s="7">
        <f t="shared" si="21"/>
        <v>11744248</v>
      </c>
      <c r="BB41" s="7">
        <f t="shared" si="22"/>
        <v>22250784</v>
      </c>
      <c r="BC41" s="7">
        <f t="shared" si="23"/>
        <v>599168</v>
      </c>
      <c r="BD41" s="6">
        <v>59</v>
      </c>
      <c r="BE41" s="7">
        <v>1248779</v>
      </c>
      <c r="BF41" s="7">
        <v>385819</v>
      </c>
      <c r="BG41" s="7">
        <v>0</v>
      </c>
      <c r="BH41" s="7">
        <v>862960</v>
      </c>
      <c r="BI41" s="7">
        <v>0</v>
      </c>
      <c r="BJ41" s="7">
        <v>2</v>
      </c>
      <c r="BK41" s="7">
        <v>6400</v>
      </c>
      <c r="BL41" s="7">
        <v>1800</v>
      </c>
      <c r="BM41" s="7">
        <v>0</v>
      </c>
      <c r="BN41" s="7">
        <v>4600</v>
      </c>
      <c r="BO41" s="7">
        <v>0</v>
      </c>
      <c r="BP41" s="7">
        <f t="shared" si="24"/>
        <v>61</v>
      </c>
      <c r="BQ41" s="7">
        <f t="shared" si="25"/>
        <v>1255179</v>
      </c>
      <c r="BR41" s="7">
        <f t="shared" si="26"/>
        <v>387619</v>
      </c>
      <c r="BS41" s="7">
        <f t="shared" si="27"/>
        <v>0</v>
      </c>
      <c r="BT41" s="7">
        <f t="shared" si="28"/>
        <v>867560</v>
      </c>
      <c r="BU41" s="7">
        <f t="shared" si="29"/>
        <v>0</v>
      </c>
      <c r="BV41" s="6">
        <v>6</v>
      </c>
      <c r="BW41" s="7">
        <v>794270</v>
      </c>
      <c r="BX41" s="7">
        <v>555989</v>
      </c>
      <c r="BY41" s="7">
        <v>0</v>
      </c>
      <c r="BZ41" s="7">
        <v>238281</v>
      </c>
      <c r="CA41" s="7">
        <v>0</v>
      </c>
      <c r="CB41" s="7">
        <f t="shared" si="30"/>
        <v>4078</v>
      </c>
      <c r="CC41" s="7">
        <f t="shared" si="31"/>
        <v>117363449</v>
      </c>
      <c r="CD41" s="7">
        <f t="shared" si="32"/>
        <v>81663408</v>
      </c>
      <c r="CE41" s="7">
        <f t="shared" si="33"/>
        <v>11744248</v>
      </c>
      <c r="CF41" s="7">
        <f t="shared" si="34"/>
        <v>23356625</v>
      </c>
      <c r="CG41" s="7">
        <f t="shared" si="35"/>
        <v>599168</v>
      </c>
      <c r="CH41" s="100">
        <v>22</v>
      </c>
      <c r="CI41" s="101">
        <v>106439</v>
      </c>
      <c r="CJ41" s="101">
        <v>74502</v>
      </c>
      <c r="CK41" s="101">
        <v>0</v>
      </c>
      <c r="CL41" s="101">
        <v>31937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0</v>
      </c>
      <c r="CT41" s="101">
        <v>0</v>
      </c>
      <c r="CU41" s="101">
        <v>0</v>
      </c>
      <c r="CV41" s="101">
        <v>0</v>
      </c>
      <c r="CW41" s="101">
        <v>0</v>
      </c>
      <c r="CX41" s="101">
        <v>0</v>
      </c>
      <c r="CY41" s="101">
        <v>0</v>
      </c>
      <c r="CZ41" s="102">
        <f t="shared" si="42"/>
        <v>22</v>
      </c>
      <c r="DA41" s="101">
        <f t="shared" si="43"/>
        <v>106439</v>
      </c>
      <c r="DB41" s="101">
        <f t="shared" si="44"/>
        <v>74502</v>
      </c>
      <c r="DC41" s="101">
        <f t="shared" si="45"/>
        <v>0</v>
      </c>
      <c r="DD41" s="101">
        <f t="shared" si="46"/>
        <v>31937</v>
      </c>
      <c r="DE41" s="101">
        <f t="shared" si="36"/>
        <v>0</v>
      </c>
      <c r="DF41" s="101">
        <f t="shared" si="47"/>
        <v>4100</v>
      </c>
      <c r="DG41" s="101">
        <f t="shared" si="48"/>
        <v>117469888</v>
      </c>
      <c r="DH41" s="101">
        <f t="shared" si="49"/>
        <v>81737910</v>
      </c>
      <c r="DI41" s="101">
        <f t="shared" si="50"/>
        <v>11744248</v>
      </c>
      <c r="DJ41" s="101">
        <f t="shared" si="37"/>
        <v>23388562</v>
      </c>
      <c r="DK41" s="101">
        <f t="shared" si="38"/>
        <v>599168</v>
      </c>
      <c r="DL41" s="101">
        <v>42</v>
      </c>
      <c r="DM41" s="101">
        <v>57</v>
      </c>
      <c r="DN41" s="101">
        <v>99</v>
      </c>
      <c r="DO41" s="101">
        <v>31</v>
      </c>
      <c r="DP41" s="101">
        <v>8</v>
      </c>
      <c r="DR41" s="16">
        <f>INDEX(現金給付!J:J,MATCH($A41,現金給付!$C:$C,0),1)</f>
        <v>22</v>
      </c>
      <c r="DS41" s="16">
        <f>INDEX(現金給付!K:K,MATCH($A41,現金給付!$C:$C,0),1)</f>
        <v>74502</v>
      </c>
      <c r="DT41" s="16">
        <f>INDEX(現金給付!R:R,MATCH($A41,現金給付!$C:$C,0),1)</f>
        <v>0</v>
      </c>
      <c r="DU41" s="16">
        <f>INDEX(現金給付!S:S,MATCH($A41,現金給付!$C:$C,0),1)</f>
        <v>0</v>
      </c>
      <c r="DV41" s="16">
        <f>INDEX(現金給付!Z:Z,MATCH($A41,現金給付!$C:$C,0),1)</f>
        <v>0</v>
      </c>
      <c r="DW41" s="16">
        <f>INDEX(現金給付!AA:AA,MATCH($A41,現金給付!$C:$C,0),1)</f>
        <v>0</v>
      </c>
      <c r="DX41" s="16">
        <f>INDEX(現金給付!AP:AP,MATCH($A41,現金給付!$C:$C,0),1)</f>
        <v>3</v>
      </c>
      <c r="DY41" s="16">
        <f>INDEX(現金給付!AQ:AQ,MATCH($A41,現金給付!$C:$C,0),1)</f>
        <v>52310</v>
      </c>
      <c r="DZ41" s="16">
        <f>INDEX(現金給付!AX:AX,MATCH($A41,現金給付!$C:$C,0),1)</f>
        <v>0</v>
      </c>
      <c r="EA41" s="16">
        <f>INDEX(現金給付!AY:AY,MATCH($A41,現金給付!$C:$C,0),1)</f>
        <v>0</v>
      </c>
      <c r="EB41" s="16">
        <f>INDEX(現金給付!BF:BF,MATCH($A41,現金給付!$C:$C,0),1)</f>
        <v>0</v>
      </c>
      <c r="EC41" s="16">
        <f>INDEX(現金給付!BG:BG,MATCH($A41,現金給付!$C:$C,0),1)</f>
        <v>0</v>
      </c>
      <c r="ED41" s="16">
        <f>INDEX(現金給付!BV:BV,MATCH($A41,現金給付!$C:$C,0),1)</f>
        <v>0</v>
      </c>
      <c r="EE41" s="16">
        <f>INDEX(現金給付!BW:BW,MATCH($A41,現金給付!$C:$C,0),1)</f>
        <v>0</v>
      </c>
      <c r="EF41" s="16">
        <v>0</v>
      </c>
      <c r="EG41" s="16">
        <v>0</v>
      </c>
      <c r="EH41" s="16">
        <f t="shared" si="51"/>
        <v>25</v>
      </c>
      <c r="EI41" s="16">
        <f t="shared" si="52"/>
        <v>126812</v>
      </c>
      <c r="EK41" s="7">
        <f t="shared" si="53"/>
        <v>4103</v>
      </c>
      <c r="EL41" s="7">
        <f t="shared" si="54"/>
        <v>117490261</v>
      </c>
      <c r="EN41" s="69">
        <f>ROUND(EL41/INDEX(被保険者数!O:O,MATCH(A41,被保険者数!A:A,0),1),0)</f>
        <v>36318</v>
      </c>
      <c r="EO41" s="1">
        <f t="shared" si="55"/>
        <v>25</v>
      </c>
      <c r="EP41" s="69">
        <f t="shared" si="39"/>
        <v>47331430</v>
      </c>
      <c r="EQ41" s="69">
        <f t="shared" si="40"/>
        <v>52453030</v>
      </c>
      <c r="ER41" s="69">
        <f t="shared" si="41"/>
        <v>17705801</v>
      </c>
      <c r="ES41" s="69">
        <f>ROUND(EP41/INDEX(被保険者数!O:O,MATCH(A41,被保険者数!A:A,0),1),0)</f>
        <v>14631</v>
      </c>
      <c r="ET41" s="69">
        <f t="shared" si="56"/>
        <v>29</v>
      </c>
      <c r="EU41" s="69">
        <f>ROUND(EQ41/INDEX(被保険者数!O:O,MATCH(A41,被保険者数!A:A,0),1),0)</f>
        <v>16214</v>
      </c>
      <c r="EV41" s="1">
        <f t="shared" si="57"/>
        <v>20</v>
      </c>
    </row>
    <row r="42" spans="1:152" s="1" customFormat="1" ht="15.95" customHeight="1" x14ac:dyDescent="0.15">
      <c r="A42" s="2" t="s">
        <v>65</v>
      </c>
      <c r="B42" s="6">
        <v>3</v>
      </c>
      <c r="C42" s="7">
        <v>1808930</v>
      </c>
      <c r="D42" s="7">
        <v>1266260</v>
      </c>
      <c r="E42" s="7">
        <v>0</v>
      </c>
      <c r="F42" s="7">
        <v>540120</v>
      </c>
      <c r="G42" s="7">
        <v>2550</v>
      </c>
      <c r="H42" s="7">
        <v>42</v>
      </c>
      <c r="I42" s="7">
        <v>765920</v>
      </c>
      <c r="J42" s="7">
        <v>536144</v>
      </c>
      <c r="K42" s="7">
        <v>0</v>
      </c>
      <c r="L42" s="7">
        <v>229776</v>
      </c>
      <c r="M42" s="7">
        <v>0</v>
      </c>
      <c r="N42" s="7">
        <f t="shared" si="0"/>
        <v>45</v>
      </c>
      <c r="O42" s="7">
        <f t="shared" si="1"/>
        <v>2574850</v>
      </c>
      <c r="P42" s="7">
        <f t="shared" si="2"/>
        <v>1802404</v>
      </c>
      <c r="Q42" s="7">
        <f t="shared" si="3"/>
        <v>0</v>
      </c>
      <c r="R42" s="7">
        <f t="shared" si="4"/>
        <v>769896</v>
      </c>
      <c r="S42" s="7">
        <f t="shared" si="5"/>
        <v>2550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2</v>
      </c>
      <c r="AA42" s="7">
        <v>33530</v>
      </c>
      <c r="AB42" s="7">
        <v>23471</v>
      </c>
      <c r="AC42" s="7">
        <v>0</v>
      </c>
      <c r="AD42" s="7">
        <v>10059</v>
      </c>
      <c r="AE42" s="7">
        <v>0</v>
      </c>
      <c r="AF42" s="7">
        <f t="shared" si="6"/>
        <v>2</v>
      </c>
      <c r="AG42" s="7">
        <f t="shared" si="7"/>
        <v>33530</v>
      </c>
      <c r="AH42" s="7">
        <f t="shared" si="8"/>
        <v>23471</v>
      </c>
      <c r="AI42" s="7">
        <f t="shared" si="9"/>
        <v>0</v>
      </c>
      <c r="AJ42" s="7">
        <f t="shared" si="10"/>
        <v>10059</v>
      </c>
      <c r="AK42" s="7">
        <f t="shared" si="11"/>
        <v>0</v>
      </c>
      <c r="AL42" s="6">
        <f t="shared" si="12"/>
        <v>47</v>
      </c>
      <c r="AM42" s="7">
        <f t="shared" si="13"/>
        <v>2608380</v>
      </c>
      <c r="AN42" s="7">
        <f t="shared" si="14"/>
        <v>1825875</v>
      </c>
      <c r="AO42" s="7">
        <f t="shared" si="15"/>
        <v>0</v>
      </c>
      <c r="AP42" s="7">
        <f t="shared" si="16"/>
        <v>779955</v>
      </c>
      <c r="AQ42" s="7">
        <f t="shared" si="17"/>
        <v>2550</v>
      </c>
      <c r="AR42" s="7">
        <v>6</v>
      </c>
      <c r="AS42" s="7">
        <v>26010</v>
      </c>
      <c r="AT42" s="7">
        <v>18207</v>
      </c>
      <c r="AU42" s="7">
        <v>0</v>
      </c>
      <c r="AV42" s="7">
        <v>7803</v>
      </c>
      <c r="AW42" s="7">
        <v>0</v>
      </c>
      <c r="AX42" s="7">
        <f t="shared" si="18"/>
        <v>53</v>
      </c>
      <c r="AY42" s="7">
        <f t="shared" si="19"/>
        <v>2634390</v>
      </c>
      <c r="AZ42" s="7">
        <f t="shared" si="20"/>
        <v>1844082</v>
      </c>
      <c r="BA42" s="7">
        <f t="shared" si="21"/>
        <v>0</v>
      </c>
      <c r="BB42" s="7">
        <f t="shared" si="22"/>
        <v>787758</v>
      </c>
      <c r="BC42" s="7">
        <f t="shared" si="23"/>
        <v>2550</v>
      </c>
      <c r="BD42" s="6">
        <v>3</v>
      </c>
      <c r="BE42" s="7">
        <v>130498</v>
      </c>
      <c r="BF42" s="7">
        <v>48618</v>
      </c>
      <c r="BG42" s="7">
        <v>0</v>
      </c>
      <c r="BH42" s="7">
        <v>81880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f t="shared" si="24"/>
        <v>3</v>
      </c>
      <c r="BQ42" s="7">
        <f t="shared" si="25"/>
        <v>130498</v>
      </c>
      <c r="BR42" s="7">
        <f t="shared" si="26"/>
        <v>48618</v>
      </c>
      <c r="BS42" s="7">
        <f t="shared" si="27"/>
        <v>0</v>
      </c>
      <c r="BT42" s="7">
        <f t="shared" si="28"/>
        <v>81880</v>
      </c>
      <c r="BU42" s="7">
        <f t="shared" si="29"/>
        <v>0</v>
      </c>
      <c r="BV42" s="6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f t="shared" si="30"/>
        <v>53</v>
      </c>
      <c r="CC42" s="7">
        <f t="shared" si="31"/>
        <v>2764888</v>
      </c>
      <c r="CD42" s="7">
        <f t="shared" si="32"/>
        <v>1892700</v>
      </c>
      <c r="CE42" s="7">
        <f t="shared" si="33"/>
        <v>0</v>
      </c>
      <c r="CF42" s="7">
        <f t="shared" si="34"/>
        <v>869638</v>
      </c>
      <c r="CG42" s="7">
        <f t="shared" si="35"/>
        <v>2550</v>
      </c>
      <c r="CH42" s="100">
        <v>0</v>
      </c>
      <c r="CI42" s="101">
        <v>0</v>
      </c>
      <c r="CJ42" s="101">
        <v>0</v>
      </c>
      <c r="CK42" s="101">
        <v>0</v>
      </c>
      <c r="CL42" s="101">
        <v>0</v>
      </c>
      <c r="CM42" s="101">
        <v>0</v>
      </c>
      <c r="CN42" s="101">
        <v>0</v>
      </c>
      <c r="CO42" s="101">
        <v>0</v>
      </c>
      <c r="CP42" s="101">
        <v>0</v>
      </c>
      <c r="CQ42" s="101">
        <v>0</v>
      </c>
      <c r="CR42" s="101">
        <v>0</v>
      </c>
      <c r="CS42" s="101">
        <v>0</v>
      </c>
      <c r="CT42" s="101">
        <v>0</v>
      </c>
      <c r="CU42" s="101">
        <v>0</v>
      </c>
      <c r="CV42" s="101">
        <v>0</v>
      </c>
      <c r="CW42" s="101">
        <v>0</v>
      </c>
      <c r="CX42" s="101">
        <v>0</v>
      </c>
      <c r="CY42" s="101">
        <v>0</v>
      </c>
      <c r="CZ42" s="102">
        <f t="shared" si="42"/>
        <v>0</v>
      </c>
      <c r="DA42" s="101">
        <f t="shared" si="43"/>
        <v>0</v>
      </c>
      <c r="DB42" s="101">
        <f t="shared" si="44"/>
        <v>0</v>
      </c>
      <c r="DC42" s="101">
        <f t="shared" si="45"/>
        <v>0</v>
      </c>
      <c r="DD42" s="101">
        <f t="shared" si="46"/>
        <v>0</v>
      </c>
      <c r="DE42" s="101">
        <f t="shared" si="36"/>
        <v>0</v>
      </c>
      <c r="DF42" s="101">
        <f t="shared" si="47"/>
        <v>53</v>
      </c>
      <c r="DG42" s="101">
        <f t="shared" si="48"/>
        <v>2764888</v>
      </c>
      <c r="DH42" s="101">
        <f t="shared" si="49"/>
        <v>1892700</v>
      </c>
      <c r="DI42" s="101">
        <f t="shared" si="50"/>
        <v>0</v>
      </c>
      <c r="DJ42" s="101">
        <f t="shared" si="37"/>
        <v>869638</v>
      </c>
      <c r="DK42" s="101">
        <f t="shared" si="38"/>
        <v>2550</v>
      </c>
      <c r="DL42" s="101">
        <v>0</v>
      </c>
      <c r="DM42" s="101">
        <v>0</v>
      </c>
      <c r="DN42" s="101">
        <v>0</v>
      </c>
      <c r="DO42" s="101">
        <v>0</v>
      </c>
      <c r="DP42" s="101">
        <v>0</v>
      </c>
      <c r="DR42" s="16">
        <f>INDEX(現金給付!J:J,MATCH($A42,現金給付!$C:$C,0),1)</f>
        <v>0</v>
      </c>
      <c r="DS42" s="16">
        <f>INDEX(現金給付!K:K,MATCH($A42,現金給付!$C:$C,0),1)</f>
        <v>0</v>
      </c>
      <c r="DT42" s="16">
        <f>INDEX(現金給付!R:R,MATCH($A42,現金給付!$C:$C,0),1)</f>
        <v>0</v>
      </c>
      <c r="DU42" s="16">
        <f>INDEX(現金給付!S:S,MATCH($A42,現金給付!$C:$C,0),1)</f>
        <v>0</v>
      </c>
      <c r="DV42" s="16">
        <f>INDEX(現金給付!Z:Z,MATCH($A42,現金給付!$C:$C,0),1)</f>
        <v>0</v>
      </c>
      <c r="DW42" s="16">
        <f>INDEX(現金給付!AA:AA,MATCH($A42,現金給付!$C:$C,0),1)</f>
        <v>0</v>
      </c>
      <c r="DX42" s="16">
        <f>INDEX(現金給付!AP:AP,MATCH($A42,現金給付!$C:$C,0),1)</f>
        <v>0</v>
      </c>
      <c r="DY42" s="16">
        <f>INDEX(現金給付!AQ:AQ,MATCH($A42,現金給付!$C:$C,0),1)</f>
        <v>0</v>
      </c>
      <c r="DZ42" s="16">
        <f>INDEX(現金給付!AX:AX,MATCH($A42,現金給付!$C:$C,0),1)</f>
        <v>0</v>
      </c>
      <c r="EA42" s="16">
        <f>INDEX(現金給付!AY:AY,MATCH($A42,現金給付!$C:$C,0),1)</f>
        <v>0</v>
      </c>
      <c r="EB42" s="16">
        <f>INDEX(現金給付!BF:BF,MATCH($A42,現金給付!$C:$C,0),1)</f>
        <v>0</v>
      </c>
      <c r="EC42" s="16">
        <f>INDEX(現金給付!BG:BG,MATCH($A42,現金給付!$C:$C,0),1)</f>
        <v>0</v>
      </c>
      <c r="ED42" s="16">
        <f>INDEX(現金給付!BV:BV,MATCH($A42,現金給付!$C:$C,0),1)</f>
        <v>0</v>
      </c>
      <c r="EE42" s="16">
        <f>INDEX(現金給付!BW:BW,MATCH($A42,現金給付!$C:$C,0),1)</f>
        <v>0</v>
      </c>
      <c r="EF42" s="16">
        <v>0</v>
      </c>
      <c r="EG42" s="16">
        <v>0</v>
      </c>
      <c r="EH42" s="16">
        <f t="shared" si="51"/>
        <v>0</v>
      </c>
      <c r="EI42" s="16">
        <f t="shared" si="52"/>
        <v>0</v>
      </c>
      <c r="EK42" s="7">
        <f t="shared" si="53"/>
        <v>53</v>
      </c>
      <c r="EL42" s="7">
        <f t="shared" si="54"/>
        <v>2764888</v>
      </c>
      <c r="EN42" s="69">
        <f>ROUND(EL42/INDEX(被保険者数!O:O,MATCH(A42,被保険者数!A:A,0),1),0)</f>
        <v>17067</v>
      </c>
      <c r="EO42" s="1">
        <f t="shared" si="55"/>
        <v>36</v>
      </c>
      <c r="EP42" s="69">
        <f t="shared" si="39"/>
        <v>1808930</v>
      </c>
      <c r="EQ42" s="69">
        <f t="shared" si="40"/>
        <v>799450</v>
      </c>
      <c r="ER42" s="69">
        <f t="shared" si="41"/>
        <v>156508</v>
      </c>
      <c r="ES42" s="69">
        <f>ROUND(EP42/INDEX(被保険者数!O:O,MATCH(A42,被保険者数!A:A,0),1),0)</f>
        <v>11166</v>
      </c>
      <c r="ET42" s="69">
        <f t="shared" si="56"/>
        <v>31</v>
      </c>
      <c r="EU42" s="69">
        <f>ROUND(EQ42/INDEX(被保険者数!O:O,MATCH(A42,被保険者数!A:A,0),1),0)</f>
        <v>4935</v>
      </c>
      <c r="EV42" s="1">
        <f t="shared" si="57"/>
        <v>39</v>
      </c>
    </row>
    <row r="43" spans="1:152" s="1" customFormat="1" ht="15.95" customHeight="1" x14ac:dyDescent="0.15">
      <c r="A43" s="2" t="s">
        <v>66</v>
      </c>
      <c r="B43" s="6">
        <v>13</v>
      </c>
      <c r="C43" s="7">
        <v>7165920</v>
      </c>
      <c r="D43" s="7">
        <v>5016144</v>
      </c>
      <c r="E43" s="7">
        <v>993630</v>
      </c>
      <c r="F43" s="7">
        <v>1144616</v>
      </c>
      <c r="G43" s="7">
        <v>11530</v>
      </c>
      <c r="H43" s="7">
        <v>157</v>
      </c>
      <c r="I43" s="7">
        <v>2720700</v>
      </c>
      <c r="J43" s="7">
        <v>1904490</v>
      </c>
      <c r="K43" s="7">
        <v>0</v>
      </c>
      <c r="L43" s="7">
        <v>816210</v>
      </c>
      <c r="M43" s="7">
        <v>0</v>
      </c>
      <c r="N43" s="7">
        <f t="shared" si="0"/>
        <v>170</v>
      </c>
      <c r="O43" s="7">
        <f t="shared" si="1"/>
        <v>9886620</v>
      </c>
      <c r="P43" s="7">
        <f t="shared" si="2"/>
        <v>6920634</v>
      </c>
      <c r="Q43" s="7">
        <f t="shared" si="3"/>
        <v>993630</v>
      </c>
      <c r="R43" s="7">
        <f t="shared" si="4"/>
        <v>1960826</v>
      </c>
      <c r="S43" s="7">
        <f t="shared" si="5"/>
        <v>11530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14</v>
      </c>
      <c r="AA43" s="7">
        <v>188990</v>
      </c>
      <c r="AB43" s="7">
        <v>132293</v>
      </c>
      <c r="AC43" s="7">
        <v>0</v>
      </c>
      <c r="AD43" s="7">
        <v>56697</v>
      </c>
      <c r="AE43" s="7">
        <v>0</v>
      </c>
      <c r="AF43" s="7">
        <f t="shared" si="6"/>
        <v>14</v>
      </c>
      <c r="AG43" s="7">
        <f t="shared" si="7"/>
        <v>188990</v>
      </c>
      <c r="AH43" s="7">
        <f t="shared" si="8"/>
        <v>132293</v>
      </c>
      <c r="AI43" s="7">
        <f t="shared" si="9"/>
        <v>0</v>
      </c>
      <c r="AJ43" s="7">
        <f t="shared" si="10"/>
        <v>56697</v>
      </c>
      <c r="AK43" s="7">
        <f t="shared" si="11"/>
        <v>0</v>
      </c>
      <c r="AL43" s="6">
        <f t="shared" si="12"/>
        <v>184</v>
      </c>
      <c r="AM43" s="7">
        <f t="shared" si="13"/>
        <v>10075610</v>
      </c>
      <c r="AN43" s="7">
        <f t="shared" si="14"/>
        <v>7052927</v>
      </c>
      <c r="AO43" s="7">
        <f t="shared" si="15"/>
        <v>993630</v>
      </c>
      <c r="AP43" s="7">
        <f t="shared" si="16"/>
        <v>2017523</v>
      </c>
      <c r="AQ43" s="7">
        <f t="shared" si="17"/>
        <v>11530</v>
      </c>
      <c r="AR43" s="7">
        <v>65</v>
      </c>
      <c r="AS43" s="7">
        <v>1125340</v>
      </c>
      <c r="AT43" s="7">
        <v>787738</v>
      </c>
      <c r="AU43" s="7">
        <v>0</v>
      </c>
      <c r="AV43" s="7">
        <v>337602</v>
      </c>
      <c r="AW43" s="7">
        <v>0</v>
      </c>
      <c r="AX43" s="7">
        <f t="shared" si="18"/>
        <v>249</v>
      </c>
      <c r="AY43" s="7">
        <f t="shared" si="19"/>
        <v>11200950</v>
      </c>
      <c r="AZ43" s="7">
        <f t="shared" si="20"/>
        <v>7840665</v>
      </c>
      <c r="BA43" s="7">
        <f t="shared" si="21"/>
        <v>993630</v>
      </c>
      <c r="BB43" s="7">
        <f t="shared" si="22"/>
        <v>2355125</v>
      </c>
      <c r="BC43" s="7">
        <f t="shared" si="23"/>
        <v>11530</v>
      </c>
      <c r="BD43" s="6">
        <v>12</v>
      </c>
      <c r="BE43" s="7">
        <v>367749</v>
      </c>
      <c r="BF43" s="7">
        <v>101769</v>
      </c>
      <c r="BG43" s="7">
        <v>0</v>
      </c>
      <c r="BH43" s="7">
        <v>265980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f t="shared" si="24"/>
        <v>12</v>
      </c>
      <c r="BQ43" s="7">
        <f t="shared" si="25"/>
        <v>367749</v>
      </c>
      <c r="BR43" s="7">
        <f t="shared" si="26"/>
        <v>101769</v>
      </c>
      <c r="BS43" s="7">
        <f t="shared" si="27"/>
        <v>0</v>
      </c>
      <c r="BT43" s="7">
        <f t="shared" si="28"/>
        <v>265980</v>
      </c>
      <c r="BU43" s="7">
        <f t="shared" si="29"/>
        <v>0</v>
      </c>
      <c r="BV43" s="6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f t="shared" si="30"/>
        <v>249</v>
      </c>
      <c r="CC43" s="7">
        <f t="shared" si="31"/>
        <v>11568699</v>
      </c>
      <c r="CD43" s="7">
        <f t="shared" si="32"/>
        <v>7942434</v>
      </c>
      <c r="CE43" s="7">
        <f t="shared" si="33"/>
        <v>993630</v>
      </c>
      <c r="CF43" s="7">
        <f t="shared" si="34"/>
        <v>2621105</v>
      </c>
      <c r="CG43" s="7">
        <f t="shared" si="35"/>
        <v>11530</v>
      </c>
      <c r="CH43" s="100">
        <v>3</v>
      </c>
      <c r="CI43" s="101">
        <v>11220</v>
      </c>
      <c r="CJ43" s="101">
        <v>7854</v>
      </c>
      <c r="CK43" s="101">
        <v>0</v>
      </c>
      <c r="CL43" s="101">
        <v>3366</v>
      </c>
      <c r="CM43" s="101">
        <v>0</v>
      </c>
      <c r="CN43" s="101">
        <v>0</v>
      </c>
      <c r="CO43" s="101">
        <v>0</v>
      </c>
      <c r="CP43" s="101">
        <v>0</v>
      </c>
      <c r="CQ43" s="101">
        <v>0</v>
      </c>
      <c r="CR43" s="101">
        <v>0</v>
      </c>
      <c r="CS43" s="101">
        <v>0</v>
      </c>
      <c r="CT43" s="101">
        <v>0</v>
      </c>
      <c r="CU43" s="101">
        <v>0</v>
      </c>
      <c r="CV43" s="101">
        <v>0</v>
      </c>
      <c r="CW43" s="101">
        <v>0</v>
      </c>
      <c r="CX43" s="101">
        <v>0</v>
      </c>
      <c r="CY43" s="101">
        <v>0</v>
      </c>
      <c r="CZ43" s="102">
        <f t="shared" si="42"/>
        <v>3</v>
      </c>
      <c r="DA43" s="101">
        <f t="shared" si="43"/>
        <v>11220</v>
      </c>
      <c r="DB43" s="101">
        <f t="shared" si="44"/>
        <v>7854</v>
      </c>
      <c r="DC43" s="101">
        <f t="shared" si="45"/>
        <v>0</v>
      </c>
      <c r="DD43" s="101">
        <f t="shared" si="46"/>
        <v>3366</v>
      </c>
      <c r="DE43" s="101">
        <f t="shared" si="36"/>
        <v>0</v>
      </c>
      <c r="DF43" s="101">
        <f t="shared" si="47"/>
        <v>252</v>
      </c>
      <c r="DG43" s="101">
        <f t="shared" si="48"/>
        <v>11579919</v>
      </c>
      <c r="DH43" s="101">
        <f t="shared" si="49"/>
        <v>7950288</v>
      </c>
      <c r="DI43" s="101">
        <f t="shared" si="50"/>
        <v>993630</v>
      </c>
      <c r="DJ43" s="101">
        <f t="shared" si="37"/>
        <v>2624471</v>
      </c>
      <c r="DK43" s="101">
        <f t="shared" si="38"/>
        <v>11530</v>
      </c>
      <c r="DL43" s="101">
        <v>9</v>
      </c>
      <c r="DM43" s="101">
        <v>0</v>
      </c>
      <c r="DN43" s="101">
        <v>9</v>
      </c>
      <c r="DO43" s="101">
        <v>0</v>
      </c>
      <c r="DP43" s="101">
        <v>0</v>
      </c>
      <c r="DR43" s="16">
        <f>INDEX(現金給付!J:J,MATCH($A43,現金給付!$C:$C,0),1)</f>
        <v>3</v>
      </c>
      <c r="DS43" s="16">
        <f>INDEX(現金給付!K:K,MATCH($A43,現金給付!$C:$C,0),1)</f>
        <v>7854</v>
      </c>
      <c r="DT43" s="16">
        <f>INDEX(現金給付!R:R,MATCH($A43,現金給付!$C:$C,0),1)</f>
        <v>0</v>
      </c>
      <c r="DU43" s="16">
        <f>INDEX(現金給付!S:S,MATCH($A43,現金給付!$C:$C,0),1)</f>
        <v>0</v>
      </c>
      <c r="DV43" s="16">
        <f>INDEX(現金給付!Z:Z,MATCH($A43,現金給付!$C:$C,0),1)</f>
        <v>0</v>
      </c>
      <c r="DW43" s="16">
        <f>INDEX(現金給付!AA:AA,MATCH($A43,現金給付!$C:$C,0),1)</f>
        <v>0</v>
      </c>
      <c r="DX43" s="16">
        <f>INDEX(現金給付!AP:AP,MATCH($A43,現金給付!$C:$C,0),1)</f>
        <v>1</v>
      </c>
      <c r="DY43" s="16">
        <f>INDEX(現金給付!AQ:AQ,MATCH($A43,現金給付!$C:$C,0),1)</f>
        <v>26526</v>
      </c>
      <c r="DZ43" s="16">
        <f>INDEX(現金給付!AX:AX,MATCH($A43,現金給付!$C:$C,0),1)</f>
        <v>0</v>
      </c>
      <c r="EA43" s="16">
        <f>INDEX(現金給付!AY:AY,MATCH($A43,現金給付!$C:$C,0),1)</f>
        <v>0</v>
      </c>
      <c r="EB43" s="16">
        <f>INDEX(現金給付!BF:BF,MATCH($A43,現金給付!$C:$C,0),1)</f>
        <v>0</v>
      </c>
      <c r="EC43" s="16">
        <f>INDEX(現金給付!BG:BG,MATCH($A43,現金給付!$C:$C,0),1)</f>
        <v>0</v>
      </c>
      <c r="ED43" s="16">
        <f>INDEX(現金給付!BV:BV,MATCH($A43,現金給付!$C:$C,0),1)</f>
        <v>0</v>
      </c>
      <c r="EE43" s="16">
        <f>INDEX(現金給付!BW:BW,MATCH($A43,現金給付!$C:$C,0),1)</f>
        <v>0</v>
      </c>
      <c r="EF43" s="16">
        <v>0</v>
      </c>
      <c r="EG43" s="16">
        <v>0</v>
      </c>
      <c r="EH43" s="16">
        <f t="shared" si="51"/>
        <v>4</v>
      </c>
      <c r="EI43" s="16">
        <f t="shared" si="52"/>
        <v>34380</v>
      </c>
      <c r="EK43" s="7">
        <f t="shared" si="53"/>
        <v>253</v>
      </c>
      <c r="EL43" s="7">
        <f t="shared" si="54"/>
        <v>11603079</v>
      </c>
      <c r="EN43" s="69">
        <f>ROUND(EL43/INDEX(被保険者数!O:O,MATCH(A43,被保険者数!A:A,0),1),0)</f>
        <v>26797</v>
      </c>
      <c r="EO43" s="1">
        <f t="shared" si="55"/>
        <v>30</v>
      </c>
      <c r="EP43" s="69">
        <f t="shared" si="39"/>
        <v>7165920</v>
      </c>
      <c r="EQ43" s="69">
        <f t="shared" si="40"/>
        <v>2909690</v>
      </c>
      <c r="ER43" s="69">
        <f t="shared" si="41"/>
        <v>1527469</v>
      </c>
      <c r="ES43" s="69">
        <f>ROUND(EP43/INDEX(被保険者数!O:O,MATCH(A43,被保険者数!A:A,0),1),0)</f>
        <v>16549</v>
      </c>
      <c r="ET43" s="69">
        <f t="shared" si="56"/>
        <v>27</v>
      </c>
      <c r="EU43" s="69">
        <f>ROUND(EQ43/INDEX(被保険者数!O:O,MATCH(A43,被保険者数!A:A,0),1),0)</f>
        <v>6720</v>
      </c>
      <c r="EV43" s="1">
        <f t="shared" si="57"/>
        <v>34</v>
      </c>
    </row>
    <row r="44" spans="1:152" s="1" customFormat="1" ht="15.95" customHeight="1" thickBot="1" x14ac:dyDescent="0.2">
      <c r="A44" s="8" t="s">
        <v>67</v>
      </c>
      <c r="B44" s="9">
        <v>3</v>
      </c>
      <c r="C44" s="10">
        <v>941860</v>
      </c>
      <c r="D44" s="10">
        <v>659300</v>
      </c>
      <c r="E44" s="10">
        <v>67860</v>
      </c>
      <c r="F44" s="10">
        <v>214700</v>
      </c>
      <c r="G44" s="10">
        <v>0</v>
      </c>
      <c r="H44" s="10">
        <v>127</v>
      </c>
      <c r="I44" s="10">
        <v>1434850</v>
      </c>
      <c r="J44" s="10">
        <v>1004395</v>
      </c>
      <c r="K44" s="10">
        <v>0</v>
      </c>
      <c r="L44" s="10">
        <v>430455</v>
      </c>
      <c r="M44" s="10">
        <v>0</v>
      </c>
      <c r="N44" s="10">
        <f t="shared" si="0"/>
        <v>130</v>
      </c>
      <c r="O44" s="10">
        <f t="shared" si="1"/>
        <v>2376710</v>
      </c>
      <c r="P44" s="10">
        <f t="shared" si="2"/>
        <v>1663695</v>
      </c>
      <c r="Q44" s="10">
        <f t="shared" si="3"/>
        <v>67860</v>
      </c>
      <c r="R44" s="10">
        <f t="shared" si="4"/>
        <v>645155</v>
      </c>
      <c r="S44" s="10">
        <f t="shared" si="5"/>
        <v>0</v>
      </c>
      <c r="T44" s="9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12</v>
      </c>
      <c r="AA44" s="10">
        <v>86640</v>
      </c>
      <c r="AB44" s="10">
        <v>60648</v>
      </c>
      <c r="AC44" s="10">
        <v>0</v>
      </c>
      <c r="AD44" s="10">
        <v>25992</v>
      </c>
      <c r="AE44" s="10">
        <v>0</v>
      </c>
      <c r="AF44" s="10">
        <f t="shared" si="6"/>
        <v>12</v>
      </c>
      <c r="AG44" s="10">
        <f t="shared" si="7"/>
        <v>86640</v>
      </c>
      <c r="AH44" s="10">
        <f t="shared" si="8"/>
        <v>60648</v>
      </c>
      <c r="AI44" s="10">
        <f t="shared" si="9"/>
        <v>0</v>
      </c>
      <c r="AJ44" s="10">
        <f t="shared" si="10"/>
        <v>25992</v>
      </c>
      <c r="AK44" s="10">
        <f t="shared" si="11"/>
        <v>0</v>
      </c>
      <c r="AL44" s="9">
        <f t="shared" si="12"/>
        <v>142</v>
      </c>
      <c r="AM44" s="10">
        <f t="shared" si="13"/>
        <v>2463350</v>
      </c>
      <c r="AN44" s="10">
        <f t="shared" si="14"/>
        <v>1724343</v>
      </c>
      <c r="AO44" s="10">
        <f t="shared" si="15"/>
        <v>67860</v>
      </c>
      <c r="AP44" s="10">
        <f t="shared" si="16"/>
        <v>671147</v>
      </c>
      <c r="AQ44" s="10">
        <f t="shared" si="17"/>
        <v>0</v>
      </c>
      <c r="AR44" s="10">
        <v>95</v>
      </c>
      <c r="AS44" s="10">
        <v>754260</v>
      </c>
      <c r="AT44" s="10">
        <v>527982</v>
      </c>
      <c r="AU44" s="10">
        <v>0</v>
      </c>
      <c r="AV44" s="10">
        <v>226278</v>
      </c>
      <c r="AW44" s="10">
        <v>0</v>
      </c>
      <c r="AX44" s="7">
        <f t="shared" si="18"/>
        <v>237</v>
      </c>
      <c r="AY44" s="7">
        <f t="shared" si="19"/>
        <v>3217610</v>
      </c>
      <c r="AZ44" s="7">
        <f t="shared" si="20"/>
        <v>2252325</v>
      </c>
      <c r="BA44" s="7">
        <f t="shared" si="21"/>
        <v>67860</v>
      </c>
      <c r="BB44" s="7">
        <f t="shared" si="22"/>
        <v>897425</v>
      </c>
      <c r="BC44" s="7">
        <f t="shared" si="23"/>
        <v>0</v>
      </c>
      <c r="BD44" s="9">
        <v>2</v>
      </c>
      <c r="BE44" s="10">
        <v>20498</v>
      </c>
      <c r="BF44" s="10">
        <v>5318</v>
      </c>
      <c r="BG44" s="10">
        <v>0</v>
      </c>
      <c r="BH44" s="10">
        <v>15180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f t="shared" si="24"/>
        <v>2</v>
      </c>
      <c r="BQ44" s="10">
        <f t="shared" si="25"/>
        <v>20498</v>
      </c>
      <c r="BR44" s="10">
        <f t="shared" si="26"/>
        <v>5318</v>
      </c>
      <c r="BS44" s="10">
        <f t="shared" si="27"/>
        <v>0</v>
      </c>
      <c r="BT44" s="10">
        <f t="shared" si="28"/>
        <v>15180</v>
      </c>
      <c r="BU44" s="10">
        <f t="shared" si="29"/>
        <v>0</v>
      </c>
      <c r="BV44" s="9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7">
        <f>AX44+BV44</f>
        <v>237</v>
      </c>
      <c r="CC44" s="7">
        <f t="shared" si="31"/>
        <v>3238108</v>
      </c>
      <c r="CD44" s="7">
        <f t="shared" si="32"/>
        <v>2257643</v>
      </c>
      <c r="CE44" s="7">
        <f t="shared" si="33"/>
        <v>67860</v>
      </c>
      <c r="CF44" s="7">
        <f t="shared" si="34"/>
        <v>912605</v>
      </c>
      <c r="CG44" s="7">
        <f t="shared" si="35"/>
        <v>0</v>
      </c>
      <c r="CH44" s="100">
        <v>0</v>
      </c>
      <c r="CI44" s="101">
        <v>0</v>
      </c>
      <c r="CJ44" s="101">
        <v>0</v>
      </c>
      <c r="CK44" s="101">
        <v>0</v>
      </c>
      <c r="CL44" s="101">
        <v>0</v>
      </c>
      <c r="CM44" s="101">
        <v>0</v>
      </c>
      <c r="CN44" s="101">
        <v>0</v>
      </c>
      <c r="CO44" s="101">
        <v>0</v>
      </c>
      <c r="CP44" s="101">
        <v>0</v>
      </c>
      <c r="CQ44" s="101">
        <v>0</v>
      </c>
      <c r="CR44" s="101">
        <v>0</v>
      </c>
      <c r="CS44" s="101">
        <v>0</v>
      </c>
      <c r="CT44" s="101">
        <v>0</v>
      </c>
      <c r="CU44" s="101">
        <v>0</v>
      </c>
      <c r="CV44" s="101">
        <v>0</v>
      </c>
      <c r="CW44" s="101">
        <v>0</v>
      </c>
      <c r="CX44" s="101">
        <v>0</v>
      </c>
      <c r="CY44" s="101">
        <v>0</v>
      </c>
      <c r="CZ44" s="102">
        <f t="shared" si="42"/>
        <v>0</v>
      </c>
      <c r="DA44" s="101">
        <f t="shared" si="43"/>
        <v>0</v>
      </c>
      <c r="DB44" s="101">
        <f t="shared" si="44"/>
        <v>0</v>
      </c>
      <c r="DC44" s="101">
        <f t="shared" si="45"/>
        <v>0</v>
      </c>
      <c r="DD44" s="101">
        <f t="shared" si="46"/>
        <v>0</v>
      </c>
      <c r="DE44" s="101">
        <f t="shared" si="36"/>
        <v>0</v>
      </c>
      <c r="DF44" s="101">
        <f t="shared" si="47"/>
        <v>237</v>
      </c>
      <c r="DG44" s="101">
        <f t="shared" si="48"/>
        <v>3238108</v>
      </c>
      <c r="DH44" s="101">
        <f t="shared" si="49"/>
        <v>2257643</v>
      </c>
      <c r="DI44" s="101">
        <f t="shared" si="50"/>
        <v>67860</v>
      </c>
      <c r="DJ44" s="101">
        <f t="shared" si="37"/>
        <v>912605</v>
      </c>
      <c r="DK44" s="101">
        <f t="shared" si="38"/>
        <v>0</v>
      </c>
      <c r="DL44" s="101">
        <v>2</v>
      </c>
      <c r="DM44" s="101">
        <v>0</v>
      </c>
      <c r="DN44" s="101">
        <v>2</v>
      </c>
      <c r="DO44" s="101">
        <v>0</v>
      </c>
      <c r="DP44" s="101">
        <v>0</v>
      </c>
      <c r="DR44" s="16">
        <f>INDEX(現金給付!J:J,MATCH($A44,現金給付!$C:$C,0),1)</f>
        <v>0</v>
      </c>
      <c r="DS44" s="16">
        <f>INDEX(現金給付!K:K,MATCH($A44,現金給付!$C:$C,0),1)</f>
        <v>0</v>
      </c>
      <c r="DT44" s="16">
        <f>INDEX(現金給付!R:R,MATCH($A44,現金給付!$C:$C,0),1)</f>
        <v>0</v>
      </c>
      <c r="DU44" s="16">
        <f>INDEX(現金給付!S:S,MATCH($A44,現金給付!$C:$C,0),1)</f>
        <v>0</v>
      </c>
      <c r="DV44" s="16">
        <f>INDEX(現金給付!Z:Z,MATCH($A44,現金給付!$C:$C,0),1)</f>
        <v>0</v>
      </c>
      <c r="DW44" s="16">
        <f>INDEX(現金給付!AA:AA,MATCH($A44,現金給付!$C:$C,0),1)</f>
        <v>0</v>
      </c>
      <c r="DX44" s="16">
        <f>INDEX(現金給付!AP:AP,MATCH($A44,現金給付!$C:$C,0),1)</f>
        <v>0</v>
      </c>
      <c r="DY44" s="16">
        <f>INDEX(現金給付!AQ:AQ,MATCH($A44,現金給付!$C:$C,0),1)</f>
        <v>0</v>
      </c>
      <c r="DZ44" s="16">
        <f>INDEX(現金給付!AX:AX,MATCH($A44,現金給付!$C:$C,0),1)</f>
        <v>0</v>
      </c>
      <c r="EA44" s="16">
        <f>INDEX(現金給付!AY:AY,MATCH($A44,現金給付!$C:$C,0),1)</f>
        <v>0</v>
      </c>
      <c r="EB44" s="16">
        <f>INDEX(現金給付!BF:BF,MATCH($A44,現金給付!$C:$C,0),1)</f>
        <v>0</v>
      </c>
      <c r="EC44" s="16">
        <f>INDEX(現金給付!BG:BG,MATCH($A44,現金給付!$C:$C,0),1)</f>
        <v>0</v>
      </c>
      <c r="ED44" s="16">
        <f>INDEX(現金給付!BV:BV,MATCH($A44,現金給付!$C:$C,0),1)</f>
        <v>0</v>
      </c>
      <c r="EE44" s="16">
        <f>INDEX(現金給付!BW:BW,MATCH($A44,現金給付!$C:$C,0),1)</f>
        <v>0</v>
      </c>
      <c r="EF44" s="16">
        <v>0</v>
      </c>
      <c r="EG44" s="16">
        <v>0</v>
      </c>
      <c r="EH44" s="16">
        <f t="shared" si="51"/>
        <v>0</v>
      </c>
      <c r="EI44" s="16">
        <f t="shared" si="52"/>
        <v>0</v>
      </c>
      <c r="EK44" s="7">
        <f t="shared" si="53"/>
        <v>237</v>
      </c>
      <c r="EL44" s="7">
        <f t="shared" si="54"/>
        <v>3238108</v>
      </c>
      <c r="EN44" s="69">
        <f>ROUND(EL44/INDEX(被保険者数!O:O,MATCH(A44,被保険者数!A:A,0),1),0)</f>
        <v>20891</v>
      </c>
      <c r="EO44" s="1">
        <f t="shared" si="55"/>
        <v>33</v>
      </c>
      <c r="EP44" s="69">
        <f t="shared" si="39"/>
        <v>941860</v>
      </c>
      <c r="EQ44" s="69">
        <f t="shared" si="40"/>
        <v>1521490</v>
      </c>
      <c r="ER44" s="69">
        <f t="shared" si="41"/>
        <v>774758</v>
      </c>
      <c r="ES44" s="69">
        <f>ROUND(EP44/INDEX(被保険者数!O:O,MATCH(A44,被保険者数!A:A,0),1),0)</f>
        <v>6077</v>
      </c>
      <c r="ET44" s="69">
        <f t="shared" si="56"/>
        <v>37</v>
      </c>
      <c r="EU44" s="69">
        <f>ROUND(EQ44/INDEX(被保険者数!O:O,MATCH(A44,被保険者数!A:A,0),1),0)</f>
        <v>9816</v>
      </c>
      <c r="EV44" s="1">
        <f t="shared" si="57"/>
        <v>29</v>
      </c>
    </row>
    <row r="45" spans="1:152" s="1" customFormat="1" ht="15.95" customHeight="1" thickTop="1" x14ac:dyDescent="0.15">
      <c r="A45" s="2" t="s">
        <v>145</v>
      </c>
      <c r="B45" s="11">
        <f t="shared" ref="B45:AG45" si="64">SUM(B4:B44)</f>
        <v>10024</v>
      </c>
      <c r="C45" s="12">
        <f t="shared" si="64"/>
        <v>6913758750</v>
      </c>
      <c r="D45" s="12">
        <f t="shared" si="64"/>
        <v>4839653969</v>
      </c>
      <c r="E45" s="12">
        <f t="shared" si="64"/>
        <v>1034763595</v>
      </c>
      <c r="F45" s="12">
        <f t="shared" si="64"/>
        <v>977497677</v>
      </c>
      <c r="G45" s="12">
        <f t="shared" si="64"/>
        <v>61843509</v>
      </c>
      <c r="H45" s="12">
        <f t="shared" si="64"/>
        <v>203678</v>
      </c>
      <c r="I45" s="12">
        <f t="shared" si="64"/>
        <v>3634387460</v>
      </c>
      <c r="J45" s="12">
        <f t="shared" si="64"/>
        <v>2544071239</v>
      </c>
      <c r="K45" s="12">
        <f t="shared" si="64"/>
        <v>179431595</v>
      </c>
      <c r="L45" s="12">
        <f t="shared" si="64"/>
        <v>873358515</v>
      </c>
      <c r="M45" s="12">
        <f t="shared" si="64"/>
        <v>37525306</v>
      </c>
      <c r="N45" s="12">
        <f t="shared" si="64"/>
        <v>213702</v>
      </c>
      <c r="O45" s="12">
        <f t="shared" si="64"/>
        <v>10548146210</v>
      </c>
      <c r="P45" s="12">
        <f t="shared" si="64"/>
        <v>7383725208</v>
      </c>
      <c r="Q45" s="12">
        <f t="shared" si="64"/>
        <v>1214195190</v>
      </c>
      <c r="R45" s="12">
        <f t="shared" si="64"/>
        <v>1850856192</v>
      </c>
      <c r="S45" s="12">
        <f t="shared" si="64"/>
        <v>99368815</v>
      </c>
      <c r="T45" s="11">
        <f t="shared" si="64"/>
        <v>35</v>
      </c>
      <c r="U45" s="12">
        <f t="shared" si="64"/>
        <v>8271660</v>
      </c>
      <c r="V45" s="12">
        <f t="shared" si="64"/>
        <v>5790165</v>
      </c>
      <c r="W45" s="12">
        <f t="shared" si="64"/>
        <v>357118</v>
      </c>
      <c r="X45" s="12">
        <f t="shared" si="64"/>
        <v>2124377</v>
      </c>
      <c r="Y45" s="12">
        <f t="shared" si="64"/>
        <v>0</v>
      </c>
      <c r="Z45" s="12">
        <f t="shared" si="64"/>
        <v>31531</v>
      </c>
      <c r="AA45" s="12">
        <f t="shared" si="64"/>
        <v>403178340</v>
      </c>
      <c r="AB45" s="12">
        <f t="shared" si="64"/>
        <v>282224838</v>
      </c>
      <c r="AC45" s="12">
        <f t="shared" si="64"/>
        <v>0</v>
      </c>
      <c r="AD45" s="12">
        <f t="shared" si="64"/>
        <v>120799397</v>
      </c>
      <c r="AE45" s="12">
        <f t="shared" si="64"/>
        <v>154105</v>
      </c>
      <c r="AF45" s="12">
        <f t="shared" si="64"/>
        <v>31566</v>
      </c>
      <c r="AG45" s="12">
        <f t="shared" si="64"/>
        <v>411450000</v>
      </c>
      <c r="AH45" s="12">
        <f t="shared" ref="AH45:BM45" si="65">SUM(AH4:AH44)</f>
        <v>288015003</v>
      </c>
      <c r="AI45" s="12">
        <f t="shared" si="65"/>
        <v>357118</v>
      </c>
      <c r="AJ45" s="12">
        <f t="shared" si="65"/>
        <v>122923774</v>
      </c>
      <c r="AK45" s="12">
        <f t="shared" si="65"/>
        <v>154105</v>
      </c>
      <c r="AL45" s="11">
        <f t="shared" si="65"/>
        <v>245268</v>
      </c>
      <c r="AM45" s="12">
        <f t="shared" si="65"/>
        <v>10959596210</v>
      </c>
      <c r="AN45" s="12">
        <f t="shared" si="65"/>
        <v>7671740211</v>
      </c>
      <c r="AO45" s="12">
        <f t="shared" si="65"/>
        <v>1214552308</v>
      </c>
      <c r="AP45" s="12">
        <f t="shared" si="65"/>
        <v>1973779966</v>
      </c>
      <c r="AQ45" s="12">
        <f t="shared" si="65"/>
        <v>99522920</v>
      </c>
      <c r="AR45" s="12">
        <f t="shared" si="65"/>
        <v>146084</v>
      </c>
      <c r="AS45" s="12">
        <f t="shared" si="65"/>
        <v>1893484880</v>
      </c>
      <c r="AT45" s="12">
        <f t="shared" si="65"/>
        <v>1325439290</v>
      </c>
      <c r="AU45" s="12">
        <f t="shared" si="65"/>
        <v>22756192</v>
      </c>
      <c r="AV45" s="12">
        <f t="shared" si="65"/>
        <v>502952876</v>
      </c>
      <c r="AW45" s="12">
        <f t="shared" si="65"/>
        <v>42336522</v>
      </c>
      <c r="AX45" s="12">
        <f t="shared" si="65"/>
        <v>391352</v>
      </c>
      <c r="AY45" s="12">
        <f t="shared" si="65"/>
        <v>12853081090</v>
      </c>
      <c r="AZ45" s="12">
        <f t="shared" si="65"/>
        <v>8997179501</v>
      </c>
      <c r="BA45" s="12">
        <f t="shared" si="65"/>
        <v>1237308500</v>
      </c>
      <c r="BB45" s="12">
        <f t="shared" si="65"/>
        <v>2476732842</v>
      </c>
      <c r="BC45" s="12">
        <f t="shared" si="65"/>
        <v>141859442</v>
      </c>
      <c r="BD45" s="11">
        <f t="shared" si="65"/>
        <v>9654</v>
      </c>
      <c r="BE45" s="12">
        <f t="shared" si="65"/>
        <v>273781150</v>
      </c>
      <c r="BF45" s="12">
        <f t="shared" si="65"/>
        <v>79972150</v>
      </c>
      <c r="BG45" s="12">
        <f t="shared" si="65"/>
        <v>0</v>
      </c>
      <c r="BH45" s="12">
        <f t="shared" si="65"/>
        <v>192232560</v>
      </c>
      <c r="BI45" s="12">
        <f t="shared" si="65"/>
        <v>1576440</v>
      </c>
      <c r="BJ45" s="12">
        <f t="shared" si="65"/>
        <v>35</v>
      </c>
      <c r="BK45" s="12">
        <f t="shared" si="65"/>
        <v>168964</v>
      </c>
      <c r="BL45" s="12">
        <f t="shared" si="65"/>
        <v>54884</v>
      </c>
      <c r="BM45" s="12">
        <f t="shared" si="65"/>
        <v>0</v>
      </c>
      <c r="BN45" s="12">
        <f t="shared" ref="BN45:CG45" si="66">SUM(BN4:BN44)</f>
        <v>114080</v>
      </c>
      <c r="BO45" s="12">
        <f t="shared" si="66"/>
        <v>0</v>
      </c>
      <c r="BP45" s="12">
        <f t="shared" si="66"/>
        <v>9689</v>
      </c>
      <c r="BQ45" s="12">
        <f t="shared" si="66"/>
        <v>273950114</v>
      </c>
      <c r="BR45" s="12">
        <f t="shared" si="66"/>
        <v>80027034</v>
      </c>
      <c r="BS45" s="12">
        <f t="shared" si="66"/>
        <v>0</v>
      </c>
      <c r="BT45" s="12">
        <f t="shared" si="66"/>
        <v>192346640</v>
      </c>
      <c r="BU45" s="12">
        <f t="shared" si="66"/>
        <v>1576440</v>
      </c>
      <c r="BV45" s="11">
        <f t="shared" si="66"/>
        <v>1250</v>
      </c>
      <c r="BW45" s="12">
        <f t="shared" si="66"/>
        <v>158947900</v>
      </c>
      <c r="BX45" s="12">
        <f t="shared" si="66"/>
        <v>111263530</v>
      </c>
      <c r="BY45" s="12">
        <f t="shared" si="66"/>
        <v>2755216</v>
      </c>
      <c r="BZ45" s="12">
        <f t="shared" si="66"/>
        <v>29958479</v>
      </c>
      <c r="CA45" s="12">
        <f t="shared" si="66"/>
        <v>14970675</v>
      </c>
      <c r="CB45" s="12">
        <f t="shared" si="66"/>
        <v>392602</v>
      </c>
      <c r="CC45" s="12">
        <f t="shared" si="66"/>
        <v>13285979104</v>
      </c>
      <c r="CD45" s="12">
        <f t="shared" si="66"/>
        <v>9188470065</v>
      </c>
      <c r="CE45" s="12">
        <f t="shared" si="66"/>
        <v>1240063716</v>
      </c>
      <c r="CF45" s="12">
        <f t="shared" si="66"/>
        <v>2699037961</v>
      </c>
      <c r="CG45" s="12">
        <f t="shared" si="66"/>
        <v>158406557</v>
      </c>
      <c r="CH45" s="103">
        <v>3081</v>
      </c>
      <c r="CI45" s="104">
        <v>18716251</v>
      </c>
      <c r="CJ45" s="104">
        <v>13101061</v>
      </c>
      <c r="CK45" s="104">
        <v>0</v>
      </c>
      <c r="CL45" s="104">
        <v>5615190</v>
      </c>
      <c r="CM45" s="104">
        <v>0</v>
      </c>
      <c r="CN45" s="104">
        <f t="shared" ref="CN45:DK45" si="67">SUM(CN4:CN44)</f>
        <v>0</v>
      </c>
      <c r="CO45" s="104">
        <f t="shared" si="67"/>
        <v>0</v>
      </c>
      <c r="CP45" s="104">
        <f t="shared" si="67"/>
        <v>0</v>
      </c>
      <c r="CQ45" s="104">
        <f t="shared" si="67"/>
        <v>0</v>
      </c>
      <c r="CR45" s="104">
        <f t="shared" si="67"/>
        <v>0</v>
      </c>
      <c r="CS45" s="104">
        <f t="shared" si="67"/>
        <v>0</v>
      </c>
      <c r="CT45" s="104">
        <f t="shared" si="67"/>
        <v>0</v>
      </c>
      <c r="CU45" s="104">
        <f t="shared" si="67"/>
        <v>0</v>
      </c>
      <c r="CV45" s="104">
        <f t="shared" si="67"/>
        <v>0</v>
      </c>
      <c r="CW45" s="104">
        <f t="shared" si="67"/>
        <v>0</v>
      </c>
      <c r="CX45" s="104">
        <f t="shared" si="67"/>
        <v>0</v>
      </c>
      <c r="CY45" s="104">
        <f t="shared" si="67"/>
        <v>0</v>
      </c>
      <c r="CZ45" s="105">
        <f t="shared" si="67"/>
        <v>3081</v>
      </c>
      <c r="DA45" s="104">
        <f t="shared" si="67"/>
        <v>18716251</v>
      </c>
      <c r="DB45" s="104">
        <f t="shared" si="67"/>
        <v>13101061</v>
      </c>
      <c r="DC45" s="104">
        <f t="shared" si="67"/>
        <v>0</v>
      </c>
      <c r="DD45" s="104">
        <f t="shared" si="67"/>
        <v>5615190</v>
      </c>
      <c r="DE45" s="104">
        <f t="shared" si="67"/>
        <v>0</v>
      </c>
      <c r="DF45" s="104">
        <f t="shared" si="67"/>
        <v>395683</v>
      </c>
      <c r="DG45" s="104">
        <f t="shared" si="67"/>
        <v>13304695355</v>
      </c>
      <c r="DH45" s="104">
        <f t="shared" si="67"/>
        <v>9201571126</v>
      </c>
      <c r="DI45" s="104">
        <f t="shared" si="67"/>
        <v>1240063716</v>
      </c>
      <c r="DJ45" s="104">
        <f t="shared" si="67"/>
        <v>2704653151</v>
      </c>
      <c r="DK45" s="104">
        <f t="shared" si="67"/>
        <v>158406557</v>
      </c>
      <c r="DL45" s="104">
        <v>6111</v>
      </c>
      <c r="DM45" s="104">
        <v>2986</v>
      </c>
      <c r="DN45" s="104">
        <v>9097</v>
      </c>
      <c r="DO45" s="104">
        <v>1926</v>
      </c>
      <c r="DP45" s="104">
        <v>1496</v>
      </c>
      <c r="DR45" s="17">
        <f>SUM(DR4:DR44)</f>
        <v>3088</v>
      </c>
      <c r="DS45" s="17">
        <f t="shared" ref="DS45:EG45" si="68">SUM(DS4:DS44)</f>
        <v>13126085</v>
      </c>
      <c r="DT45" s="17">
        <f t="shared" si="68"/>
        <v>520</v>
      </c>
      <c r="DU45" s="17">
        <f t="shared" si="68"/>
        <v>6745589</v>
      </c>
      <c r="DV45" s="17">
        <f t="shared" si="68"/>
        <v>799</v>
      </c>
      <c r="DW45" s="17">
        <f t="shared" si="68"/>
        <v>16070299</v>
      </c>
      <c r="DX45" s="17">
        <f t="shared" si="68"/>
        <v>412</v>
      </c>
      <c r="DY45" s="17">
        <f t="shared" si="68"/>
        <v>11061094</v>
      </c>
      <c r="DZ45" s="17">
        <f t="shared" si="68"/>
        <v>13</v>
      </c>
      <c r="EA45" s="17">
        <f t="shared" si="68"/>
        <v>130942</v>
      </c>
      <c r="EB45" s="17">
        <f t="shared" si="68"/>
        <v>0</v>
      </c>
      <c r="EC45" s="17">
        <f t="shared" si="68"/>
        <v>0</v>
      </c>
      <c r="ED45" s="17">
        <f t="shared" si="68"/>
        <v>0</v>
      </c>
      <c r="EE45" s="17">
        <f t="shared" si="68"/>
        <v>0</v>
      </c>
      <c r="EF45" s="17">
        <f t="shared" si="68"/>
        <v>0</v>
      </c>
      <c r="EG45" s="17">
        <f t="shared" si="68"/>
        <v>0</v>
      </c>
      <c r="EH45" s="17">
        <f t="shared" ref="EH45" si="69">SUM(DR45,DT45,DV45,DX45,DZ45,EB45,EF45,ED45)</f>
        <v>4832</v>
      </c>
      <c r="EI45" s="17">
        <f t="shared" ref="EI45" si="70">SUM(DS45,DU45,DW45,DY45,EA45,EC45,EG45,EE45)</f>
        <v>47134009</v>
      </c>
      <c r="EK45" s="12">
        <f>SUM(EK4:EK44)</f>
        <v>397434</v>
      </c>
      <c r="EL45" s="12">
        <f>SUM(EL4:EL44)</f>
        <v>13333113113</v>
      </c>
      <c r="EN45" s="69">
        <f>ROUND(EL45/INDEX(被保険者数!O:O,MATCH(A45,被保険者数!A:A,0),1),0)</f>
        <v>86866</v>
      </c>
      <c r="EO45" s="1">
        <f t="shared" si="55"/>
        <v>13</v>
      </c>
      <c r="EP45" s="69">
        <f t="shared" si="39"/>
        <v>6922030410</v>
      </c>
      <c r="EQ45" s="69">
        <f t="shared" si="40"/>
        <v>4037565800</v>
      </c>
      <c r="ER45" s="69">
        <f t="shared" si="41"/>
        <v>2373516903</v>
      </c>
      <c r="ES45" s="69">
        <f>ROUND(EP45/INDEX(被保険者数!O:O,MATCH(A45,被保険者数!A:A,0),1),0)</f>
        <v>45097</v>
      </c>
      <c r="ET45" s="69">
        <f t="shared" si="56"/>
        <v>13</v>
      </c>
      <c r="EU45" s="69">
        <f>ROUND(EQ45/INDEX(被保険者数!O:O,MATCH(A45,被保険者数!A:A,0),1),0)</f>
        <v>26305</v>
      </c>
      <c r="EV45" s="1">
        <f t="shared" si="57"/>
        <v>11</v>
      </c>
    </row>
    <row r="46" spans="1:152" x14ac:dyDescent="0.15"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V46" s="14"/>
      <c r="BW46" s="14"/>
      <c r="BX46" s="14"/>
      <c r="BY46" s="14"/>
      <c r="BZ46" s="14"/>
      <c r="CA46" s="14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EN46" s="18"/>
      <c r="EO46" s="18"/>
      <c r="EP46" s="18">
        <f t="shared" ref="EP46:ER46" si="71">SUM(EP4:EP44)</f>
        <v>6922030410</v>
      </c>
      <c r="EQ46" s="18">
        <f t="shared" si="71"/>
        <v>4037565800</v>
      </c>
      <c r="ER46" s="18">
        <f t="shared" si="71"/>
        <v>2373516903</v>
      </c>
      <c r="ES46" s="18"/>
      <c r="ET46" s="18"/>
      <c r="EU46" s="18"/>
      <c r="EV46" s="18"/>
    </row>
    <row r="47" spans="1:152" x14ac:dyDescent="0.15"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V47" s="14"/>
      <c r="BW47" s="14"/>
      <c r="BX47" s="14"/>
      <c r="BY47" s="14"/>
      <c r="BZ47" s="14"/>
      <c r="CA47" s="14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EN47" s="70"/>
      <c r="EO47" s="70"/>
      <c r="EP47" s="70" t="str">
        <f t="shared" ref="EP47:ER47" si="72">IF(OR(EP46="",EP45=EP46),"","×")</f>
        <v/>
      </c>
      <c r="EQ47" s="70" t="str">
        <f t="shared" si="72"/>
        <v/>
      </c>
      <c r="ER47" s="70" t="str">
        <f t="shared" si="72"/>
        <v/>
      </c>
      <c r="ES47" s="70"/>
      <c r="ET47" s="70"/>
      <c r="EU47" s="70"/>
      <c r="EV47" s="70"/>
    </row>
  </sheetData>
  <sheetProtection sheet="1" insertColumns="0" insertRows="0" insertHyperlinks="0" deleteColumns="0" deleteRows="0" sort="0" autoFilter="0" pivotTables="0"/>
  <mergeCells count="35">
    <mergeCell ref="EK1:EL2"/>
    <mergeCell ref="DR2:DS2"/>
    <mergeCell ref="DT2:DU2"/>
    <mergeCell ref="DV2:DW2"/>
    <mergeCell ref="DX2:DY2"/>
    <mergeCell ref="DZ2:EA2"/>
    <mergeCell ref="EB2:EC2"/>
    <mergeCell ref="DR1:EG1"/>
    <mergeCell ref="EH1:EI2"/>
    <mergeCell ref="EF2:EG2"/>
    <mergeCell ref="ED2:EE2"/>
    <mergeCell ref="CT1:CY2"/>
    <mergeCell ref="CZ1:DE2"/>
    <mergeCell ref="DF1:DK2"/>
    <mergeCell ref="DL1:DP2"/>
    <mergeCell ref="BV1:CA2"/>
    <mergeCell ref="CB1:CG2"/>
    <mergeCell ref="CH1:CS1"/>
    <mergeCell ref="CH2:CM2"/>
    <mergeCell ref="CN2:CS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4"/>
  <conditionalFormatting sqref="EN47:EV47">
    <cfRule type="cellIs" dxfId="0" priority="1" operator="equal">
      <formula>"×"</formula>
    </cfRule>
  </conditionalFormatting>
  <pageMargins left="0.59055118110236227" right="0.59055118110236227" top="0.98425196850393704" bottom="0.59055118110236227" header="0.51181102362204722" footer="0.51181102362204722"/>
  <pageSetup paperSize="9" scale="54" orientation="landscape" verticalDpi="1200" r:id="rId1"/>
  <headerFooter alignWithMargins="0">
    <oddHeader>&amp;L&amp;A&amp;C&amp;16令和５年度分&amp;R&amp;D</oddHeader>
    <oddFooter>&amp;C&amp;P／&amp;N</oddFooter>
  </headerFooter>
  <colBreaks count="5" manualBreakCount="5">
    <brk id="19" max="44" man="1"/>
    <brk id="43" max="44" man="1"/>
    <brk id="55" max="44" man="1"/>
    <brk id="73" max="44" man="1"/>
    <brk id="12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A905-86DE-4D5F-8260-88390254AFB9}">
  <sheetPr>
    <tabColor theme="8" tint="0.59999389629810485"/>
  </sheetPr>
  <dimension ref="A1:DA48"/>
  <sheetViews>
    <sheetView view="pageBreakPreview" zoomScale="85" zoomScaleNormal="55" zoomScaleSheetLayoutView="85" workbookViewId="0">
      <pane xSplit="3" ySplit="5" topLeftCell="D6" activePane="bottomRight" state="frozen"/>
      <selection activeCell="K57" sqref="K57"/>
      <selection pane="topRight" activeCell="K57" sqref="K57"/>
      <selection pane="bottomLeft" activeCell="K57" sqref="K57"/>
      <selection pane="bottomRight" activeCell="A3" sqref="A3:A5"/>
    </sheetView>
  </sheetViews>
  <sheetFormatPr defaultRowHeight="13.5" x14ac:dyDescent="0.15"/>
  <cols>
    <col min="1" max="1" width="4.375" style="74" customWidth="1"/>
    <col min="2" max="2" width="11.5" style="74" bestFit="1" customWidth="1"/>
    <col min="3" max="3" width="9.5" style="74" bestFit="1" customWidth="1"/>
    <col min="4" max="4" width="7.625" style="74" customWidth="1"/>
    <col min="5" max="5" width="10.625" style="74" customWidth="1"/>
    <col min="6" max="6" width="7.625" style="74" customWidth="1"/>
    <col min="7" max="7" width="10.625" style="74" customWidth="1"/>
    <col min="8" max="8" width="7.625" style="74" customWidth="1"/>
    <col min="9" max="9" width="10.625" style="74" customWidth="1"/>
    <col min="10" max="10" width="7.625" style="74" customWidth="1"/>
    <col min="11" max="11" width="10.625" style="74" customWidth="1"/>
    <col min="12" max="12" width="7.625" style="74" customWidth="1"/>
    <col min="13" max="13" width="10.625" style="74" customWidth="1"/>
    <col min="14" max="14" width="7.625" style="74" customWidth="1"/>
    <col min="15" max="15" width="10.625" style="74" customWidth="1"/>
    <col min="16" max="16" width="7.625" style="74" customWidth="1"/>
    <col min="17" max="17" width="10.625" style="74" customWidth="1"/>
    <col min="18" max="18" width="7.625" style="74" customWidth="1"/>
    <col min="19" max="19" width="10.625" style="74" customWidth="1"/>
    <col min="20" max="20" width="7.625" style="74" customWidth="1"/>
    <col min="21" max="21" width="10.625" style="74" customWidth="1"/>
    <col min="22" max="22" width="7.625" style="74" customWidth="1"/>
    <col min="23" max="23" width="10.625" style="74" customWidth="1"/>
    <col min="24" max="24" width="7.625" style="74" customWidth="1"/>
    <col min="25" max="25" width="10.625" style="74" customWidth="1"/>
    <col min="26" max="26" width="7.625" style="74" customWidth="1"/>
    <col min="27" max="27" width="10.625" style="74" customWidth="1"/>
    <col min="28" max="28" width="7.625" style="74" customWidth="1"/>
    <col min="29" max="29" width="10.625" style="74" customWidth="1"/>
    <col min="30" max="30" width="7.625" style="74" customWidth="1"/>
    <col min="31" max="31" width="10.625" style="74" customWidth="1"/>
    <col min="32" max="32" width="7.625" style="74" customWidth="1"/>
    <col min="33" max="33" width="10.625" style="74" customWidth="1"/>
    <col min="34" max="34" width="7.625" style="74" customWidth="1"/>
    <col min="35" max="35" width="10.625" style="74" customWidth="1"/>
    <col min="36" max="36" width="7.625" style="74" customWidth="1"/>
    <col min="37" max="37" width="10.625" style="74" customWidth="1"/>
    <col min="38" max="38" width="7.625" style="74" customWidth="1"/>
    <col min="39" max="39" width="10.625" style="74" customWidth="1"/>
    <col min="40" max="40" width="7.625" style="74" customWidth="1"/>
    <col min="41" max="41" width="10.625" style="74" customWidth="1"/>
    <col min="42" max="42" width="7.625" style="74" customWidth="1"/>
    <col min="43" max="43" width="10.625" style="74" customWidth="1"/>
    <col min="44" max="44" width="7.625" style="74" customWidth="1"/>
    <col min="45" max="45" width="10.625" style="74" customWidth="1"/>
    <col min="46" max="46" width="7.625" style="74" customWidth="1"/>
    <col min="47" max="47" width="10.625" style="74" customWidth="1"/>
    <col min="48" max="48" width="7.625" style="74" customWidth="1"/>
    <col min="49" max="49" width="10.625" style="74" customWidth="1"/>
    <col min="50" max="50" width="7.625" style="74" customWidth="1"/>
    <col min="51" max="51" width="10.625" style="74" customWidth="1"/>
    <col min="52" max="52" width="7.625" style="74" customWidth="1"/>
    <col min="53" max="53" width="10.625" style="74" customWidth="1"/>
    <col min="54" max="54" width="7.625" style="74" customWidth="1"/>
    <col min="55" max="55" width="10.625" style="74" customWidth="1"/>
    <col min="56" max="56" width="7.625" style="74" customWidth="1"/>
    <col min="57" max="57" width="10.625" style="74" customWidth="1"/>
    <col min="58" max="58" width="7.625" style="74" customWidth="1"/>
    <col min="59" max="59" width="10.625" style="74" customWidth="1"/>
    <col min="60" max="60" width="7.625" style="74" customWidth="1"/>
    <col min="61" max="61" width="10.625" style="74" customWidth="1"/>
    <col min="62" max="62" width="7.625" style="74" customWidth="1"/>
    <col min="63" max="63" width="10.625" style="74" customWidth="1"/>
    <col min="64" max="64" width="7.625" style="74" customWidth="1"/>
    <col min="65" max="65" width="10.625" style="74" customWidth="1"/>
    <col min="66" max="66" width="7.625" style="74" customWidth="1"/>
    <col min="67" max="67" width="10.625" style="74" customWidth="1"/>
    <col min="68" max="68" width="7.625" style="74" customWidth="1"/>
    <col min="69" max="69" width="10.625" style="74" customWidth="1"/>
    <col min="70" max="70" width="7.625" style="74" customWidth="1"/>
    <col min="71" max="71" width="10.625" style="74" customWidth="1"/>
    <col min="72" max="72" width="7.625" style="74" customWidth="1"/>
    <col min="73" max="73" width="10.625" style="74" customWidth="1"/>
    <col min="74" max="74" width="7.625" style="74" customWidth="1"/>
    <col min="75" max="75" width="10.625" style="74" customWidth="1"/>
    <col min="76" max="76" width="5.375" style="74" bestFit="1" customWidth="1"/>
    <col min="77" max="77" width="8.5" style="74" bestFit="1" customWidth="1"/>
    <col min="78" max="78" width="5.375" style="74" bestFit="1" customWidth="1"/>
    <col min="79" max="79" width="9.5" style="74" bestFit="1" customWidth="1"/>
    <col min="80" max="80" width="5.375" style="74" bestFit="1" customWidth="1"/>
    <col min="81" max="81" width="8.5" style="74" bestFit="1" customWidth="1"/>
    <col min="82" max="89" width="8.5" style="74" customWidth="1"/>
    <col min="90" max="90" width="5.375" style="74" bestFit="1" customWidth="1"/>
    <col min="91" max="91" width="10.375" style="74" bestFit="1" customWidth="1"/>
    <col min="92" max="92" width="8.125" style="74" customWidth="1"/>
    <col min="93" max="93" width="13.25" style="74" bestFit="1" customWidth="1"/>
    <col min="94" max="94" width="7.625" style="74" customWidth="1"/>
    <col min="95" max="95" width="10.625" style="74" customWidth="1"/>
    <col min="96" max="96" width="7.625" style="74" customWidth="1"/>
    <col min="97" max="97" width="10.625" style="74" customWidth="1"/>
    <col min="98" max="98" width="7.625" style="74" customWidth="1"/>
    <col min="99" max="99" width="10.625" style="74" customWidth="1"/>
    <col min="100" max="100" width="6.25" style="74" bestFit="1" customWidth="1"/>
    <col min="101" max="101" width="11.5" style="74" bestFit="1" customWidth="1"/>
    <col min="102" max="102" width="8.125" style="74" customWidth="1"/>
    <col min="103" max="103" width="13.25" style="74" bestFit="1" customWidth="1"/>
    <col min="106" max="16384" width="9" style="74"/>
  </cols>
  <sheetData>
    <row r="1" spans="1:103" ht="21" customHeight="1" x14ac:dyDescent="0.15">
      <c r="A1" s="92" t="s">
        <v>191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71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</row>
    <row r="2" spans="1:103" ht="9.9499999999999993" customHeight="1" thickBot="1" x14ac:dyDescent="0.2">
      <c r="A2" s="75"/>
      <c r="B2" s="75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</row>
    <row r="3" spans="1:103" ht="21" customHeight="1" x14ac:dyDescent="0.15">
      <c r="A3" s="236"/>
      <c r="B3" s="238" t="s">
        <v>155</v>
      </c>
      <c r="C3" s="240" t="s">
        <v>18</v>
      </c>
      <c r="D3" s="242" t="s">
        <v>156</v>
      </c>
      <c r="E3" s="234"/>
      <c r="F3" s="234"/>
      <c r="G3" s="234"/>
      <c r="H3" s="234"/>
      <c r="I3" s="234"/>
      <c r="J3" s="234"/>
      <c r="K3" s="235"/>
      <c r="L3" s="234" t="s">
        <v>157</v>
      </c>
      <c r="M3" s="234"/>
      <c r="N3" s="234"/>
      <c r="O3" s="234"/>
      <c r="P3" s="234"/>
      <c r="Q3" s="234"/>
      <c r="R3" s="234"/>
      <c r="S3" s="235"/>
      <c r="T3" s="234" t="s">
        <v>158</v>
      </c>
      <c r="U3" s="234"/>
      <c r="V3" s="234"/>
      <c r="W3" s="234"/>
      <c r="X3" s="234"/>
      <c r="Y3" s="234"/>
      <c r="Z3" s="234"/>
      <c r="AA3" s="235"/>
      <c r="AB3" s="234" t="s">
        <v>159</v>
      </c>
      <c r="AC3" s="234"/>
      <c r="AD3" s="234"/>
      <c r="AE3" s="234"/>
      <c r="AF3" s="234"/>
      <c r="AG3" s="234"/>
      <c r="AH3" s="234"/>
      <c r="AI3" s="235"/>
      <c r="AJ3" s="234" t="s">
        <v>160</v>
      </c>
      <c r="AK3" s="234"/>
      <c r="AL3" s="234"/>
      <c r="AM3" s="234"/>
      <c r="AN3" s="234"/>
      <c r="AO3" s="234"/>
      <c r="AP3" s="234"/>
      <c r="AQ3" s="235"/>
      <c r="AR3" s="234" t="s">
        <v>161</v>
      </c>
      <c r="AS3" s="234"/>
      <c r="AT3" s="234"/>
      <c r="AU3" s="234"/>
      <c r="AV3" s="234"/>
      <c r="AW3" s="234"/>
      <c r="AX3" s="234"/>
      <c r="AY3" s="235"/>
      <c r="AZ3" s="234" t="s">
        <v>162</v>
      </c>
      <c r="BA3" s="234"/>
      <c r="BB3" s="234"/>
      <c r="BC3" s="234"/>
      <c r="BD3" s="234"/>
      <c r="BE3" s="234"/>
      <c r="BF3" s="234"/>
      <c r="BG3" s="235"/>
      <c r="BH3" s="234" t="s">
        <v>163</v>
      </c>
      <c r="BI3" s="234"/>
      <c r="BJ3" s="234"/>
      <c r="BK3" s="234"/>
      <c r="BL3" s="234"/>
      <c r="BM3" s="234"/>
      <c r="BN3" s="234"/>
      <c r="BO3" s="235"/>
      <c r="BP3" s="248" t="s">
        <v>164</v>
      </c>
      <c r="BQ3" s="248"/>
      <c r="BR3" s="248"/>
      <c r="BS3" s="248"/>
      <c r="BT3" s="248"/>
      <c r="BU3" s="248"/>
      <c r="BV3" s="248"/>
      <c r="BW3" s="249"/>
      <c r="BX3" s="261" t="s">
        <v>165</v>
      </c>
      <c r="BY3" s="262"/>
      <c r="BZ3" s="259" t="s">
        <v>166</v>
      </c>
      <c r="CA3" s="260"/>
      <c r="CB3" s="257" t="s">
        <v>167</v>
      </c>
      <c r="CC3" s="258"/>
      <c r="CD3" s="265" t="s">
        <v>186</v>
      </c>
      <c r="CE3" s="266"/>
      <c r="CF3" s="266"/>
      <c r="CG3" s="266"/>
      <c r="CH3" s="266"/>
      <c r="CI3" s="266"/>
      <c r="CJ3" s="266"/>
      <c r="CK3" s="267"/>
      <c r="CL3" s="271" t="s">
        <v>170</v>
      </c>
      <c r="CM3" s="272"/>
      <c r="CN3" s="250" t="s">
        <v>59</v>
      </c>
      <c r="CO3" s="251"/>
      <c r="CP3" s="251"/>
      <c r="CQ3" s="251"/>
      <c r="CR3" s="251"/>
      <c r="CS3" s="251"/>
      <c r="CT3" s="251"/>
      <c r="CU3" s="252"/>
      <c r="CV3" s="253" t="s">
        <v>168</v>
      </c>
      <c r="CW3" s="254"/>
      <c r="CX3" s="268" t="s">
        <v>169</v>
      </c>
      <c r="CY3" s="262"/>
    </row>
    <row r="4" spans="1:103" ht="21" customHeight="1" x14ac:dyDescent="0.15">
      <c r="A4" s="237"/>
      <c r="B4" s="239"/>
      <c r="C4" s="241"/>
      <c r="D4" s="243" t="s">
        <v>171</v>
      </c>
      <c r="E4" s="244"/>
      <c r="F4" s="245" t="s">
        <v>172</v>
      </c>
      <c r="G4" s="247"/>
      <c r="H4" s="245" t="s">
        <v>184</v>
      </c>
      <c r="I4" s="247"/>
      <c r="J4" s="245" t="s">
        <v>185</v>
      </c>
      <c r="K4" s="246"/>
      <c r="L4" s="243" t="s">
        <v>171</v>
      </c>
      <c r="M4" s="244"/>
      <c r="N4" s="245" t="s">
        <v>172</v>
      </c>
      <c r="O4" s="247"/>
      <c r="P4" s="245" t="s">
        <v>184</v>
      </c>
      <c r="Q4" s="247"/>
      <c r="R4" s="245" t="s">
        <v>185</v>
      </c>
      <c r="S4" s="246"/>
      <c r="T4" s="243" t="s">
        <v>171</v>
      </c>
      <c r="U4" s="244"/>
      <c r="V4" s="245" t="s">
        <v>172</v>
      </c>
      <c r="W4" s="247"/>
      <c r="X4" s="245" t="s">
        <v>184</v>
      </c>
      <c r="Y4" s="247"/>
      <c r="Z4" s="245" t="s">
        <v>185</v>
      </c>
      <c r="AA4" s="246"/>
      <c r="AB4" s="243" t="s">
        <v>171</v>
      </c>
      <c r="AC4" s="244"/>
      <c r="AD4" s="245" t="s">
        <v>172</v>
      </c>
      <c r="AE4" s="247"/>
      <c r="AF4" s="245" t="s">
        <v>184</v>
      </c>
      <c r="AG4" s="247"/>
      <c r="AH4" s="245" t="s">
        <v>185</v>
      </c>
      <c r="AI4" s="246"/>
      <c r="AJ4" s="243" t="s">
        <v>171</v>
      </c>
      <c r="AK4" s="244"/>
      <c r="AL4" s="245" t="s">
        <v>172</v>
      </c>
      <c r="AM4" s="247"/>
      <c r="AN4" s="245" t="s">
        <v>184</v>
      </c>
      <c r="AO4" s="247"/>
      <c r="AP4" s="245" t="s">
        <v>185</v>
      </c>
      <c r="AQ4" s="246"/>
      <c r="AR4" s="243" t="s">
        <v>171</v>
      </c>
      <c r="AS4" s="244"/>
      <c r="AT4" s="245" t="s">
        <v>172</v>
      </c>
      <c r="AU4" s="247"/>
      <c r="AV4" s="245" t="s">
        <v>184</v>
      </c>
      <c r="AW4" s="247"/>
      <c r="AX4" s="245" t="s">
        <v>185</v>
      </c>
      <c r="AY4" s="246"/>
      <c r="AZ4" s="243" t="s">
        <v>171</v>
      </c>
      <c r="BA4" s="244"/>
      <c r="BB4" s="245" t="s">
        <v>172</v>
      </c>
      <c r="BC4" s="247"/>
      <c r="BD4" s="245" t="s">
        <v>184</v>
      </c>
      <c r="BE4" s="247"/>
      <c r="BF4" s="245" t="s">
        <v>185</v>
      </c>
      <c r="BG4" s="246"/>
      <c r="BH4" s="243" t="s">
        <v>171</v>
      </c>
      <c r="BI4" s="244"/>
      <c r="BJ4" s="245" t="s">
        <v>172</v>
      </c>
      <c r="BK4" s="247"/>
      <c r="BL4" s="245" t="s">
        <v>184</v>
      </c>
      <c r="BM4" s="247"/>
      <c r="BN4" s="245" t="s">
        <v>185</v>
      </c>
      <c r="BO4" s="246"/>
      <c r="BP4" s="243" t="s">
        <v>171</v>
      </c>
      <c r="BQ4" s="244"/>
      <c r="BR4" s="245" t="s">
        <v>172</v>
      </c>
      <c r="BS4" s="247"/>
      <c r="BT4" s="245" t="s">
        <v>184</v>
      </c>
      <c r="BU4" s="247"/>
      <c r="BV4" s="245" t="s">
        <v>185</v>
      </c>
      <c r="BW4" s="246"/>
      <c r="BX4" s="263" t="s">
        <v>172</v>
      </c>
      <c r="BY4" s="264"/>
      <c r="BZ4" s="263" t="s">
        <v>192</v>
      </c>
      <c r="CA4" s="264"/>
      <c r="CB4" s="263" t="s">
        <v>172</v>
      </c>
      <c r="CC4" s="264"/>
      <c r="CD4" s="243" t="s">
        <v>171</v>
      </c>
      <c r="CE4" s="244"/>
      <c r="CF4" s="245" t="s">
        <v>172</v>
      </c>
      <c r="CG4" s="247"/>
      <c r="CH4" s="245" t="s">
        <v>184</v>
      </c>
      <c r="CI4" s="247"/>
      <c r="CJ4" s="245" t="s">
        <v>185</v>
      </c>
      <c r="CK4" s="246"/>
      <c r="CL4" s="263" t="s">
        <v>192</v>
      </c>
      <c r="CM4" s="264"/>
      <c r="CN4" s="269" t="s">
        <v>173</v>
      </c>
      <c r="CO4" s="270"/>
      <c r="CP4" s="245" t="s">
        <v>172</v>
      </c>
      <c r="CQ4" s="247"/>
      <c r="CR4" s="245" t="s">
        <v>184</v>
      </c>
      <c r="CS4" s="247"/>
      <c r="CT4" s="245" t="s">
        <v>185</v>
      </c>
      <c r="CU4" s="246"/>
      <c r="CV4" s="255"/>
      <c r="CW4" s="256"/>
      <c r="CX4" s="269" t="s">
        <v>173</v>
      </c>
      <c r="CY4" s="270"/>
    </row>
    <row r="5" spans="1:103" ht="21" customHeight="1" thickBot="1" x14ac:dyDescent="0.2">
      <c r="A5" s="237"/>
      <c r="B5" s="239"/>
      <c r="C5" s="241"/>
      <c r="D5" s="108" t="s">
        <v>19</v>
      </c>
      <c r="E5" s="76" t="s">
        <v>174</v>
      </c>
      <c r="F5" s="109" t="s">
        <v>19</v>
      </c>
      <c r="G5" s="110" t="s">
        <v>174</v>
      </c>
      <c r="H5" s="111" t="s">
        <v>19</v>
      </c>
      <c r="I5" s="112" t="s">
        <v>174</v>
      </c>
      <c r="J5" s="109" t="s">
        <v>19</v>
      </c>
      <c r="K5" s="113" t="s">
        <v>174</v>
      </c>
      <c r="L5" s="108" t="s">
        <v>19</v>
      </c>
      <c r="M5" s="76" t="s">
        <v>174</v>
      </c>
      <c r="N5" s="109" t="s">
        <v>19</v>
      </c>
      <c r="O5" s="110" t="s">
        <v>174</v>
      </c>
      <c r="P5" s="111" t="s">
        <v>19</v>
      </c>
      <c r="Q5" s="112" t="s">
        <v>174</v>
      </c>
      <c r="R5" s="109" t="s">
        <v>19</v>
      </c>
      <c r="S5" s="113" t="s">
        <v>174</v>
      </c>
      <c r="T5" s="108" t="s">
        <v>19</v>
      </c>
      <c r="U5" s="76" t="s">
        <v>174</v>
      </c>
      <c r="V5" s="109" t="s">
        <v>19</v>
      </c>
      <c r="W5" s="110" t="s">
        <v>174</v>
      </c>
      <c r="X5" s="111" t="s">
        <v>19</v>
      </c>
      <c r="Y5" s="112" t="s">
        <v>174</v>
      </c>
      <c r="Z5" s="109" t="s">
        <v>19</v>
      </c>
      <c r="AA5" s="113" t="s">
        <v>174</v>
      </c>
      <c r="AB5" s="108" t="s">
        <v>19</v>
      </c>
      <c r="AC5" s="76" t="s">
        <v>174</v>
      </c>
      <c r="AD5" s="109" t="s">
        <v>19</v>
      </c>
      <c r="AE5" s="110" t="s">
        <v>174</v>
      </c>
      <c r="AF5" s="111" t="s">
        <v>19</v>
      </c>
      <c r="AG5" s="112" t="s">
        <v>174</v>
      </c>
      <c r="AH5" s="109" t="s">
        <v>19</v>
      </c>
      <c r="AI5" s="113" t="s">
        <v>174</v>
      </c>
      <c r="AJ5" s="108" t="s">
        <v>19</v>
      </c>
      <c r="AK5" s="76" t="s">
        <v>174</v>
      </c>
      <c r="AL5" s="109" t="s">
        <v>19</v>
      </c>
      <c r="AM5" s="110" t="s">
        <v>174</v>
      </c>
      <c r="AN5" s="111" t="s">
        <v>19</v>
      </c>
      <c r="AO5" s="112" t="s">
        <v>174</v>
      </c>
      <c r="AP5" s="109" t="s">
        <v>19</v>
      </c>
      <c r="AQ5" s="113" t="s">
        <v>174</v>
      </c>
      <c r="AR5" s="108" t="s">
        <v>19</v>
      </c>
      <c r="AS5" s="76" t="s">
        <v>174</v>
      </c>
      <c r="AT5" s="109" t="s">
        <v>19</v>
      </c>
      <c r="AU5" s="110" t="s">
        <v>174</v>
      </c>
      <c r="AV5" s="111" t="s">
        <v>19</v>
      </c>
      <c r="AW5" s="112" t="s">
        <v>174</v>
      </c>
      <c r="AX5" s="109" t="s">
        <v>19</v>
      </c>
      <c r="AY5" s="113" t="s">
        <v>174</v>
      </c>
      <c r="AZ5" s="108" t="s">
        <v>19</v>
      </c>
      <c r="BA5" s="76" t="s">
        <v>174</v>
      </c>
      <c r="BB5" s="109" t="s">
        <v>19</v>
      </c>
      <c r="BC5" s="110" t="s">
        <v>174</v>
      </c>
      <c r="BD5" s="111" t="s">
        <v>19</v>
      </c>
      <c r="BE5" s="112" t="s">
        <v>174</v>
      </c>
      <c r="BF5" s="109" t="s">
        <v>19</v>
      </c>
      <c r="BG5" s="113" t="s">
        <v>174</v>
      </c>
      <c r="BH5" s="108" t="s">
        <v>19</v>
      </c>
      <c r="BI5" s="76" t="s">
        <v>174</v>
      </c>
      <c r="BJ5" s="109" t="s">
        <v>19</v>
      </c>
      <c r="BK5" s="110" t="s">
        <v>174</v>
      </c>
      <c r="BL5" s="111" t="s">
        <v>19</v>
      </c>
      <c r="BM5" s="112" t="s">
        <v>174</v>
      </c>
      <c r="BN5" s="109" t="s">
        <v>19</v>
      </c>
      <c r="BO5" s="113" t="s">
        <v>174</v>
      </c>
      <c r="BP5" s="108" t="s">
        <v>19</v>
      </c>
      <c r="BQ5" s="76" t="s">
        <v>174</v>
      </c>
      <c r="BR5" s="109" t="s">
        <v>19</v>
      </c>
      <c r="BS5" s="110" t="s">
        <v>174</v>
      </c>
      <c r="BT5" s="111" t="s">
        <v>19</v>
      </c>
      <c r="BU5" s="112" t="s">
        <v>174</v>
      </c>
      <c r="BV5" s="109" t="s">
        <v>19</v>
      </c>
      <c r="BW5" s="113" t="s">
        <v>174</v>
      </c>
      <c r="BX5" s="109" t="s">
        <v>19</v>
      </c>
      <c r="BY5" s="113" t="s">
        <v>174</v>
      </c>
      <c r="BZ5" s="109" t="s">
        <v>19</v>
      </c>
      <c r="CA5" s="113" t="s">
        <v>174</v>
      </c>
      <c r="CB5" s="114" t="s">
        <v>19</v>
      </c>
      <c r="CC5" s="115" t="s">
        <v>174</v>
      </c>
      <c r="CD5" s="108" t="s">
        <v>19</v>
      </c>
      <c r="CE5" s="76" t="s">
        <v>174</v>
      </c>
      <c r="CF5" s="109" t="s">
        <v>19</v>
      </c>
      <c r="CG5" s="110" t="s">
        <v>174</v>
      </c>
      <c r="CH5" s="111" t="s">
        <v>19</v>
      </c>
      <c r="CI5" s="112" t="s">
        <v>174</v>
      </c>
      <c r="CJ5" s="109" t="s">
        <v>19</v>
      </c>
      <c r="CK5" s="113" t="s">
        <v>174</v>
      </c>
      <c r="CL5" s="116" t="s">
        <v>19</v>
      </c>
      <c r="CM5" s="117" t="s">
        <v>174</v>
      </c>
      <c r="CN5" s="77" t="s">
        <v>19</v>
      </c>
      <c r="CO5" s="78" t="s">
        <v>174</v>
      </c>
      <c r="CP5" s="109" t="s">
        <v>19</v>
      </c>
      <c r="CQ5" s="110" t="s">
        <v>174</v>
      </c>
      <c r="CR5" s="111" t="s">
        <v>19</v>
      </c>
      <c r="CS5" s="112" t="s">
        <v>174</v>
      </c>
      <c r="CT5" s="109" t="s">
        <v>19</v>
      </c>
      <c r="CU5" s="113" t="s">
        <v>174</v>
      </c>
      <c r="CV5" s="79" t="s">
        <v>19</v>
      </c>
      <c r="CW5" s="80" t="s">
        <v>174</v>
      </c>
      <c r="CX5" s="77" t="s">
        <v>19</v>
      </c>
      <c r="CY5" s="93" t="s">
        <v>174</v>
      </c>
    </row>
    <row r="6" spans="1:103" ht="21" customHeight="1" thickTop="1" x14ac:dyDescent="0.15">
      <c r="A6" s="81">
        <v>1</v>
      </c>
      <c r="B6" s="82">
        <v>39472014</v>
      </c>
      <c r="C6" s="83" t="s">
        <v>26</v>
      </c>
      <c r="D6" s="124">
        <v>5324</v>
      </c>
      <c r="E6" s="125">
        <v>26943283</v>
      </c>
      <c r="F6" s="126">
        <v>3333</v>
      </c>
      <c r="G6" s="127">
        <v>17506792</v>
      </c>
      <c r="H6" s="126">
        <v>1089</v>
      </c>
      <c r="I6" s="128">
        <v>5606731</v>
      </c>
      <c r="J6" s="129">
        <v>902</v>
      </c>
      <c r="K6" s="127">
        <v>3829760</v>
      </c>
      <c r="L6" s="124">
        <v>2015</v>
      </c>
      <c r="M6" s="125">
        <v>38401788</v>
      </c>
      <c r="N6" s="126">
        <v>1445</v>
      </c>
      <c r="O6" s="128">
        <v>29242060</v>
      </c>
      <c r="P6" s="129">
        <v>352</v>
      </c>
      <c r="Q6" s="127">
        <v>6090198</v>
      </c>
      <c r="R6" s="126">
        <v>218</v>
      </c>
      <c r="S6" s="127">
        <v>3069530</v>
      </c>
      <c r="T6" s="124">
        <v>3379</v>
      </c>
      <c r="U6" s="130">
        <v>97424158</v>
      </c>
      <c r="V6" s="129">
        <v>2446</v>
      </c>
      <c r="W6" s="127">
        <v>75481922</v>
      </c>
      <c r="X6" s="126">
        <v>614</v>
      </c>
      <c r="Y6" s="127">
        <v>14180072</v>
      </c>
      <c r="Z6" s="129">
        <v>319</v>
      </c>
      <c r="AA6" s="127">
        <v>7762164</v>
      </c>
      <c r="AB6" s="124">
        <v>68694</v>
      </c>
      <c r="AC6" s="130">
        <v>336083333</v>
      </c>
      <c r="AD6" s="129">
        <v>32461</v>
      </c>
      <c r="AE6" s="127">
        <v>157577865</v>
      </c>
      <c r="AF6" s="126">
        <v>33129</v>
      </c>
      <c r="AG6" s="127">
        <v>116439837</v>
      </c>
      <c r="AH6" s="129">
        <v>3104</v>
      </c>
      <c r="AI6" s="127">
        <v>62065631</v>
      </c>
      <c r="AJ6" s="124">
        <v>1091</v>
      </c>
      <c r="AK6" s="130">
        <v>31029837</v>
      </c>
      <c r="AL6" s="129">
        <v>804</v>
      </c>
      <c r="AM6" s="127">
        <v>23599292</v>
      </c>
      <c r="AN6" s="126">
        <v>184</v>
      </c>
      <c r="AO6" s="127">
        <v>4850177</v>
      </c>
      <c r="AP6" s="129">
        <v>103</v>
      </c>
      <c r="AQ6" s="127">
        <v>2580368</v>
      </c>
      <c r="AR6" s="124">
        <v>31</v>
      </c>
      <c r="AS6" s="130">
        <v>401902</v>
      </c>
      <c r="AT6" s="129">
        <v>20</v>
      </c>
      <c r="AU6" s="127">
        <v>232236</v>
      </c>
      <c r="AV6" s="126">
        <v>6</v>
      </c>
      <c r="AW6" s="128">
        <v>122864</v>
      </c>
      <c r="AX6" s="129">
        <v>5</v>
      </c>
      <c r="AY6" s="131">
        <v>46802</v>
      </c>
      <c r="AZ6" s="124">
        <v>0</v>
      </c>
      <c r="BA6" s="130">
        <v>0</v>
      </c>
      <c r="BB6" s="129">
        <v>0</v>
      </c>
      <c r="BC6" s="127">
        <v>0</v>
      </c>
      <c r="BD6" s="126">
        <v>0</v>
      </c>
      <c r="BE6" s="128">
        <v>0</v>
      </c>
      <c r="BF6" s="129">
        <v>0</v>
      </c>
      <c r="BG6" s="127">
        <v>0</v>
      </c>
      <c r="BH6" s="124">
        <v>1783</v>
      </c>
      <c r="BI6" s="130">
        <v>30591984</v>
      </c>
      <c r="BJ6" s="129">
        <v>1672</v>
      </c>
      <c r="BK6" s="127">
        <v>24148864</v>
      </c>
      <c r="BL6" s="126">
        <v>0</v>
      </c>
      <c r="BM6" s="128">
        <v>0</v>
      </c>
      <c r="BN6" s="129">
        <v>111</v>
      </c>
      <c r="BO6" s="127">
        <v>6443120</v>
      </c>
      <c r="BP6" s="132">
        <v>0</v>
      </c>
      <c r="BQ6" s="133">
        <v>0</v>
      </c>
      <c r="BR6" s="134">
        <v>0</v>
      </c>
      <c r="BS6" s="135">
        <v>0</v>
      </c>
      <c r="BT6" s="134">
        <v>0</v>
      </c>
      <c r="BU6" s="135">
        <v>0</v>
      </c>
      <c r="BV6" s="136">
        <v>0</v>
      </c>
      <c r="BW6" s="137">
        <v>0</v>
      </c>
      <c r="BX6" s="134">
        <v>0</v>
      </c>
      <c r="BY6" s="137">
        <v>0</v>
      </c>
      <c r="BZ6" s="138">
        <v>607</v>
      </c>
      <c r="CA6" s="139">
        <v>1590639</v>
      </c>
      <c r="CB6" s="118">
        <v>48</v>
      </c>
      <c r="CC6" s="119">
        <v>186370</v>
      </c>
      <c r="CD6" s="124">
        <v>0</v>
      </c>
      <c r="CE6" s="130">
        <v>0</v>
      </c>
      <c r="CF6" s="129">
        <v>0</v>
      </c>
      <c r="CG6" s="127">
        <v>0</v>
      </c>
      <c r="CH6" s="126"/>
      <c r="CI6" s="128"/>
      <c r="CJ6" s="129"/>
      <c r="CK6" s="127"/>
      <c r="CL6" s="138">
        <v>255</v>
      </c>
      <c r="CM6" s="119">
        <v>7730418</v>
      </c>
      <c r="CN6" s="140">
        <f>SUM(D6,L6,T6,AB6,AJ6,AR6,AZ6,BH6,BP6,$BX6,$BZ6,$CB6,$CL6,CD6)</f>
        <v>83227</v>
      </c>
      <c r="CO6" s="133">
        <f>SUM(E6,M6,U6,AC6,AK6,AS6,BA6,BI6,BQ6,$BY6,$CA6,$CC6,$CM6,CE6)</f>
        <v>570383712</v>
      </c>
      <c r="CP6" s="134">
        <f>SUM(F6,N6,V6,AD6,AL6,AT6,BB6,BJ6,BR6,$BX6,$BZ6,$CB6,$CL6,CF6)</f>
        <v>43091</v>
      </c>
      <c r="CQ6" s="135">
        <f>SUM(G6,O6,W6,AE6,AM6,AU6,BC6,BK6,BS6,$BY6,$CA6,$CC6,$CM6,CG6)</f>
        <v>337296458</v>
      </c>
      <c r="CR6" s="134">
        <f>SUM(H6,P6,X6,AF6,AN6,AV6,BD6,BL6,BT6,CH6)</f>
        <v>35374</v>
      </c>
      <c r="CS6" s="135">
        <f>SUM(I6,Q6,Y6,AG6,AO6,AW6,BE6,BM6,BU6,CI6)</f>
        <v>147289879</v>
      </c>
      <c r="CT6" s="134">
        <f>SUM(J6,R6,Z6,AH6,AP6,AX6,BF6,BN6,BV6,CJ6)</f>
        <v>4762</v>
      </c>
      <c r="CU6" s="135">
        <f>SUM(K6,S6,AA6,AI6,AQ6,AY6,BG6,BO6,BW6,CK6)</f>
        <v>85797375</v>
      </c>
      <c r="CV6" s="141">
        <v>1865</v>
      </c>
      <c r="CW6" s="142">
        <v>37300000</v>
      </c>
      <c r="CX6" s="140">
        <f>SUM(CN6,CV6)</f>
        <v>85092</v>
      </c>
      <c r="CY6" s="143">
        <f t="shared" ref="CY6:CY46" si="0">SUM(CO6,CW6)</f>
        <v>607683712</v>
      </c>
    </row>
    <row r="7" spans="1:103" ht="21" customHeight="1" x14ac:dyDescent="0.15">
      <c r="A7" s="84">
        <v>2</v>
      </c>
      <c r="B7" s="85">
        <v>39472055</v>
      </c>
      <c r="C7" s="86" t="s">
        <v>27</v>
      </c>
      <c r="D7" s="144">
        <v>1782</v>
      </c>
      <c r="E7" s="145">
        <v>8685963</v>
      </c>
      <c r="F7" s="146">
        <v>1119</v>
      </c>
      <c r="G7" s="147">
        <v>5787726</v>
      </c>
      <c r="H7" s="146">
        <v>408</v>
      </c>
      <c r="I7" s="148">
        <v>1748439</v>
      </c>
      <c r="J7" s="149">
        <v>255</v>
      </c>
      <c r="K7" s="147">
        <v>1149798</v>
      </c>
      <c r="L7" s="144">
        <v>558</v>
      </c>
      <c r="M7" s="145">
        <v>8901838</v>
      </c>
      <c r="N7" s="146">
        <v>336</v>
      </c>
      <c r="O7" s="148">
        <v>5887749</v>
      </c>
      <c r="P7" s="149">
        <v>168</v>
      </c>
      <c r="Q7" s="147">
        <v>2211330</v>
      </c>
      <c r="R7" s="146">
        <v>54</v>
      </c>
      <c r="S7" s="147">
        <v>802759</v>
      </c>
      <c r="T7" s="144">
        <v>631</v>
      </c>
      <c r="U7" s="150">
        <v>13010197</v>
      </c>
      <c r="V7" s="149">
        <v>431</v>
      </c>
      <c r="W7" s="147">
        <v>10060052</v>
      </c>
      <c r="X7" s="146">
        <v>144</v>
      </c>
      <c r="Y7" s="147">
        <v>2095568</v>
      </c>
      <c r="Z7" s="149">
        <v>56</v>
      </c>
      <c r="AA7" s="147">
        <v>854577</v>
      </c>
      <c r="AB7" s="144">
        <v>16578</v>
      </c>
      <c r="AC7" s="150">
        <v>82970436</v>
      </c>
      <c r="AD7" s="149">
        <v>7403</v>
      </c>
      <c r="AE7" s="147">
        <v>33861791</v>
      </c>
      <c r="AF7" s="146">
        <v>8156</v>
      </c>
      <c r="AG7" s="147">
        <v>27655583</v>
      </c>
      <c r="AH7" s="149">
        <v>1019</v>
      </c>
      <c r="AI7" s="147">
        <v>21453062</v>
      </c>
      <c r="AJ7" s="144">
        <v>272</v>
      </c>
      <c r="AK7" s="150">
        <v>8637677</v>
      </c>
      <c r="AL7" s="149">
        <v>179</v>
      </c>
      <c r="AM7" s="147">
        <v>6089237</v>
      </c>
      <c r="AN7" s="146">
        <v>51</v>
      </c>
      <c r="AO7" s="147">
        <v>1536210</v>
      </c>
      <c r="AP7" s="149">
        <v>42</v>
      </c>
      <c r="AQ7" s="147">
        <v>1012230</v>
      </c>
      <c r="AR7" s="144">
        <v>9</v>
      </c>
      <c r="AS7" s="150">
        <v>51156</v>
      </c>
      <c r="AT7" s="149">
        <v>7</v>
      </c>
      <c r="AU7" s="147">
        <v>40374</v>
      </c>
      <c r="AV7" s="146">
        <v>1</v>
      </c>
      <c r="AW7" s="148">
        <v>5056</v>
      </c>
      <c r="AX7" s="149">
        <v>1</v>
      </c>
      <c r="AY7" s="151">
        <v>5726</v>
      </c>
      <c r="AZ7" s="144">
        <v>0</v>
      </c>
      <c r="BA7" s="150">
        <v>0</v>
      </c>
      <c r="BB7" s="149">
        <v>0</v>
      </c>
      <c r="BC7" s="147">
        <v>0</v>
      </c>
      <c r="BD7" s="146">
        <v>0</v>
      </c>
      <c r="BE7" s="148">
        <v>0</v>
      </c>
      <c r="BF7" s="149">
        <v>0</v>
      </c>
      <c r="BG7" s="147">
        <v>0</v>
      </c>
      <c r="BH7" s="144">
        <v>471</v>
      </c>
      <c r="BI7" s="150">
        <v>7387095</v>
      </c>
      <c r="BJ7" s="149">
        <v>433</v>
      </c>
      <c r="BK7" s="147">
        <v>5946676</v>
      </c>
      <c r="BL7" s="146">
        <v>0</v>
      </c>
      <c r="BM7" s="148">
        <v>0</v>
      </c>
      <c r="BN7" s="149">
        <v>38</v>
      </c>
      <c r="BO7" s="147">
        <v>1440419</v>
      </c>
      <c r="BP7" s="152">
        <v>0</v>
      </c>
      <c r="BQ7" s="153">
        <v>0</v>
      </c>
      <c r="BR7" s="154">
        <v>0</v>
      </c>
      <c r="BS7" s="155">
        <v>0</v>
      </c>
      <c r="BT7" s="154">
        <v>0</v>
      </c>
      <c r="BU7" s="155">
        <v>0</v>
      </c>
      <c r="BV7" s="156">
        <v>0</v>
      </c>
      <c r="BW7" s="157">
        <v>0</v>
      </c>
      <c r="BX7" s="154">
        <v>0</v>
      </c>
      <c r="BY7" s="157">
        <v>0</v>
      </c>
      <c r="BZ7" s="158">
        <v>67</v>
      </c>
      <c r="CA7" s="159">
        <v>163416</v>
      </c>
      <c r="CB7" s="120">
        <v>9</v>
      </c>
      <c r="CC7" s="121">
        <v>28950</v>
      </c>
      <c r="CD7" s="144">
        <v>0</v>
      </c>
      <c r="CE7" s="150">
        <v>0</v>
      </c>
      <c r="CF7" s="149">
        <v>0</v>
      </c>
      <c r="CG7" s="147">
        <v>0</v>
      </c>
      <c r="CH7" s="146"/>
      <c r="CI7" s="148"/>
      <c r="CJ7" s="149"/>
      <c r="CK7" s="147"/>
      <c r="CL7" s="158">
        <v>61</v>
      </c>
      <c r="CM7" s="121">
        <v>1916094</v>
      </c>
      <c r="CN7" s="160">
        <f t="shared" ref="CN7:CN46" si="1">SUM(D7,L7,T7,AB7,AJ7,AR7,AZ7,BH7,BP7,$BX7,$BZ7,$CB7,$CL7,CD7)</f>
        <v>20438</v>
      </c>
      <c r="CO7" s="153">
        <f t="shared" ref="CO7:CO46" si="2">SUM(E7,M7,U7,AC7,AK7,AS7,BA7,BI7,BQ7,$BY7,$CA7,$CC7,$CM7,CE7)</f>
        <v>131752822</v>
      </c>
      <c r="CP7" s="154">
        <f t="shared" ref="CP7:CP46" si="3">SUM(F7,N7,V7,AD7,AL7,AT7,BB7,BJ7,BR7,$BX7,$BZ7,$CB7,$CL7,CF7)</f>
        <v>10045</v>
      </c>
      <c r="CQ7" s="155">
        <f t="shared" ref="CQ7:CQ46" si="4">SUM(G7,O7,W7,AE7,AM7,AU7,BC7,BK7,BS7,$BY7,$CA7,$CC7,$CM7,CG7)</f>
        <v>69782065</v>
      </c>
      <c r="CR7" s="154">
        <f t="shared" ref="CR7:CR46" si="5">SUM(H7,P7,X7,AF7,AN7,AV7,BD7,BL7,BT7,CH7)</f>
        <v>8928</v>
      </c>
      <c r="CS7" s="155">
        <f t="shared" ref="CS7:CS46" si="6">SUM(I7,Q7,Y7,AG7,AO7,AW7,BE7,BM7,BU7,CI7)</f>
        <v>35252186</v>
      </c>
      <c r="CT7" s="156">
        <f t="shared" ref="CT7:CT46" si="7">SUM(J7,R7,Z7,AH7,AP7,AX7,BF7,BN7,BV7,CJ7)</f>
        <v>1465</v>
      </c>
      <c r="CU7" s="157">
        <f t="shared" ref="CU7:CU46" si="8">SUM(K7,S7,AA7,AI7,AQ7,AY7,BG7,BO7,BW7,CK7)</f>
        <v>26718571</v>
      </c>
      <c r="CV7" s="161">
        <v>503</v>
      </c>
      <c r="CW7" s="162">
        <v>10060000</v>
      </c>
      <c r="CX7" s="160">
        <f t="shared" ref="CX7:CX46" si="9">SUM(CN7,CV7)</f>
        <v>20941</v>
      </c>
      <c r="CY7" s="163">
        <f t="shared" si="0"/>
        <v>141812822</v>
      </c>
    </row>
    <row r="8" spans="1:103" ht="21" customHeight="1" x14ac:dyDescent="0.15">
      <c r="A8" s="84">
        <v>3</v>
      </c>
      <c r="B8" s="85">
        <v>39472071</v>
      </c>
      <c r="C8" s="86" t="s">
        <v>28</v>
      </c>
      <c r="D8" s="144">
        <v>458</v>
      </c>
      <c r="E8" s="145">
        <v>2294939</v>
      </c>
      <c r="F8" s="146">
        <v>269</v>
      </c>
      <c r="G8" s="147">
        <v>1547898</v>
      </c>
      <c r="H8" s="146">
        <v>138</v>
      </c>
      <c r="I8" s="148">
        <v>593637</v>
      </c>
      <c r="J8" s="149">
        <v>51</v>
      </c>
      <c r="K8" s="147">
        <v>153404</v>
      </c>
      <c r="L8" s="144">
        <v>311</v>
      </c>
      <c r="M8" s="145">
        <v>2024405</v>
      </c>
      <c r="N8" s="146">
        <v>189</v>
      </c>
      <c r="O8" s="148">
        <v>1309010</v>
      </c>
      <c r="P8" s="149">
        <v>100</v>
      </c>
      <c r="Q8" s="147">
        <v>568568</v>
      </c>
      <c r="R8" s="146">
        <v>22</v>
      </c>
      <c r="S8" s="147">
        <v>146827</v>
      </c>
      <c r="T8" s="144">
        <v>773</v>
      </c>
      <c r="U8" s="150">
        <v>14160223</v>
      </c>
      <c r="V8" s="149">
        <v>490</v>
      </c>
      <c r="W8" s="147">
        <v>9556142</v>
      </c>
      <c r="X8" s="146">
        <v>219</v>
      </c>
      <c r="Y8" s="147">
        <v>3639880</v>
      </c>
      <c r="Z8" s="149">
        <v>64</v>
      </c>
      <c r="AA8" s="147">
        <v>964201</v>
      </c>
      <c r="AB8" s="144">
        <v>9021</v>
      </c>
      <c r="AC8" s="150">
        <v>37733219</v>
      </c>
      <c r="AD8" s="149">
        <v>5093</v>
      </c>
      <c r="AE8" s="147">
        <v>20849409</v>
      </c>
      <c r="AF8" s="146">
        <v>3726</v>
      </c>
      <c r="AG8" s="147">
        <v>12607949</v>
      </c>
      <c r="AH8" s="149">
        <v>202</v>
      </c>
      <c r="AI8" s="147">
        <v>4275861</v>
      </c>
      <c r="AJ8" s="144">
        <v>146</v>
      </c>
      <c r="AK8" s="150">
        <v>4560149</v>
      </c>
      <c r="AL8" s="149">
        <v>115</v>
      </c>
      <c r="AM8" s="147">
        <v>3746136</v>
      </c>
      <c r="AN8" s="146">
        <v>19</v>
      </c>
      <c r="AO8" s="147">
        <v>511098</v>
      </c>
      <c r="AP8" s="149">
        <v>12</v>
      </c>
      <c r="AQ8" s="147">
        <v>302915</v>
      </c>
      <c r="AR8" s="144">
        <v>8</v>
      </c>
      <c r="AS8" s="150">
        <v>109728</v>
      </c>
      <c r="AT8" s="149">
        <v>8</v>
      </c>
      <c r="AU8" s="147">
        <v>109728</v>
      </c>
      <c r="AV8" s="146">
        <v>0</v>
      </c>
      <c r="AW8" s="148">
        <v>0</v>
      </c>
      <c r="AX8" s="149">
        <v>0</v>
      </c>
      <c r="AY8" s="151">
        <v>0</v>
      </c>
      <c r="AZ8" s="144">
        <v>0</v>
      </c>
      <c r="BA8" s="150">
        <v>0</v>
      </c>
      <c r="BB8" s="149">
        <v>0</v>
      </c>
      <c r="BC8" s="147">
        <v>0</v>
      </c>
      <c r="BD8" s="146">
        <v>0</v>
      </c>
      <c r="BE8" s="148">
        <v>0</v>
      </c>
      <c r="BF8" s="149">
        <v>0</v>
      </c>
      <c r="BG8" s="147">
        <v>0</v>
      </c>
      <c r="BH8" s="144">
        <v>279</v>
      </c>
      <c r="BI8" s="150">
        <v>3764165</v>
      </c>
      <c r="BJ8" s="149">
        <v>275</v>
      </c>
      <c r="BK8" s="147">
        <v>3399490</v>
      </c>
      <c r="BL8" s="146">
        <v>0</v>
      </c>
      <c r="BM8" s="148">
        <v>0</v>
      </c>
      <c r="BN8" s="149">
        <v>4</v>
      </c>
      <c r="BO8" s="147">
        <v>364675</v>
      </c>
      <c r="BP8" s="152">
        <v>0</v>
      </c>
      <c r="BQ8" s="153">
        <v>0</v>
      </c>
      <c r="BR8" s="154">
        <v>0</v>
      </c>
      <c r="BS8" s="155">
        <v>0</v>
      </c>
      <c r="BT8" s="154">
        <v>0</v>
      </c>
      <c r="BU8" s="155">
        <v>0</v>
      </c>
      <c r="BV8" s="156">
        <v>0</v>
      </c>
      <c r="BW8" s="157">
        <v>0</v>
      </c>
      <c r="BX8" s="154">
        <v>0</v>
      </c>
      <c r="BY8" s="157">
        <v>0</v>
      </c>
      <c r="BZ8" s="158">
        <v>12</v>
      </c>
      <c r="CA8" s="159">
        <v>106635</v>
      </c>
      <c r="CB8" s="120">
        <v>0</v>
      </c>
      <c r="CC8" s="121">
        <v>0</v>
      </c>
      <c r="CD8" s="144">
        <v>0</v>
      </c>
      <c r="CE8" s="150">
        <v>0</v>
      </c>
      <c r="CF8" s="149">
        <v>0</v>
      </c>
      <c r="CG8" s="147">
        <v>0</v>
      </c>
      <c r="CH8" s="146"/>
      <c r="CI8" s="148"/>
      <c r="CJ8" s="149"/>
      <c r="CK8" s="147"/>
      <c r="CL8" s="158">
        <v>22</v>
      </c>
      <c r="CM8" s="121">
        <v>694096</v>
      </c>
      <c r="CN8" s="160">
        <f t="shared" si="1"/>
        <v>11030</v>
      </c>
      <c r="CO8" s="153">
        <f t="shared" si="2"/>
        <v>65447559</v>
      </c>
      <c r="CP8" s="154">
        <f t="shared" si="3"/>
        <v>6473</v>
      </c>
      <c r="CQ8" s="155">
        <f t="shared" si="4"/>
        <v>41318544</v>
      </c>
      <c r="CR8" s="154">
        <f t="shared" si="5"/>
        <v>4202</v>
      </c>
      <c r="CS8" s="155">
        <f t="shared" si="6"/>
        <v>17921132</v>
      </c>
      <c r="CT8" s="156">
        <f t="shared" si="7"/>
        <v>355</v>
      </c>
      <c r="CU8" s="157">
        <f t="shared" si="8"/>
        <v>6207883</v>
      </c>
      <c r="CV8" s="161">
        <v>300</v>
      </c>
      <c r="CW8" s="162">
        <v>6000000</v>
      </c>
      <c r="CX8" s="160">
        <f t="shared" si="9"/>
        <v>11330</v>
      </c>
      <c r="CY8" s="163">
        <f t="shared" si="0"/>
        <v>71447559</v>
      </c>
    </row>
    <row r="9" spans="1:103" ht="21" customHeight="1" x14ac:dyDescent="0.15">
      <c r="A9" s="84">
        <v>4</v>
      </c>
      <c r="B9" s="85">
        <v>39472089</v>
      </c>
      <c r="C9" s="86" t="s">
        <v>29</v>
      </c>
      <c r="D9" s="144">
        <v>1352</v>
      </c>
      <c r="E9" s="150">
        <v>7830555</v>
      </c>
      <c r="F9" s="149">
        <v>821</v>
      </c>
      <c r="G9" s="147">
        <v>4934375</v>
      </c>
      <c r="H9" s="146">
        <v>294</v>
      </c>
      <c r="I9" s="148">
        <v>1852844</v>
      </c>
      <c r="J9" s="149">
        <v>237</v>
      </c>
      <c r="K9" s="147">
        <v>1043336</v>
      </c>
      <c r="L9" s="144">
        <v>722</v>
      </c>
      <c r="M9" s="145">
        <v>12592098</v>
      </c>
      <c r="N9" s="146">
        <v>510</v>
      </c>
      <c r="O9" s="148">
        <v>9559273</v>
      </c>
      <c r="P9" s="149">
        <v>169</v>
      </c>
      <c r="Q9" s="147">
        <v>2260780</v>
      </c>
      <c r="R9" s="146">
        <v>43</v>
      </c>
      <c r="S9" s="147">
        <v>772045</v>
      </c>
      <c r="T9" s="144">
        <v>798</v>
      </c>
      <c r="U9" s="150">
        <v>17785753</v>
      </c>
      <c r="V9" s="149">
        <v>538</v>
      </c>
      <c r="W9" s="147">
        <v>12598557</v>
      </c>
      <c r="X9" s="146">
        <v>164</v>
      </c>
      <c r="Y9" s="147">
        <v>3737848</v>
      </c>
      <c r="Z9" s="149">
        <v>96</v>
      </c>
      <c r="AA9" s="147">
        <v>1449348</v>
      </c>
      <c r="AB9" s="144">
        <v>21332</v>
      </c>
      <c r="AC9" s="150">
        <v>102510958</v>
      </c>
      <c r="AD9" s="149">
        <v>9892</v>
      </c>
      <c r="AE9" s="147">
        <v>45184212</v>
      </c>
      <c r="AF9" s="146">
        <v>10426</v>
      </c>
      <c r="AG9" s="147">
        <v>34039528</v>
      </c>
      <c r="AH9" s="149">
        <v>1014</v>
      </c>
      <c r="AI9" s="147">
        <v>23287218</v>
      </c>
      <c r="AJ9" s="144">
        <v>339</v>
      </c>
      <c r="AK9" s="150">
        <v>11199030</v>
      </c>
      <c r="AL9" s="149">
        <v>238</v>
      </c>
      <c r="AM9" s="147">
        <v>8246646</v>
      </c>
      <c r="AN9" s="146">
        <v>55</v>
      </c>
      <c r="AO9" s="147">
        <v>1518372</v>
      </c>
      <c r="AP9" s="149">
        <v>46</v>
      </c>
      <c r="AQ9" s="147">
        <v>1434012</v>
      </c>
      <c r="AR9" s="144">
        <v>22</v>
      </c>
      <c r="AS9" s="150">
        <v>372241</v>
      </c>
      <c r="AT9" s="149">
        <v>18</v>
      </c>
      <c r="AU9" s="147">
        <v>319528</v>
      </c>
      <c r="AV9" s="146">
        <v>1</v>
      </c>
      <c r="AW9" s="148">
        <v>26400</v>
      </c>
      <c r="AX9" s="149">
        <v>3</v>
      </c>
      <c r="AY9" s="151">
        <v>26313</v>
      </c>
      <c r="AZ9" s="144">
        <v>0</v>
      </c>
      <c r="BA9" s="150">
        <v>0</v>
      </c>
      <c r="BB9" s="149">
        <v>0</v>
      </c>
      <c r="BC9" s="147">
        <v>0</v>
      </c>
      <c r="BD9" s="146">
        <v>0</v>
      </c>
      <c r="BE9" s="148">
        <v>0</v>
      </c>
      <c r="BF9" s="149">
        <v>0</v>
      </c>
      <c r="BG9" s="147">
        <v>0</v>
      </c>
      <c r="BH9" s="144">
        <v>447</v>
      </c>
      <c r="BI9" s="150">
        <v>7315941</v>
      </c>
      <c r="BJ9" s="149">
        <v>418</v>
      </c>
      <c r="BK9" s="147">
        <v>5787079</v>
      </c>
      <c r="BL9" s="146">
        <v>0</v>
      </c>
      <c r="BM9" s="148">
        <v>0</v>
      </c>
      <c r="BN9" s="149">
        <v>29</v>
      </c>
      <c r="BO9" s="147">
        <v>1528862</v>
      </c>
      <c r="BP9" s="152">
        <v>0</v>
      </c>
      <c r="BQ9" s="153">
        <v>0</v>
      </c>
      <c r="BR9" s="154">
        <v>0</v>
      </c>
      <c r="BS9" s="155">
        <v>0</v>
      </c>
      <c r="BT9" s="154">
        <v>0</v>
      </c>
      <c r="BU9" s="155">
        <v>0</v>
      </c>
      <c r="BV9" s="156">
        <v>0</v>
      </c>
      <c r="BW9" s="157">
        <v>0</v>
      </c>
      <c r="BX9" s="154">
        <v>0</v>
      </c>
      <c r="BY9" s="157">
        <v>0</v>
      </c>
      <c r="BZ9" s="158">
        <v>391</v>
      </c>
      <c r="CA9" s="159">
        <v>898562</v>
      </c>
      <c r="CB9" s="120">
        <v>6</v>
      </c>
      <c r="CC9" s="121">
        <v>24350</v>
      </c>
      <c r="CD9" s="144">
        <v>0</v>
      </c>
      <c r="CE9" s="150">
        <v>0</v>
      </c>
      <c r="CF9" s="149">
        <v>0</v>
      </c>
      <c r="CG9" s="147">
        <v>0</v>
      </c>
      <c r="CH9" s="146"/>
      <c r="CI9" s="148"/>
      <c r="CJ9" s="149"/>
      <c r="CK9" s="147"/>
      <c r="CL9" s="158">
        <v>100</v>
      </c>
      <c r="CM9" s="121">
        <v>2850526</v>
      </c>
      <c r="CN9" s="160">
        <f t="shared" si="1"/>
        <v>25509</v>
      </c>
      <c r="CO9" s="153">
        <f t="shared" si="2"/>
        <v>163380014</v>
      </c>
      <c r="CP9" s="154">
        <f t="shared" si="3"/>
        <v>12932</v>
      </c>
      <c r="CQ9" s="155">
        <f t="shared" si="4"/>
        <v>90403108</v>
      </c>
      <c r="CR9" s="154">
        <f t="shared" si="5"/>
        <v>11109</v>
      </c>
      <c r="CS9" s="155">
        <f t="shared" si="6"/>
        <v>43435772</v>
      </c>
      <c r="CT9" s="156">
        <f t="shared" si="7"/>
        <v>1468</v>
      </c>
      <c r="CU9" s="157">
        <f t="shared" si="8"/>
        <v>29541134</v>
      </c>
      <c r="CV9" s="161">
        <v>553</v>
      </c>
      <c r="CW9" s="162">
        <v>11060000</v>
      </c>
      <c r="CX9" s="160">
        <f t="shared" si="9"/>
        <v>26062</v>
      </c>
      <c r="CY9" s="163">
        <f t="shared" si="0"/>
        <v>174440014</v>
      </c>
    </row>
    <row r="10" spans="1:103" ht="21" customHeight="1" x14ac:dyDescent="0.15">
      <c r="A10" s="84">
        <v>5</v>
      </c>
      <c r="B10" s="85">
        <v>39472097</v>
      </c>
      <c r="C10" s="86" t="s">
        <v>30</v>
      </c>
      <c r="D10" s="144">
        <v>405</v>
      </c>
      <c r="E10" s="150">
        <v>2481455</v>
      </c>
      <c r="F10" s="149">
        <v>340</v>
      </c>
      <c r="G10" s="147">
        <v>2171585</v>
      </c>
      <c r="H10" s="146">
        <v>44</v>
      </c>
      <c r="I10" s="148">
        <v>200334</v>
      </c>
      <c r="J10" s="149">
        <v>21</v>
      </c>
      <c r="K10" s="147">
        <v>109536</v>
      </c>
      <c r="L10" s="144">
        <v>247</v>
      </c>
      <c r="M10" s="145">
        <v>3928745</v>
      </c>
      <c r="N10" s="146">
        <v>202</v>
      </c>
      <c r="O10" s="148">
        <v>3536609</v>
      </c>
      <c r="P10" s="149">
        <v>36</v>
      </c>
      <c r="Q10" s="147">
        <v>328121</v>
      </c>
      <c r="R10" s="146">
        <v>9</v>
      </c>
      <c r="S10" s="147">
        <v>64015</v>
      </c>
      <c r="T10" s="144">
        <v>155</v>
      </c>
      <c r="U10" s="150">
        <v>2402158</v>
      </c>
      <c r="V10" s="149">
        <v>114</v>
      </c>
      <c r="W10" s="147">
        <v>1700058</v>
      </c>
      <c r="X10" s="146">
        <v>30</v>
      </c>
      <c r="Y10" s="147">
        <v>654920</v>
      </c>
      <c r="Z10" s="149">
        <v>11</v>
      </c>
      <c r="AA10" s="147">
        <v>47180</v>
      </c>
      <c r="AB10" s="144">
        <v>11255</v>
      </c>
      <c r="AC10" s="150">
        <v>51955583</v>
      </c>
      <c r="AD10" s="149">
        <v>6479</v>
      </c>
      <c r="AE10" s="147">
        <v>29642083</v>
      </c>
      <c r="AF10" s="146">
        <v>4500</v>
      </c>
      <c r="AG10" s="147">
        <v>15582729</v>
      </c>
      <c r="AH10" s="149">
        <v>276</v>
      </c>
      <c r="AI10" s="147">
        <v>6730771</v>
      </c>
      <c r="AJ10" s="144">
        <v>175</v>
      </c>
      <c r="AK10" s="150">
        <v>5962460</v>
      </c>
      <c r="AL10" s="149">
        <v>143</v>
      </c>
      <c r="AM10" s="147">
        <v>5058644</v>
      </c>
      <c r="AN10" s="146">
        <v>25</v>
      </c>
      <c r="AO10" s="147">
        <v>743682</v>
      </c>
      <c r="AP10" s="149">
        <v>7</v>
      </c>
      <c r="AQ10" s="147">
        <v>160134</v>
      </c>
      <c r="AR10" s="144">
        <v>4</v>
      </c>
      <c r="AS10" s="150">
        <v>43836</v>
      </c>
      <c r="AT10" s="149">
        <v>3</v>
      </c>
      <c r="AU10" s="147">
        <v>34236</v>
      </c>
      <c r="AV10" s="146">
        <v>1</v>
      </c>
      <c r="AW10" s="148">
        <v>9600</v>
      </c>
      <c r="AX10" s="149">
        <v>0</v>
      </c>
      <c r="AY10" s="151">
        <v>0</v>
      </c>
      <c r="AZ10" s="144">
        <v>0</v>
      </c>
      <c r="BA10" s="150">
        <v>0</v>
      </c>
      <c r="BB10" s="149">
        <v>0</v>
      </c>
      <c r="BC10" s="147">
        <v>0</v>
      </c>
      <c r="BD10" s="146">
        <v>0</v>
      </c>
      <c r="BE10" s="148">
        <v>0</v>
      </c>
      <c r="BF10" s="149">
        <v>0</v>
      </c>
      <c r="BG10" s="147">
        <v>0</v>
      </c>
      <c r="BH10" s="144">
        <v>379</v>
      </c>
      <c r="BI10" s="150">
        <v>4372913</v>
      </c>
      <c r="BJ10" s="149">
        <v>376</v>
      </c>
      <c r="BK10" s="147">
        <v>4315429</v>
      </c>
      <c r="BL10" s="146">
        <v>0</v>
      </c>
      <c r="BM10" s="148">
        <v>0</v>
      </c>
      <c r="BN10" s="149">
        <v>3</v>
      </c>
      <c r="BO10" s="147">
        <v>57484</v>
      </c>
      <c r="BP10" s="152">
        <v>0</v>
      </c>
      <c r="BQ10" s="153">
        <v>0</v>
      </c>
      <c r="BR10" s="154">
        <v>0</v>
      </c>
      <c r="BS10" s="155">
        <v>0</v>
      </c>
      <c r="BT10" s="154">
        <v>0</v>
      </c>
      <c r="BU10" s="155">
        <v>0</v>
      </c>
      <c r="BV10" s="156">
        <v>0</v>
      </c>
      <c r="BW10" s="157">
        <v>0</v>
      </c>
      <c r="BX10" s="154">
        <v>0</v>
      </c>
      <c r="BY10" s="157">
        <v>0</v>
      </c>
      <c r="BZ10" s="158">
        <v>150</v>
      </c>
      <c r="CA10" s="159">
        <v>415375</v>
      </c>
      <c r="CB10" s="120">
        <v>0</v>
      </c>
      <c r="CC10" s="121">
        <v>0</v>
      </c>
      <c r="CD10" s="144">
        <v>0</v>
      </c>
      <c r="CE10" s="150">
        <v>0</v>
      </c>
      <c r="CF10" s="149">
        <v>0</v>
      </c>
      <c r="CG10" s="147">
        <v>0</v>
      </c>
      <c r="CH10" s="146"/>
      <c r="CI10" s="148"/>
      <c r="CJ10" s="149"/>
      <c r="CK10" s="147"/>
      <c r="CL10" s="158">
        <v>30</v>
      </c>
      <c r="CM10" s="121">
        <v>1135592</v>
      </c>
      <c r="CN10" s="160">
        <f t="shared" si="1"/>
        <v>12800</v>
      </c>
      <c r="CO10" s="153">
        <f t="shared" si="2"/>
        <v>72698117</v>
      </c>
      <c r="CP10" s="154">
        <f t="shared" si="3"/>
        <v>7837</v>
      </c>
      <c r="CQ10" s="155">
        <f t="shared" si="4"/>
        <v>48009611</v>
      </c>
      <c r="CR10" s="154">
        <f t="shared" si="5"/>
        <v>4636</v>
      </c>
      <c r="CS10" s="155">
        <f t="shared" si="6"/>
        <v>17519386</v>
      </c>
      <c r="CT10" s="156">
        <f t="shared" si="7"/>
        <v>327</v>
      </c>
      <c r="CU10" s="157">
        <f t="shared" si="8"/>
        <v>7169120</v>
      </c>
      <c r="CV10" s="161">
        <v>369</v>
      </c>
      <c r="CW10" s="162">
        <v>7380000</v>
      </c>
      <c r="CX10" s="160">
        <f t="shared" si="9"/>
        <v>13169</v>
      </c>
      <c r="CY10" s="163">
        <f t="shared" si="0"/>
        <v>80078117</v>
      </c>
    </row>
    <row r="11" spans="1:103" ht="21" customHeight="1" x14ac:dyDescent="0.15">
      <c r="A11" s="84">
        <v>6</v>
      </c>
      <c r="B11" s="85">
        <v>39472105</v>
      </c>
      <c r="C11" s="86" t="s">
        <v>31</v>
      </c>
      <c r="D11" s="144">
        <v>933</v>
      </c>
      <c r="E11" s="150">
        <v>5281978</v>
      </c>
      <c r="F11" s="149">
        <v>743</v>
      </c>
      <c r="G11" s="147">
        <v>4410561</v>
      </c>
      <c r="H11" s="146">
        <v>130</v>
      </c>
      <c r="I11" s="148">
        <v>645841</v>
      </c>
      <c r="J11" s="149">
        <v>60</v>
      </c>
      <c r="K11" s="147">
        <v>225576</v>
      </c>
      <c r="L11" s="144">
        <v>64</v>
      </c>
      <c r="M11" s="145">
        <v>1595697</v>
      </c>
      <c r="N11" s="146">
        <v>58</v>
      </c>
      <c r="O11" s="148">
        <v>1520993</v>
      </c>
      <c r="P11" s="149">
        <v>6</v>
      </c>
      <c r="Q11" s="147">
        <v>74704</v>
      </c>
      <c r="R11" s="146">
        <v>0</v>
      </c>
      <c r="S11" s="147">
        <v>0</v>
      </c>
      <c r="T11" s="144">
        <v>235</v>
      </c>
      <c r="U11" s="150">
        <v>6197781</v>
      </c>
      <c r="V11" s="149">
        <v>215</v>
      </c>
      <c r="W11" s="147">
        <v>5901574</v>
      </c>
      <c r="X11" s="146">
        <v>13</v>
      </c>
      <c r="Y11" s="147">
        <v>216640</v>
      </c>
      <c r="Z11" s="149">
        <v>7</v>
      </c>
      <c r="AA11" s="147">
        <v>79567</v>
      </c>
      <c r="AB11" s="144">
        <v>9526</v>
      </c>
      <c r="AC11" s="150">
        <v>41761640</v>
      </c>
      <c r="AD11" s="149">
        <v>6068</v>
      </c>
      <c r="AE11" s="147">
        <v>27817715</v>
      </c>
      <c r="AF11" s="146">
        <v>3242</v>
      </c>
      <c r="AG11" s="147">
        <v>10176036</v>
      </c>
      <c r="AH11" s="149">
        <v>216</v>
      </c>
      <c r="AI11" s="147">
        <v>3767889</v>
      </c>
      <c r="AJ11" s="144">
        <v>138</v>
      </c>
      <c r="AK11" s="150">
        <v>3700831</v>
      </c>
      <c r="AL11" s="149">
        <v>110</v>
      </c>
      <c r="AM11" s="147">
        <v>3080957</v>
      </c>
      <c r="AN11" s="146">
        <v>20</v>
      </c>
      <c r="AO11" s="147">
        <v>473349</v>
      </c>
      <c r="AP11" s="149">
        <v>8</v>
      </c>
      <c r="AQ11" s="147">
        <v>146525</v>
      </c>
      <c r="AR11" s="144">
        <v>2</v>
      </c>
      <c r="AS11" s="150">
        <v>20139</v>
      </c>
      <c r="AT11" s="149">
        <v>1</v>
      </c>
      <c r="AU11" s="147">
        <v>10107</v>
      </c>
      <c r="AV11" s="146">
        <v>1</v>
      </c>
      <c r="AW11" s="148">
        <v>10032</v>
      </c>
      <c r="AX11" s="149">
        <v>0</v>
      </c>
      <c r="AY11" s="151">
        <v>0</v>
      </c>
      <c r="AZ11" s="144">
        <v>0</v>
      </c>
      <c r="BA11" s="150">
        <v>0</v>
      </c>
      <c r="BB11" s="149">
        <v>0</v>
      </c>
      <c r="BC11" s="147">
        <v>0</v>
      </c>
      <c r="BD11" s="146">
        <v>0</v>
      </c>
      <c r="BE11" s="148">
        <v>0</v>
      </c>
      <c r="BF11" s="149">
        <v>0</v>
      </c>
      <c r="BG11" s="147">
        <v>0</v>
      </c>
      <c r="BH11" s="144">
        <v>302</v>
      </c>
      <c r="BI11" s="150">
        <v>4675530</v>
      </c>
      <c r="BJ11" s="149">
        <v>290</v>
      </c>
      <c r="BK11" s="147">
        <v>3854392</v>
      </c>
      <c r="BL11" s="146">
        <v>0</v>
      </c>
      <c r="BM11" s="148">
        <v>0</v>
      </c>
      <c r="BN11" s="149">
        <v>12</v>
      </c>
      <c r="BO11" s="147">
        <v>821138</v>
      </c>
      <c r="BP11" s="152">
        <v>0</v>
      </c>
      <c r="BQ11" s="153">
        <v>0</v>
      </c>
      <c r="BR11" s="154">
        <v>0</v>
      </c>
      <c r="BS11" s="155">
        <v>0</v>
      </c>
      <c r="BT11" s="154">
        <v>0</v>
      </c>
      <c r="BU11" s="155">
        <v>0</v>
      </c>
      <c r="BV11" s="156">
        <v>0</v>
      </c>
      <c r="BW11" s="157">
        <v>0</v>
      </c>
      <c r="BX11" s="154">
        <v>0</v>
      </c>
      <c r="BY11" s="157">
        <v>0</v>
      </c>
      <c r="BZ11" s="158">
        <v>44</v>
      </c>
      <c r="CA11" s="159">
        <v>101367</v>
      </c>
      <c r="CB11" s="120">
        <v>7</v>
      </c>
      <c r="CC11" s="121">
        <v>47800</v>
      </c>
      <c r="CD11" s="144">
        <v>0</v>
      </c>
      <c r="CE11" s="150">
        <v>0</v>
      </c>
      <c r="CF11" s="149">
        <v>0</v>
      </c>
      <c r="CG11" s="147">
        <v>0</v>
      </c>
      <c r="CH11" s="146"/>
      <c r="CI11" s="148"/>
      <c r="CJ11" s="149"/>
      <c r="CK11" s="147"/>
      <c r="CL11" s="158">
        <v>27</v>
      </c>
      <c r="CM11" s="121">
        <v>857930</v>
      </c>
      <c r="CN11" s="160">
        <f t="shared" si="1"/>
        <v>11278</v>
      </c>
      <c r="CO11" s="153">
        <f t="shared" si="2"/>
        <v>64240693</v>
      </c>
      <c r="CP11" s="154">
        <f t="shared" si="3"/>
        <v>7563</v>
      </c>
      <c r="CQ11" s="155">
        <f t="shared" si="4"/>
        <v>47603396</v>
      </c>
      <c r="CR11" s="154">
        <f t="shared" si="5"/>
        <v>3412</v>
      </c>
      <c r="CS11" s="155">
        <f t="shared" si="6"/>
        <v>11596602</v>
      </c>
      <c r="CT11" s="156">
        <f t="shared" si="7"/>
        <v>303</v>
      </c>
      <c r="CU11" s="157">
        <f t="shared" si="8"/>
        <v>5040695</v>
      </c>
      <c r="CV11" s="161">
        <v>403</v>
      </c>
      <c r="CW11" s="162">
        <v>8060000</v>
      </c>
      <c r="CX11" s="160">
        <f t="shared" si="9"/>
        <v>11681</v>
      </c>
      <c r="CY11" s="163">
        <f t="shared" si="0"/>
        <v>72300693</v>
      </c>
    </row>
    <row r="12" spans="1:103" ht="21" customHeight="1" x14ac:dyDescent="0.15">
      <c r="A12" s="84">
        <v>7</v>
      </c>
      <c r="B12" s="85">
        <v>39472113</v>
      </c>
      <c r="C12" s="86" t="s">
        <v>32</v>
      </c>
      <c r="D12" s="144">
        <v>2137</v>
      </c>
      <c r="E12" s="150">
        <v>10631392</v>
      </c>
      <c r="F12" s="149">
        <v>1401</v>
      </c>
      <c r="G12" s="147">
        <v>7438381</v>
      </c>
      <c r="H12" s="146">
        <v>420</v>
      </c>
      <c r="I12" s="148">
        <v>1767143</v>
      </c>
      <c r="J12" s="149">
        <v>316</v>
      </c>
      <c r="K12" s="147">
        <v>1425868</v>
      </c>
      <c r="L12" s="144">
        <v>340</v>
      </c>
      <c r="M12" s="145">
        <v>5677962</v>
      </c>
      <c r="N12" s="146">
        <v>255</v>
      </c>
      <c r="O12" s="148">
        <v>4678141</v>
      </c>
      <c r="P12" s="149">
        <v>44</v>
      </c>
      <c r="Q12" s="147">
        <v>375410</v>
      </c>
      <c r="R12" s="146">
        <v>41</v>
      </c>
      <c r="S12" s="147">
        <v>624411</v>
      </c>
      <c r="T12" s="144">
        <v>1013</v>
      </c>
      <c r="U12" s="150">
        <v>25500807</v>
      </c>
      <c r="V12" s="149">
        <v>791</v>
      </c>
      <c r="W12" s="147">
        <v>21097276</v>
      </c>
      <c r="X12" s="146">
        <v>102</v>
      </c>
      <c r="Y12" s="147">
        <v>1973884</v>
      </c>
      <c r="Z12" s="149">
        <v>120</v>
      </c>
      <c r="AA12" s="147">
        <v>2429647</v>
      </c>
      <c r="AB12" s="144">
        <v>18735</v>
      </c>
      <c r="AC12" s="150">
        <v>101077135</v>
      </c>
      <c r="AD12" s="149">
        <v>10321</v>
      </c>
      <c r="AE12" s="147">
        <v>46787331</v>
      </c>
      <c r="AF12" s="146">
        <v>7190</v>
      </c>
      <c r="AG12" s="147">
        <v>26004869</v>
      </c>
      <c r="AH12" s="149">
        <v>1224</v>
      </c>
      <c r="AI12" s="147">
        <v>28284935</v>
      </c>
      <c r="AJ12" s="144">
        <v>412</v>
      </c>
      <c r="AK12" s="150">
        <v>14350128</v>
      </c>
      <c r="AL12" s="149">
        <v>316</v>
      </c>
      <c r="AM12" s="147">
        <v>11802966</v>
      </c>
      <c r="AN12" s="146">
        <v>46</v>
      </c>
      <c r="AO12" s="147">
        <v>1176424</v>
      </c>
      <c r="AP12" s="149">
        <v>50</v>
      </c>
      <c r="AQ12" s="147">
        <v>1370738</v>
      </c>
      <c r="AR12" s="144">
        <v>9</v>
      </c>
      <c r="AS12" s="150">
        <v>52758</v>
      </c>
      <c r="AT12" s="149">
        <v>9</v>
      </c>
      <c r="AU12" s="147">
        <v>52758</v>
      </c>
      <c r="AV12" s="146">
        <v>0</v>
      </c>
      <c r="AW12" s="148">
        <v>0</v>
      </c>
      <c r="AX12" s="149">
        <v>0</v>
      </c>
      <c r="AY12" s="151">
        <v>0</v>
      </c>
      <c r="AZ12" s="144">
        <v>2</v>
      </c>
      <c r="BA12" s="150">
        <v>722277</v>
      </c>
      <c r="BB12" s="149">
        <v>2</v>
      </c>
      <c r="BC12" s="147">
        <v>722277</v>
      </c>
      <c r="BD12" s="146">
        <v>0</v>
      </c>
      <c r="BE12" s="148">
        <v>0</v>
      </c>
      <c r="BF12" s="149">
        <v>0</v>
      </c>
      <c r="BG12" s="147">
        <v>0</v>
      </c>
      <c r="BH12" s="144">
        <v>578</v>
      </c>
      <c r="BI12" s="150">
        <v>7472116</v>
      </c>
      <c r="BJ12" s="149">
        <v>559</v>
      </c>
      <c r="BK12" s="147">
        <v>6825542</v>
      </c>
      <c r="BL12" s="146">
        <v>0</v>
      </c>
      <c r="BM12" s="148">
        <v>0</v>
      </c>
      <c r="BN12" s="149">
        <v>19</v>
      </c>
      <c r="BO12" s="147">
        <v>646574</v>
      </c>
      <c r="BP12" s="152">
        <v>0</v>
      </c>
      <c r="BQ12" s="153">
        <v>0</v>
      </c>
      <c r="BR12" s="154">
        <v>0</v>
      </c>
      <c r="BS12" s="155">
        <v>0</v>
      </c>
      <c r="BT12" s="154">
        <v>0</v>
      </c>
      <c r="BU12" s="155">
        <v>0</v>
      </c>
      <c r="BV12" s="156">
        <v>0</v>
      </c>
      <c r="BW12" s="157">
        <v>0</v>
      </c>
      <c r="BX12" s="154">
        <v>0</v>
      </c>
      <c r="BY12" s="157">
        <v>0</v>
      </c>
      <c r="BZ12" s="158">
        <v>116</v>
      </c>
      <c r="CA12" s="159">
        <v>163487</v>
      </c>
      <c r="CB12" s="120">
        <v>22</v>
      </c>
      <c r="CC12" s="121">
        <v>85050</v>
      </c>
      <c r="CD12" s="144">
        <v>0</v>
      </c>
      <c r="CE12" s="150">
        <v>0</v>
      </c>
      <c r="CF12" s="149">
        <v>0</v>
      </c>
      <c r="CG12" s="147">
        <v>0</v>
      </c>
      <c r="CH12" s="146"/>
      <c r="CI12" s="148"/>
      <c r="CJ12" s="149"/>
      <c r="CK12" s="147"/>
      <c r="CL12" s="158">
        <v>51</v>
      </c>
      <c r="CM12" s="121">
        <v>1840938</v>
      </c>
      <c r="CN12" s="160">
        <f t="shared" si="1"/>
        <v>23415</v>
      </c>
      <c r="CO12" s="153">
        <f t="shared" si="2"/>
        <v>167574050</v>
      </c>
      <c r="CP12" s="154">
        <f t="shared" si="3"/>
        <v>13843</v>
      </c>
      <c r="CQ12" s="155">
        <f t="shared" si="4"/>
        <v>101494147</v>
      </c>
      <c r="CR12" s="154">
        <f t="shared" si="5"/>
        <v>7802</v>
      </c>
      <c r="CS12" s="155">
        <f t="shared" si="6"/>
        <v>31297730</v>
      </c>
      <c r="CT12" s="156">
        <f t="shared" si="7"/>
        <v>1770</v>
      </c>
      <c r="CU12" s="157">
        <f t="shared" si="8"/>
        <v>34782173</v>
      </c>
      <c r="CV12" s="161">
        <v>717</v>
      </c>
      <c r="CW12" s="162">
        <v>14340000</v>
      </c>
      <c r="CX12" s="160">
        <f t="shared" si="9"/>
        <v>24132</v>
      </c>
      <c r="CY12" s="163">
        <f t="shared" si="0"/>
        <v>181914050</v>
      </c>
    </row>
    <row r="13" spans="1:103" ht="21" customHeight="1" x14ac:dyDescent="0.15">
      <c r="A13" s="84">
        <v>8</v>
      </c>
      <c r="B13" s="85">
        <v>39472121</v>
      </c>
      <c r="C13" s="86" t="s">
        <v>33</v>
      </c>
      <c r="D13" s="144">
        <v>992</v>
      </c>
      <c r="E13" s="150">
        <v>4737860</v>
      </c>
      <c r="F13" s="149">
        <v>578</v>
      </c>
      <c r="G13" s="147">
        <v>2847542</v>
      </c>
      <c r="H13" s="146">
        <v>307</v>
      </c>
      <c r="I13" s="148">
        <v>1367002</v>
      </c>
      <c r="J13" s="149">
        <v>107</v>
      </c>
      <c r="K13" s="147">
        <v>523316</v>
      </c>
      <c r="L13" s="144">
        <v>375</v>
      </c>
      <c r="M13" s="145">
        <v>6881725</v>
      </c>
      <c r="N13" s="146">
        <v>319</v>
      </c>
      <c r="O13" s="148">
        <v>5987006</v>
      </c>
      <c r="P13" s="149">
        <v>40</v>
      </c>
      <c r="Q13" s="147">
        <v>602847</v>
      </c>
      <c r="R13" s="146">
        <v>16</v>
      </c>
      <c r="S13" s="147">
        <v>291872</v>
      </c>
      <c r="T13" s="144">
        <v>338</v>
      </c>
      <c r="U13" s="150">
        <v>7921260</v>
      </c>
      <c r="V13" s="149">
        <v>283</v>
      </c>
      <c r="W13" s="147">
        <v>6762988</v>
      </c>
      <c r="X13" s="146">
        <v>55</v>
      </c>
      <c r="Y13" s="147">
        <v>1158272</v>
      </c>
      <c r="Z13" s="149">
        <v>0</v>
      </c>
      <c r="AA13" s="147">
        <v>0</v>
      </c>
      <c r="AB13" s="144">
        <v>10641</v>
      </c>
      <c r="AC13" s="150">
        <v>50416946</v>
      </c>
      <c r="AD13" s="149">
        <v>5487</v>
      </c>
      <c r="AE13" s="147">
        <v>27174604</v>
      </c>
      <c r="AF13" s="146">
        <v>4763</v>
      </c>
      <c r="AG13" s="147">
        <v>14802410</v>
      </c>
      <c r="AH13" s="149">
        <v>391</v>
      </c>
      <c r="AI13" s="147">
        <v>8439932</v>
      </c>
      <c r="AJ13" s="144">
        <v>190</v>
      </c>
      <c r="AK13" s="150">
        <v>5931861</v>
      </c>
      <c r="AL13" s="149">
        <v>146</v>
      </c>
      <c r="AM13" s="147">
        <v>4666309</v>
      </c>
      <c r="AN13" s="146">
        <v>29</v>
      </c>
      <c r="AO13" s="147">
        <v>875623</v>
      </c>
      <c r="AP13" s="149">
        <v>15</v>
      </c>
      <c r="AQ13" s="147">
        <v>389929</v>
      </c>
      <c r="AR13" s="144">
        <v>2</v>
      </c>
      <c r="AS13" s="150">
        <v>21680</v>
      </c>
      <c r="AT13" s="149">
        <v>0</v>
      </c>
      <c r="AU13" s="147">
        <v>0</v>
      </c>
      <c r="AV13" s="146">
        <v>2</v>
      </c>
      <c r="AW13" s="148">
        <v>21680</v>
      </c>
      <c r="AX13" s="149">
        <v>0</v>
      </c>
      <c r="AY13" s="151">
        <v>0</v>
      </c>
      <c r="AZ13" s="144">
        <v>0</v>
      </c>
      <c r="BA13" s="150">
        <v>0</v>
      </c>
      <c r="BB13" s="149">
        <v>0</v>
      </c>
      <c r="BC13" s="147">
        <v>0</v>
      </c>
      <c r="BD13" s="146">
        <v>0</v>
      </c>
      <c r="BE13" s="148">
        <v>0</v>
      </c>
      <c r="BF13" s="149">
        <v>0</v>
      </c>
      <c r="BG13" s="147">
        <v>0</v>
      </c>
      <c r="BH13" s="144">
        <v>308</v>
      </c>
      <c r="BI13" s="150">
        <v>4703759</v>
      </c>
      <c r="BJ13" s="149">
        <v>297</v>
      </c>
      <c r="BK13" s="147">
        <v>4445324</v>
      </c>
      <c r="BL13" s="146">
        <v>0</v>
      </c>
      <c r="BM13" s="148">
        <v>0</v>
      </c>
      <c r="BN13" s="149">
        <v>11</v>
      </c>
      <c r="BO13" s="147">
        <v>258435</v>
      </c>
      <c r="BP13" s="152">
        <v>0</v>
      </c>
      <c r="BQ13" s="153">
        <v>0</v>
      </c>
      <c r="BR13" s="154">
        <v>0</v>
      </c>
      <c r="BS13" s="155">
        <v>0</v>
      </c>
      <c r="BT13" s="154">
        <v>0</v>
      </c>
      <c r="BU13" s="155">
        <v>0</v>
      </c>
      <c r="BV13" s="156">
        <v>0</v>
      </c>
      <c r="BW13" s="157">
        <v>0</v>
      </c>
      <c r="BX13" s="154">
        <v>0</v>
      </c>
      <c r="BY13" s="157">
        <v>0</v>
      </c>
      <c r="BZ13" s="158">
        <v>23</v>
      </c>
      <c r="CA13" s="159">
        <v>27674</v>
      </c>
      <c r="CB13" s="120">
        <v>1</v>
      </c>
      <c r="CC13" s="121">
        <v>4650</v>
      </c>
      <c r="CD13" s="144">
        <v>0</v>
      </c>
      <c r="CE13" s="150">
        <v>0</v>
      </c>
      <c r="CF13" s="149">
        <v>0</v>
      </c>
      <c r="CG13" s="147">
        <v>0</v>
      </c>
      <c r="CH13" s="146"/>
      <c r="CI13" s="148"/>
      <c r="CJ13" s="149"/>
      <c r="CK13" s="147"/>
      <c r="CL13" s="158">
        <v>35</v>
      </c>
      <c r="CM13" s="121">
        <v>952074</v>
      </c>
      <c r="CN13" s="160">
        <f t="shared" si="1"/>
        <v>12905</v>
      </c>
      <c r="CO13" s="153">
        <f t="shared" si="2"/>
        <v>81599489</v>
      </c>
      <c r="CP13" s="154">
        <f t="shared" si="3"/>
        <v>7169</v>
      </c>
      <c r="CQ13" s="155">
        <f t="shared" si="4"/>
        <v>52868171</v>
      </c>
      <c r="CR13" s="154">
        <f t="shared" si="5"/>
        <v>5196</v>
      </c>
      <c r="CS13" s="155">
        <f t="shared" si="6"/>
        <v>18827834</v>
      </c>
      <c r="CT13" s="156">
        <f t="shared" si="7"/>
        <v>540</v>
      </c>
      <c r="CU13" s="157">
        <f t="shared" si="8"/>
        <v>9903484</v>
      </c>
      <c r="CV13" s="161">
        <v>302</v>
      </c>
      <c r="CW13" s="162">
        <v>6040000</v>
      </c>
      <c r="CX13" s="160">
        <f t="shared" si="9"/>
        <v>13207</v>
      </c>
      <c r="CY13" s="163">
        <f t="shared" si="0"/>
        <v>87639489</v>
      </c>
    </row>
    <row r="14" spans="1:103" ht="21" customHeight="1" x14ac:dyDescent="0.15">
      <c r="A14" s="84">
        <v>9</v>
      </c>
      <c r="B14" s="85">
        <v>39472139</v>
      </c>
      <c r="C14" s="86" t="s">
        <v>34</v>
      </c>
      <c r="D14" s="144">
        <v>2438</v>
      </c>
      <c r="E14" s="150">
        <v>15030368</v>
      </c>
      <c r="F14" s="149">
        <v>1644</v>
      </c>
      <c r="G14" s="147">
        <v>11076101</v>
      </c>
      <c r="H14" s="146">
        <v>477</v>
      </c>
      <c r="I14" s="148">
        <v>2573931</v>
      </c>
      <c r="J14" s="149">
        <v>317</v>
      </c>
      <c r="K14" s="147">
        <v>1380336</v>
      </c>
      <c r="L14" s="144">
        <v>174</v>
      </c>
      <c r="M14" s="145">
        <v>4724054</v>
      </c>
      <c r="N14" s="146">
        <v>134</v>
      </c>
      <c r="O14" s="148">
        <v>3900499</v>
      </c>
      <c r="P14" s="149">
        <v>35</v>
      </c>
      <c r="Q14" s="147">
        <v>772346</v>
      </c>
      <c r="R14" s="146">
        <v>5</v>
      </c>
      <c r="S14" s="147">
        <v>51209</v>
      </c>
      <c r="T14" s="144">
        <v>496</v>
      </c>
      <c r="U14" s="150">
        <v>13854072</v>
      </c>
      <c r="V14" s="149">
        <v>422</v>
      </c>
      <c r="W14" s="147">
        <v>12221636</v>
      </c>
      <c r="X14" s="146">
        <v>51</v>
      </c>
      <c r="Y14" s="147">
        <v>1275296</v>
      </c>
      <c r="Z14" s="149">
        <v>23</v>
      </c>
      <c r="AA14" s="147">
        <v>357140</v>
      </c>
      <c r="AB14" s="144">
        <v>19392</v>
      </c>
      <c r="AC14" s="150">
        <v>98942136</v>
      </c>
      <c r="AD14" s="149">
        <v>11755</v>
      </c>
      <c r="AE14" s="147">
        <v>58168144</v>
      </c>
      <c r="AF14" s="146">
        <v>6981</v>
      </c>
      <c r="AG14" s="147">
        <v>25122044</v>
      </c>
      <c r="AH14" s="149">
        <v>656</v>
      </c>
      <c r="AI14" s="147">
        <v>15651948</v>
      </c>
      <c r="AJ14" s="144">
        <v>317</v>
      </c>
      <c r="AK14" s="150">
        <v>14044689</v>
      </c>
      <c r="AL14" s="149">
        <v>248</v>
      </c>
      <c r="AM14" s="147">
        <v>9248572</v>
      </c>
      <c r="AN14" s="146">
        <v>45</v>
      </c>
      <c r="AO14" s="147">
        <v>4179080</v>
      </c>
      <c r="AP14" s="149">
        <v>24</v>
      </c>
      <c r="AQ14" s="147">
        <v>617037</v>
      </c>
      <c r="AR14" s="144">
        <v>7</v>
      </c>
      <c r="AS14" s="150">
        <v>57142</v>
      </c>
      <c r="AT14" s="149">
        <v>5</v>
      </c>
      <c r="AU14" s="147">
        <v>21924</v>
      </c>
      <c r="AV14" s="146">
        <v>1</v>
      </c>
      <c r="AW14" s="148">
        <v>3816</v>
      </c>
      <c r="AX14" s="149">
        <v>1</v>
      </c>
      <c r="AY14" s="151">
        <v>31402</v>
      </c>
      <c r="AZ14" s="144">
        <v>1</v>
      </c>
      <c r="BA14" s="150">
        <v>19116</v>
      </c>
      <c r="BB14" s="149">
        <v>1</v>
      </c>
      <c r="BC14" s="147">
        <v>19116</v>
      </c>
      <c r="BD14" s="146">
        <v>0</v>
      </c>
      <c r="BE14" s="148">
        <v>0</v>
      </c>
      <c r="BF14" s="149">
        <v>0</v>
      </c>
      <c r="BG14" s="147">
        <v>0</v>
      </c>
      <c r="BH14" s="144">
        <v>712</v>
      </c>
      <c r="BI14" s="150">
        <v>8322095</v>
      </c>
      <c r="BJ14" s="149">
        <v>685</v>
      </c>
      <c r="BK14" s="147">
        <v>7240596</v>
      </c>
      <c r="BL14" s="146">
        <v>0</v>
      </c>
      <c r="BM14" s="148">
        <v>0</v>
      </c>
      <c r="BN14" s="149">
        <v>27</v>
      </c>
      <c r="BO14" s="147">
        <v>1081499</v>
      </c>
      <c r="BP14" s="152">
        <v>0</v>
      </c>
      <c r="BQ14" s="153">
        <v>0</v>
      </c>
      <c r="BR14" s="154">
        <v>0</v>
      </c>
      <c r="BS14" s="155">
        <v>0</v>
      </c>
      <c r="BT14" s="154">
        <v>0</v>
      </c>
      <c r="BU14" s="155">
        <v>0</v>
      </c>
      <c r="BV14" s="156">
        <v>0</v>
      </c>
      <c r="BW14" s="157">
        <v>0</v>
      </c>
      <c r="BX14" s="154">
        <v>0</v>
      </c>
      <c r="BY14" s="157">
        <v>0</v>
      </c>
      <c r="BZ14" s="158">
        <v>72</v>
      </c>
      <c r="CA14" s="159">
        <v>104995</v>
      </c>
      <c r="CB14" s="120">
        <v>13</v>
      </c>
      <c r="CC14" s="121">
        <v>57600</v>
      </c>
      <c r="CD14" s="144">
        <v>1</v>
      </c>
      <c r="CE14" s="150">
        <v>28610</v>
      </c>
      <c r="CF14" s="149">
        <v>1</v>
      </c>
      <c r="CG14" s="147">
        <v>28610</v>
      </c>
      <c r="CH14" s="146"/>
      <c r="CI14" s="148"/>
      <c r="CJ14" s="149"/>
      <c r="CK14" s="147"/>
      <c r="CL14" s="158">
        <v>51</v>
      </c>
      <c r="CM14" s="121">
        <v>1571646</v>
      </c>
      <c r="CN14" s="160">
        <f t="shared" si="1"/>
        <v>23674</v>
      </c>
      <c r="CO14" s="153">
        <f t="shared" si="2"/>
        <v>156756523</v>
      </c>
      <c r="CP14" s="154">
        <f t="shared" si="3"/>
        <v>15031</v>
      </c>
      <c r="CQ14" s="155">
        <f t="shared" si="4"/>
        <v>103659439</v>
      </c>
      <c r="CR14" s="154">
        <f t="shared" si="5"/>
        <v>7590</v>
      </c>
      <c r="CS14" s="155">
        <f t="shared" si="6"/>
        <v>33926513</v>
      </c>
      <c r="CT14" s="156">
        <f t="shared" si="7"/>
        <v>1053</v>
      </c>
      <c r="CU14" s="157">
        <f t="shared" si="8"/>
        <v>19170571</v>
      </c>
      <c r="CV14" s="161">
        <v>767</v>
      </c>
      <c r="CW14" s="162">
        <v>15340000</v>
      </c>
      <c r="CX14" s="160">
        <f t="shared" si="9"/>
        <v>24441</v>
      </c>
      <c r="CY14" s="163">
        <f t="shared" si="0"/>
        <v>172096523</v>
      </c>
    </row>
    <row r="15" spans="1:103" ht="21" customHeight="1" x14ac:dyDescent="0.15">
      <c r="A15" s="84">
        <v>10</v>
      </c>
      <c r="B15" s="85">
        <v>39472147</v>
      </c>
      <c r="C15" s="86" t="s">
        <v>35</v>
      </c>
      <c r="D15" s="144">
        <v>618</v>
      </c>
      <c r="E15" s="150">
        <v>2516330</v>
      </c>
      <c r="F15" s="149">
        <v>382</v>
      </c>
      <c r="G15" s="147">
        <v>1672446</v>
      </c>
      <c r="H15" s="146">
        <v>171</v>
      </c>
      <c r="I15" s="148">
        <v>654017</v>
      </c>
      <c r="J15" s="149">
        <v>65</v>
      </c>
      <c r="K15" s="147">
        <v>189867</v>
      </c>
      <c r="L15" s="144">
        <v>51</v>
      </c>
      <c r="M15" s="145">
        <v>325702</v>
      </c>
      <c r="N15" s="146">
        <v>51</v>
      </c>
      <c r="O15" s="148">
        <v>325702</v>
      </c>
      <c r="P15" s="149">
        <v>0</v>
      </c>
      <c r="Q15" s="147">
        <v>0</v>
      </c>
      <c r="R15" s="146">
        <v>0</v>
      </c>
      <c r="S15" s="147">
        <v>0</v>
      </c>
      <c r="T15" s="144">
        <v>151</v>
      </c>
      <c r="U15" s="150">
        <v>2678977</v>
      </c>
      <c r="V15" s="149">
        <v>148</v>
      </c>
      <c r="W15" s="147">
        <v>2625157</v>
      </c>
      <c r="X15" s="146">
        <v>2</v>
      </c>
      <c r="Y15" s="147">
        <v>37440</v>
      </c>
      <c r="Z15" s="149">
        <v>1</v>
      </c>
      <c r="AA15" s="147">
        <v>16380</v>
      </c>
      <c r="AB15" s="144">
        <v>10507</v>
      </c>
      <c r="AC15" s="150">
        <v>42922217</v>
      </c>
      <c r="AD15" s="149">
        <v>6884</v>
      </c>
      <c r="AE15" s="147">
        <v>28766815</v>
      </c>
      <c r="AF15" s="146">
        <v>3391</v>
      </c>
      <c r="AG15" s="147">
        <v>9815144</v>
      </c>
      <c r="AH15" s="149">
        <v>232</v>
      </c>
      <c r="AI15" s="147">
        <v>4340258</v>
      </c>
      <c r="AJ15" s="144">
        <v>214</v>
      </c>
      <c r="AK15" s="150">
        <v>6201261</v>
      </c>
      <c r="AL15" s="149">
        <v>164</v>
      </c>
      <c r="AM15" s="147">
        <v>4905590</v>
      </c>
      <c r="AN15" s="146">
        <v>42</v>
      </c>
      <c r="AO15" s="147">
        <v>1079376</v>
      </c>
      <c r="AP15" s="149">
        <v>8</v>
      </c>
      <c r="AQ15" s="147">
        <v>216295</v>
      </c>
      <c r="AR15" s="144">
        <v>10</v>
      </c>
      <c r="AS15" s="150">
        <v>132286</v>
      </c>
      <c r="AT15" s="149">
        <v>6</v>
      </c>
      <c r="AU15" s="147">
        <v>89658</v>
      </c>
      <c r="AV15" s="146">
        <v>3</v>
      </c>
      <c r="AW15" s="148">
        <v>29160</v>
      </c>
      <c r="AX15" s="149">
        <v>1</v>
      </c>
      <c r="AY15" s="151">
        <v>13468</v>
      </c>
      <c r="AZ15" s="144">
        <v>0</v>
      </c>
      <c r="BA15" s="150">
        <v>0</v>
      </c>
      <c r="BB15" s="149">
        <v>0</v>
      </c>
      <c r="BC15" s="147">
        <v>0</v>
      </c>
      <c r="BD15" s="146">
        <v>0</v>
      </c>
      <c r="BE15" s="148">
        <v>0</v>
      </c>
      <c r="BF15" s="149">
        <v>0</v>
      </c>
      <c r="BG15" s="147">
        <v>0</v>
      </c>
      <c r="BH15" s="144">
        <v>510</v>
      </c>
      <c r="BI15" s="150">
        <v>6043377</v>
      </c>
      <c r="BJ15" s="149">
        <v>505</v>
      </c>
      <c r="BK15" s="147">
        <v>5891399</v>
      </c>
      <c r="BL15" s="146">
        <v>0</v>
      </c>
      <c r="BM15" s="148">
        <v>0</v>
      </c>
      <c r="BN15" s="149">
        <v>5</v>
      </c>
      <c r="BO15" s="147">
        <v>151978</v>
      </c>
      <c r="BP15" s="152">
        <v>0</v>
      </c>
      <c r="BQ15" s="153">
        <v>0</v>
      </c>
      <c r="BR15" s="154">
        <v>0</v>
      </c>
      <c r="BS15" s="155">
        <v>0</v>
      </c>
      <c r="BT15" s="154">
        <v>0</v>
      </c>
      <c r="BU15" s="155">
        <v>0</v>
      </c>
      <c r="BV15" s="156">
        <v>0</v>
      </c>
      <c r="BW15" s="157">
        <v>0</v>
      </c>
      <c r="BX15" s="154">
        <v>0</v>
      </c>
      <c r="BY15" s="157">
        <v>0</v>
      </c>
      <c r="BZ15" s="158">
        <v>3</v>
      </c>
      <c r="CA15" s="159">
        <v>2064</v>
      </c>
      <c r="CB15" s="120">
        <v>6</v>
      </c>
      <c r="CC15" s="121">
        <v>22800</v>
      </c>
      <c r="CD15" s="144">
        <v>0</v>
      </c>
      <c r="CE15" s="150">
        <v>0</v>
      </c>
      <c r="CF15" s="149">
        <v>0</v>
      </c>
      <c r="CG15" s="147">
        <v>0</v>
      </c>
      <c r="CH15" s="146"/>
      <c r="CI15" s="148"/>
      <c r="CJ15" s="149"/>
      <c r="CK15" s="147"/>
      <c r="CL15" s="158">
        <v>24</v>
      </c>
      <c r="CM15" s="121">
        <v>622672</v>
      </c>
      <c r="CN15" s="160">
        <f t="shared" si="1"/>
        <v>12094</v>
      </c>
      <c r="CO15" s="153">
        <f t="shared" si="2"/>
        <v>61467686</v>
      </c>
      <c r="CP15" s="154">
        <f t="shared" si="3"/>
        <v>8173</v>
      </c>
      <c r="CQ15" s="155">
        <f t="shared" si="4"/>
        <v>44924303</v>
      </c>
      <c r="CR15" s="154">
        <f t="shared" si="5"/>
        <v>3609</v>
      </c>
      <c r="CS15" s="155">
        <f t="shared" si="6"/>
        <v>11615137</v>
      </c>
      <c r="CT15" s="156">
        <f t="shared" si="7"/>
        <v>312</v>
      </c>
      <c r="CU15" s="157">
        <f t="shared" si="8"/>
        <v>4928246</v>
      </c>
      <c r="CV15" s="161">
        <v>492</v>
      </c>
      <c r="CW15" s="162">
        <v>9840000</v>
      </c>
      <c r="CX15" s="160">
        <f t="shared" si="9"/>
        <v>12586</v>
      </c>
      <c r="CY15" s="163">
        <f t="shared" si="0"/>
        <v>71307686</v>
      </c>
    </row>
    <row r="16" spans="1:103" ht="21" customHeight="1" x14ac:dyDescent="0.15">
      <c r="A16" s="84">
        <v>11</v>
      </c>
      <c r="B16" s="85">
        <v>39472154</v>
      </c>
      <c r="C16" s="86" t="s">
        <v>36</v>
      </c>
      <c r="D16" s="144">
        <v>761</v>
      </c>
      <c r="E16" s="150">
        <v>4171314</v>
      </c>
      <c r="F16" s="149">
        <v>531</v>
      </c>
      <c r="G16" s="147">
        <v>3004066</v>
      </c>
      <c r="H16" s="146">
        <v>196</v>
      </c>
      <c r="I16" s="148">
        <v>998251</v>
      </c>
      <c r="J16" s="149">
        <v>34</v>
      </c>
      <c r="K16" s="147">
        <v>168997</v>
      </c>
      <c r="L16" s="144">
        <v>116</v>
      </c>
      <c r="M16" s="145">
        <v>2031037</v>
      </c>
      <c r="N16" s="146">
        <v>73</v>
      </c>
      <c r="O16" s="148">
        <v>1441700</v>
      </c>
      <c r="P16" s="149">
        <v>30</v>
      </c>
      <c r="Q16" s="147">
        <v>425593</v>
      </c>
      <c r="R16" s="146">
        <v>13</v>
      </c>
      <c r="S16" s="147">
        <v>163744</v>
      </c>
      <c r="T16" s="144">
        <v>157</v>
      </c>
      <c r="U16" s="150">
        <v>4723083</v>
      </c>
      <c r="V16" s="149">
        <v>104</v>
      </c>
      <c r="W16" s="147">
        <v>3891820</v>
      </c>
      <c r="X16" s="146">
        <v>41</v>
      </c>
      <c r="Y16" s="147">
        <v>677032</v>
      </c>
      <c r="Z16" s="149">
        <v>12</v>
      </c>
      <c r="AA16" s="147">
        <v>154231</v>
      </c>
      <c r="AB16" s="144">
        <v>8989</v>
      </c>
      <c r="AC16" s="150">
        <v>39041453</v>
      </c>
      <c r="AD16" s="149">
        <v>5266</v>
      </c>
      <c r="AE16" s="147">
        <v>25311545</v>
      </c>
      <c r="AF16" s="146">
        <v>3609</v>
      </c>
      <c r="AG16" s="147">
        <v>12412226</v>
      </c>
      <c r="AH16" s="149">
        <v>114</v>
      </c>
      <c r="AI16" s="147">
        <v>1317682</v>
      </c>
      <c r="AJ16" s="144">
        <v>143</v>
      </c>
      <c r="AK16" s="150">
        <v>3803173</v>
      </c>
      <c r="AL16" s="149">
        <v>125</v>
      </c>
      <c r="AM16" s="147">
        <v>3401794</v>
      </c>
      <c r="AN16" s="146">
        <v>17</v>
      </c>
      <c r="AO16" s="147">
        <v>394435</v>
      </c>
      <c r="AP16" s="149">
        <v>1</v>
      </c>
      <c r="AQ16" s="147">
        <v>6944</v>
      </c>
      <c r="AR16" s="144">
        <v>2</v>
      </c>
      <c r="AS16" s="150">
        <v>45972</v>
      </c>
      <c r="AT16" s="149">
        <v>2</v>
      </c>
      <c r="AU16" s="147">
        <v>45972</v>
      </c>
      <c r="AV16" s="146">
        <v>0</v>
      </c>
      <c r="AW16" s="148">
        <v>0</v>
      </c>
      <c r="AX16" s="149">
        <v>0</v>
      </c>
      <c r="AY16" s="151">
        <v>0</v>
      </c>
      <c r="AZ16" s="144">
        <v>1</v>
      </c>
      <c r="BA16" s="150">
        <v>18198</v>
      </c>
      <c r="BB16" s="149">
        <v>1</v>
      </c>
      <c r="BC16" s="147">
        <v>18198</v>
      </c>
      <c r="BD16" s="146">
        <v>0</v>
      </c>
      <c r="BE16" s="148">
        <v>0</v>
      </c>
      <c r="BF16" s="149">
        <v>0</v>
      </c>
      <c r="BG16" s="147">
        <v>0</v>
      </c>
      <c r="BH16" s="144">
        <v>391</v>
      </c>
      <c r="BI16" s="150">
        <v>4858396</v>
      </c>
      <c r="BJ16" s="149">
        <v>387</v>
      </c>
      <c r="BK16" s="147">
        <v>4810221</v>
      </c>
      <c r="BL16" s="146">
        <v>0</v>
      </c>
      <c r="BM16" s="148">
        <v>0</v>
      </c>
      <c r="BN16" s="149">
        <v>4</v>
      </c>
      <c r="BO16" s="147">
        <v>48175</v>
      </c>
      <c r="BP16" s="152">
        <v>0</v>
      </c>
      <c r="BQ16" s="153">
        <v>0</v>
      </c>
      <c r="BR16" s="154">
        <v>0</v>
      </c>
      <c r="BS16" s="155">
        <v>0</v>
      </c>
      <c r="BT16" s="154">
        <v>0</v>
      </c>
      <c r="BU16" s="155">
        <v>0</v>
      </c>
      <c r="BV16" s="156">
        <v>0</v>
      </c>
      <c r="BW16" s="157">
        <v>0</v>
      </c>
      <c r="BX16" s="154">
        <v>0</v>
      </c>
      <c r="BY16" s="157">
        <v>0</v>
      </c>
      <c r="BZ16" s="158">
        <v>234</v>
      </c>
      <c r="CA16" s="159">
        <v>628651</v>
      </c>
      <c r="CB16" s="120">
        <v>6</v>
      </c>
      <c r="CC16" s="121">
        <v>22450</v>
      </c>
      <c r="CD16" s="144">
        <v>0</v>
      </c>
      <c r="CE16" s="150">
        <v>0</v>
      </c>
      <c r="CF16" s="149">
        <v>0</v>
      </c>
      <c r="CG16" s="147">
        <v>0</v>
      </c>
      <c r="CH16" s="146"/>
      <c r="CI16" s="148"/>
      <c r="CJ16" s="149"/>
      <c r="CK16" s="147"/>
      <c r="CL16" s="158">
        <v>23</v>
      </c>
      <c r="CM16" s="121">
        <v>821448</v>
      </c>
      <c r="CN16" s="160">
        <f t="shared" si="1"/>
        <v>10823</v>
      </c>
      <c r="CO16" s="153">
        <f t="shared" si="2"/>
        <v>60165175</v>
      </c>
      <c r="CP16" s="154">
        <f t="shared" si="3"/>
        <v>6752</v>
      </c>
      <c r="CQ16" s="155">
        <f t="shared" si="4"/>
        <v>43397865</v>
      </c>
      <c r="CR16" s="154">
        <f t="shared" si="5"/>
        <v>3893</v>
      </c>
      <c r="CS16" s="155">
        <f t="shared" si="6"/>
        <v>14907537</v>
      </c>
      <c r="CT16" s="156">
        <f t="shared" si="7"/>
        <v>178</v>
      </c>
      <c r="CU16" s="157">
        <f t="shared" si="8"/>
        <v>1859773</v>
      </c>
      <c r="CV16" s="161">
        <v>333</v>
      </c>
      <c r="CW16" s="162">
        <v>6660000</v>
      </c>
      <c r="CX16" s="160">
        <f t="shared" si="9"/>
        <v>11156</v>
      </c>
      <c r="CY16" s="163">
        <f t="shared" si="0"/>
        <v>66825175</v>
      </c>
    </row>
    <row r="17" spans="1:103" ht="21" customHeight="1" x14ac:dyDescent="0.15">
      <c r="A17" s="84">
        <v>12</v>
      </c>
      <c r="B17" s="85">
        <v>39473012</v>
      </c>
      <c r="C17" s="86" t="s">
        <v>175</v>
      </c>
      <c r="D17" s="144">
        <v>29</v>
      </c>
      <c r="E17" s="150">
        <v>170616</v>
      </c>
      <c r="F17" s="149">
        <v>18</v>
      </c>
      <c r="G17" s="147">
        <v>111398</v>
      </c>
      <c r="H17" s="146">
        <v>11</v>
      </c>
      <c r="I17" s="148">
        <v>59218</v>
      </c>
      <c r="J17" s="149">
        <v>0</v>
      </c>
      <c r="K17" s="147">
        <v>0</v>
      </c>
      <c r="L17" s="144">
        <v>25</v>
      </c>
      <c r="M17" s="145">
        <v>404438</v>
      </c>
      <c r="N17" s="146">
        <v>20</v>
      </c>
      <c r="O17" s="148">
        <v>360866</v>
      </c>
      <c r="P17" s="149">
        <v>5</v>
      </c>
      <c r="Q17" s="147">
        <v>43572</v>
      </c>
      <c r="R17" s="146">
        <v>0</v>
      </c>
      <c r="S17" s="147">
        <v>0</v>
      </c>
      <c r="T17" s="144">
        <v>19</v>
      </c>
      <c r="U17" s="150">
        <v>300450</v>
      </c>
      <c r="V17" s="149">
        <v>14</v>
      </c>
      <c r="W17" s="147">
        <v>252450</v>
      </c>
      <c r="X17" s="146">
        <v>5</v>
      </c>
      <c r="Y17" s="147">
        <v>48000</v>
      </c>
      <c r="Z17" s="149">
        <v>0</v>
      </c>
      <c r="AA17" s="147">
        <v>0</v>
      </c>
      <c r="AB17" s="144">
        <v>1167</v>
      </c>
      <c r="AC17" s="150">
        <v>5039308</v>
      </c>
      <c r="AD17" s="149">
        <v>802</v>
      </c>
      <c r="AE17" s="147">
        <v>3530774</v>
      </c>
      <c r="AF17" s="146">
        <v>355</v>
      </c>
      <c r="AG17" s="147">
        <v>1385290</v>
      </c>
      <c r="AH17" s="149">
        <v>10</v>
      </c>
      <c r="AI17" s="147">
        <v>123244</v>
      </c>
      <c r="AJ17" s="144">
        <v>17</v>
      </c>
      <c r="AK17" s="150">
        <v>509016</v>
      </c>
      <c r="AL17" s="149">
        <v>14</v>
      </c>
      <c r="AM17" s="147">
        <v>435188</v>
      </c>
      <c r="AN17" s="146">
        <v>1</v>
      </c>
      <c r="AO17" s="147">
        <v>25228</v>
      </c>
      <c r="AP17" s="149">
        <v>2</v>
      </c>
      <c r="AQ17" s="147">
        <v>48600</v>
      </c>
      <c r="AR17" s="144">
        <v>0</v>
      </c>
      <c r="AS17" s="150">
        <v>0</v>
      </c>
      <c r="AT17" s="149">
        <v>0</v>
      </c>
      <c r="AU17" s="147">
        <v>0</v>
      </c>
      <c r="AV17" s="146">
        <v>0</v>
      </c>
      <c r="AW17" s="148">
        <v>0</v>
      </c>
      <c r="AX17" s="149">
        <v>0</v>
      </c>
      <c r="AY17" s="151">
        <v>0</v>
      </c>
      <c r="AZ17" s="144">
        <v>0</v>
      </c>
      <c r="BA17" s="150">
        <v>0</v>
      </c>
      <c r="BB17" s="149">
        <v>0</v>
      </c>
      <c r="BC17" s="147">
        <v>0</v>
      </c>
      <c r="BD17" s="146">
        <v>0</v>
      </c>
      <c r="BE17" s="148">
        <v>0</v>
      </c>
      <c r="BF17" s="149">
        <v>0</v>
      </c>
      <c r="BG17" s="147">
        <v>0</v>
      </c>
      <c r="BH17" s="144">
        <v>32</v>
      </c>
      <c r="BI17" s="150">
        <v>453711</v>
      </c>
      <c r="BJ17" s="149">
        <v>32</v>
      </c>
      <c r="BK17" s="147">
        <v>453711</v>
      </c>
      <c r="BL17" s="146">
        <v>0</v>
      </c>
      <c r="BM17" s="148">
        <v>0</v>
      </c>
      <c r="BN17" s="149">
        <v>0</v>
      </c>
      <c r="BO17" s="147">
        <v>0</v>
      </c>
      <c r="BP17" s="152">
        <v>0</v>
      </c>
      <c r="BQ17" s="153">
        <v>0</v>
      </c>
      <c r="BR17" s="154">
        <v>0</v>
      </c>
      <c r="BS17" s="155">
        <v>0</v>
      </c>
      <c r="BT17" s="154">
        <v>0</v>
      </c>
      <c r="BU17" s="155">
        <v>0</v>
      </c>
      <c r="BV17" s="156">
        <v>0</v>
      </c>
      <c r="BW17" s="157">
        <v>0</v>
      </c>
      <c r="BX17" s="154">
        <v>0</v>
      </c>
      <c r="BY17" s="157">
        <v>0</v>
      </c>
      <c r="BZ17" s="158">
        <v>6</v>
      </c>
      <c r="CA17" s="159">
        <v>7164</v>
      </c>
      <c r="CB17" s="120">
        <v>0</v>
      </c>
      <c r="CC17" s="121">
        <v>0</v>
      </c>
      <c r="CD17" s="144">
        <v>0</v>
      </c>
      <c r="CE17" s="150">
        <v>0</v>
      </c>
      <c r="CF17" s="149">
        <v>0</v>
      </c>
      <c r="CG17" s="147">
        <v>0</v>
      </c>
      <c r="CH17" s="146"/>
      <c r="CI17" s="148"/>
      <c r="CJ17" s="149"/>
      <c r="CK17" s="147"/>
      <c r="CL17" s="158">
        <v>3</v>
      </c>
      <c r="CM17" s="121">
        <v>57718</v>
      </c>
      <c r="CN17" s="160">
        <f t="shared" si="1"/>
        <v>1298</v>
      </c>
      <c r="CO17" s="153">
        <f t="shared" si="2"/>
        <v>6942421</v>
      </c>
      <c r="CP17" s="154">
        <f t="shared" si="3"/>
        <v>909</v>
      </c>
      <c r="CQ17" s="155">
        <f t="shared" si="4"/>
        <v>5209269</v>
      </c>
      <c r="CR17" s="154">
        <f t="shared" si="5"/>
        <v>377</v>
      </c>
      <c r="CS17" s="155">
        <f t="shared" si="6"/>
        <v>1561308</v>
      </c>
      <c r="CT17" s="156">
        <f t="shared" si="7"/>
        <v>12</v>
      </c>
      <c r="CU17" s="157">
        <f t="shared" si="8"/>
        <v>171844</v>
      </c>
      <c r="CV17" s="161">
        <v>47</v>
      </c>
      <c r="CW17" s="162">
        <v>940000</v>
      </c>
      <c r="CX17" s="160">
        <f t="shared" si="9"/>
        <v>1345</v>
      </c>
      <c r="CY17" s="163">
        <f t="shared" si="0"/>
        <v>7882421</v>
      </c>
    </row>
    <row r="18" spans="1:103" ht="21" customHeight="1" x14ac:dyDescent="0.15">
      <c r="A18" s="84">
        <v>13</v>
      </c>
      <c r="B18" s="85">
        <v>39473020</v>
      </c>
      <c r="C18" s="86" t="s">
        <v>37</v>
      </c>
      <c r="D18" s="144">
        <v>32</v>
      </c>
      <c r="E18" s="150">
        <v>204396</v>
      </c>
      <c r="F18" s="149">
        <v>25</v>
      </c>
      <c r="G18" s="147">
        <v>160872</v>
      </c>
      <c r="H18" s="146">
        <v>7</v>
      </c>
      <c r="I18" s="148">
        <v>43524</v>
      </c>
      <c r="J18" s="149">
        <v>0</v>
      </c>
      <c r="K18" s="147">
        <v>0</v>
      </c>
      <c r="L18" s="144">
        <v>1</v>
      </c>
      <c r="M18" s="145">
        <v>10368</v>
      </c>
      <c r="N18" s="146">
        <v>1</v>
      </c>
      <c r="O18" s="148">
        <v>10368</v>
      </c>
      <c r="P18" s="149">
        <v>0</v>
      </c>
      <c r="Q18" s="147">
        <v>0</v>
      </c>
      <c r="R18" s="146">
        <v>0</v>
      </c>
      <c r="S18" s="147">
        <v>0</v>
      </c>
      <c r="T18" s="144">
        <v>0</v>
      </c>
      <c r="U18" s="150">
        <v>0</v>
      </c>
      <c r="V18" s="149">
        <v>0</v>
      </c>
      <c r="W18" s="147">
        <v>0</v>
      </c>
      <c r="X18" s="146">
        <v>0</v>
      </c>
      <c r="Y18" s="147">
        <v>0</v>
      </c>
      <c r="Z18" s="149">
        <v>0</v>
      </c>
      <c r="AA18" s="147">
        <v>0</v>
      </c>
      <c r="AB18" s="144">
        <v>719</v>
      </c>
      <c r="AC18" s="150">
        <v>2982741</v>
      </c>
      <c r="AD18" s="149">
        <v>486</v>
      </c>
      <c r="AE18" s="147">
        <v>1971424</v>
      </c>
      <c r="AF18" s="146">
        <v>230</v>
      </c>
      <c r="AG18" s="147">
        <v>970285</v>
      </c>
      <c r="AH18" s="149">
        <v>3</v>
      </c>
      <c r="AI18" s="147">
        <v>41032</v>
      </c>
      <c r="AJ18" s="144">
        <v>10</v>
      </c>
      <c r="AK18" s="150">
        <v>362474</v>
      </c>
      <c r="AL18" s="149">
        <v>8</v>
      </c>
      <c r="AM18" s="147">
        <v>301842</v>
      </c>
      <c r="AN18" s="146">
        <v>2</v>
      </c>
      <c r="AO18" s="147">
        <v>60632</v>
      </c>
      <c r="AP18" s="149">
        <v>0</v>
      </c>
      <c r="AQ18" s="147">
        <v>0</v>
      </c>
      <c r="AR18" s="144">
        <v>1</v>
      </c>
      <c r="AS18" s="150">
        <v>63810</v>
      </c>
      <c r="AT18" s="149">
        <v>1</v>
      </c>
      <c r="AU18" s="147">
        <v>63810</v>
      </c>
      <c r="AV18" s="146">
        <v>0</v>
      </c>
      <c r="AW18" s="148">
        <v>0</v>
      </c>
      <c r="AX18" s="149">
        <v>0</v>
      </c>
      <c r="AY18" s="151">
        <v>0</v>
      </c>
      <c r="AZ18" s="144">
        <v>0</v>
      </c>
      <c r="BA18" s="150">
        <v>0</v>
      </c>
      <c r="BB18" s="149">
        <v>0</v>
      </c>
      <c r="BC18" s="147">
        <v>0</v>
      </c>
      <c r="BD18" s="146">
        <v>0</v>
      </c>
      <c r="BE18" s="148">
        <v>0</v>
      </c>
      <c r="BF18" s="149">
        <v>0</v>
      </c>
      <c r="BG18" s="147">
        <v>0</v>
      </c>
      <c r="BH18" s="144">
        <v>37</v>
      </c>
      <c r="BI18" s="150">
        <v>321481</v>
      </c>
      <c r="BJ18" s="149">
        <v>37</v>
      </c>
      <c r="BK18" s="147">
        <v>321481</v>
      </c>
      <c r="BL18" s="146">
        <v>0</v>
      </c>
      <c r="BM18" s="148">
        <v>0</v>
      </c>
      <c r="BN18" s="149">
        <v>0</v>
      </c>
      <c r="BO18" s="147">
        <v>0</v>
      </c>
      <c r="BP18" s="152">
        <v>0</v>
      </c>
      <c r="BQ18" s="153">
        <v>0</v>
      </c>
      <c r="BR18" s="154">
        <v>0</v>
      </c>
      <c r="BS18" s="155">
        <v>0</v>
      </c>
      <c r="BT18" s="154">
        <v>0</v>
      </c>
      <c r="BU18" s="155">
        <v>0</v>
      </c>
      <c r="BV18" s="156">
        <v>0</v>
      </c>
      <c r="BW18" s="157">
        <v>0</v>
      </c>
      <c r="BX18" s="154">
        <v>0</v>
      </c>
      <c r="BY18" s="157">
        <v>0</v>
      </c>
      <c r="BZ18" s="158">
        <v>0</v>
      </c>
      <c r="CA18" s="159">
        <v>0</v>
      </c>
      <c r="CB18" s="120">
        <v>0</v>
      </c>
      <c r="CC18" s="121">
        <v>0</v>
      </c>
      <c r="CD18" s="144">
        <v>0</v>
      </c>
      <c r="CE18" s="150">
        <v>0</v>
      </c>
      <c r="CF18" s="149">
        <v>0</v>
      </c>
      <c r="CG18" s="147">
        <v>0</v>
      </c>
      <c r="CH18" s="146"/>
      <c r="CI18" s="148"/>
      <c r="CJ18" s="149"/>
      <c r="CK18" s="147"/>
      <c r="CL18" s="158">
        <v>0</v>
      </c>
      <c r="CM18" s="121">
        <v>0</v>
      </c>
      <c r="CN18" s="160">
        <f t="shared" si="1"/>
        <v>800</v>
      </c>
      <c r="CO18" s="153">
        <f t="shared" si="2"/>
        <v>3945270</v>
      </c>
      <c r="CP18" s="154">
        <f t="shared" si="3"/>
        <v>558</v>
      </c>
      <c r="CQ18" s="155">
        <f t="shared" si="4"/>
        <v>2829797</v>
      </c>
      <c r="CR18" s="154">
        <f t="shared" si="5"/>
        <v>239</v>
      </c>
      <c r="CS18" s="155">
        <f t="shared" si="6"/>
        <v>1074441</v>
      </c>
      <c r="CT18" s="156">
        <f t="shared" si="7"/>
        <v>3</v>
      </c>
      <c r="CU18" s="157">
        <f t="shared" si="8"/>
        <v>41032</v>
      </c>
      <c r="CV18" s="161">
        <v>40</v>
      </c>
      <c r="CW18" s="162">
        <v>800000</v>
      </c>
      <c r="CX18" s="160">
        <f t="shared" si="9"/>
        <v>840</v>
      </c>
      <c r="CY18" s="163">
        <f t="shared" si="0"/>
        <v>4745270</v>
      </c>
    </row>
    <row r="19" spans="1:103" ht="21" customHeight="1" x14ac:dyDescent="0.15">
      <c r="A19" s="84">
        <v>14</v>
      </c>
      <c r="B19" s="85">
        <v>39473038</v>
      </c>
      <c r="C19" s="86" t="s">
        <v>38</v>
      </c>
      <c r="D19" s="144">
        <v>1</v>
      </c>
      <c r="E19" s="150">
        <v>6500</v>
      </c>
      <c r="F19" s="149">
        <v>1</v>
      </c>
      <c r="G19" s="147">
        <v>6500</v>
      </c>
      <c r="H19" s="146">
        <v>0</v>
      </c>
      <c r="I19" s="148">
        <v>0</v>
      </c>
      <c r="J19" s="149">
        <v>0</v>
      </c>
      <c r="K19" s="147">
        <v>0</v>
      </c>
      <c r="L19" s="144">
        <v>0</v>
      </c>
      <c r="M19" s="145">
        <v>0</v>
      </c>
      <c r="N19" s="146">
        <v>0</v>
      </c>
      <c r="O19" s="148">
        <v>0</v>
      </c>
      <c r="P19" s="149">
        <v>0</v>
      </c>
      <c r="Q19" s="147">
        <v>0</v>
      </c>
      <c r="R19" s="146">
        <v>0</v>
      </c>
      <c r="S19" s="147">
        <v>0</v>
      </c>
      <c r="T19" s="144">
        <v>0</v>
      </c>
      <c r="U19" s="150">
        <v>0</v>
      </c>
      <c r="V19" s="149">
        <v>0</v>
      </c>
      <c r="W19" s="147">
        <v>0</v>
      </c>
      <c r="X19" s="146">
        <v>0</v>
      </c>
      <c r="Y19" s="147">
        <v>0</v>
      </c>
      <c r="Z19" s="149">
        <v>0</v>
      </c>
      <c r="AA19" s="147">
        <v>0</v>
      </c>
      <c r="AB19" s="144">
        <v>320</v>
      </c>
      <c r="AC19" s="150">
        <v>1115133</v>
      </c>
      <c r="AD19" s="149">
        <v>251</v>
      </c>
      <c r="AE19" s="147">
        <v>925328</v>
      </c>
      <c r="AF19" s="146">
        <v>69</v>
      </c>
      <c r="AG19" s="147">
        <v>189805</v>
      </c>
      <c r="AH19" s="149">
        <v>0</v>
      </c>
      <c r="AI19" s="147">
        <v>0</v>
      </c>
      <c r="AJ19" s="144">
        <v>7</v>
      </c>
      <c r="AK19" s="150">
        <v>223424</v>
      </c>
      <c r="AL19" s="149">
        <v>7</v>
      </c>
      <c r="AM19" s="147">
        <v>223424</v>
      </c>
      <c r="AN19" s="146">
        <v>0</v>
      </c>
      <c r="AO19" s="147">
        <v>0</v>
      </c>
      <c r="AP19" s="149">
        <v>0</v>
      </c>
      <c r="AQ19" s="147">
        <v>0</v>
      </c>
      <c r="AR19" s="144">
        <v>0</v>
      </c>
      <c r="AS19" s="150">
        <v>0</v>
      </c>
      <c r="AT19" s="149">
        <v>0</v>
      </c>
      <c r="AU19" s="147">
        <v>0</v>
      </c>
      <c r="AV19" s="146">
        <v>0</v>
      </c>
      <c r="AW19" s="148">
        <v>0</v>
      </c>
      <c r="AX19" s="149">
        <v>0</v>
      </c>
      <c r="AY19" s="151">
        <v>0</v>
      </c>
      <c r="AZ19" s="144">
        <v>0</v>
      </c>
      <c r="BA19" s="150">
        <v>0</v>
      </c>
      <c r="BB19" s="149">
        <v>0</v>
      </c>
      <c r="BC19" s="147">
        <v>0</v>
      </c>
      <c r="BD19" s="146">
        <v>0</v>
      </c>
      <c r="BE19" s="148">
        <v>0</v>
      </c>
      <c r="BF19" s="149">
        <v>0</v>
      </c>
      <c r="BG19" s="147">
        <v>0</v>
      </c>
      <c r="BH19" s="144">
        <v>6</v>
      </c>
      <c r="BI19" s="150">
        <v>37603</v>
      </c>
      <c r="BJ19" s="149">
        <v>6</v>
      </c>
      <c r="BK19" s="147">
        <v>37603</v>
      </c>
      <c r="BL19" s="146">
        <v>0</v>
      </c>
      <c r="BM19" s="148">
        <v>0</v>
      </c>
      <c r="BN19" s="149">
        <v>0</v>
      </c>
      <c r="BO19" s="147">
        <v>0</v>
      </c>
      <c r="BP19" s="152">
        <v>0</v>
      </c>
      <c r="BQ19" s="153">
        <v>0</v>
      </c>
      <c r="BR19" s="154">
        <v>0</v>
      </c>
      <c r="BS19" s="155">
        <v>0</v>
      </c>
      <c r="BT19" s="154">
        <v>0</v>
      </c>
      <c r="BU19" s="155">
        <v>0</v>
      </c>
      <c r="BV19" s="156">
        <v>0</v>
      </c>
      <c r="BW19" s="157">
        <v>0</v>
      </c>
      <c r="BX19" s="154">
        <v>0</v>
      </c>
      <c r="BY19" s="157">
        <v>0</v>
      </c>
      <c r="BZ19" s="158">
        <v>0</v>
      </c>
      <c r="CA19" s="159">
        <v>0</v>
      </c>
      <c r="CB19" s="120">
        <v>0</v>
      </c>
      <c r="CC19" s="121">
        <v>0</v>
      </c>
      <c r="CD19" s="144">
        <v>0</v>
      </c>
      <c r="CE19" s="150">
        <v>0</v>
      </c>
      <c r="CF19" s="149">
        <v>0</v>
      </c>
      <c r="CG19" s="147">
        <v>0</v>
      </c>
      <c r="CH19" s="146"/>
      <c r="CI19" s="148"/>
      <c r="CJ19" s="149"/>
      <c r="CK19" s="147"/>
      <c r="CL19" s="158">
        <v>1</v>
      </c>
      <c r="CM19" s="121">
        <v>17731</v>
      </c>
      <c r="CN19" s="160">
        <f t="shared" si="1"/>
        <v>335</v>
      </c>
      <c r="CO19" s="153">
        <f t="shared" si="2"/>
        <v>1400391</v>
      </c>
      <c r="CP19" s="154">
        <f t="shared" si="3"/>
        <v>266</v>
      </c>
      <c r="CQ19" s="155">
        <f t="shared" si="4"/>
        <v>1210586</v>
      </c>
      <c r="CR19" s="154">
        <f t="shared" si="5"/>
        <v>69</v>
      </c>
      <c r="CS19" s="155">
        <f t="shared" si="6"/>
        <v>189805</v>
      </c>
      <c r="CT19" s="156">
        <f t="shared" si="7"/>
        <v>0</v>
      </c>
      <c r="CU19" s="157">
        <f t="shared" si="8"/>
        <v>0</v>
      </c>
      <c r="CV19" s="161">
        <v>19</v>
      </c>
      <c r="CW19" s="162">
        <v>380000</v>
      </c>
      <c r="CX19" s="160">
        <f t="shared" si="9"/>
        <v>354</v>
      </c>
      <c r="CY19" s="163">
        <f t="shared" si="0"/>
        <v>1780391</v>
      </c>
    </row>
    <row r="20" spans="1:103" ht="21" customHeight="1" x14ac:dyDescent="0.15">
      <c r="A20" s="84">
        <v>15</v>
      </c>
      <c r="B20" s="85">
        <v>39473061</v>
      </c>
      <c r="C20" s="86" t="s">
        <v>39</v>
      </c>
      <c r="D20" s="144">
        <v>87</v>
      </c>
      <c r="E20" s="150">
        <v>389889</v>
      </c>
      <c r="F20" s="149">
        <v>47</v>
      </c>
      <c r="G20" s="147">
        <v>220435</v>
      </c>
      <c r="H20" s="146">
        <v>23</v>
      </c>
      <c r="I20" s="148">
        <v>115166</v>
      </c>
      <c r="J20" s="149">
        <v>17</v>
      </c>
      <c r="K20" s="147">
        <v>54288</v>
      </c>
      <c r="L20" s="144">
        <v>62</v>
      </c>
      <c r="M20" s="145">
        <v>926411</v>
      </c>
      <c r="N20" s="146">
        <v>62</v>
      </c>
      <c r="O20" s="148">
        <v>926411</v>
      </c>
      <c r="P20" s="149">
        <v>0</v>
      </c>
      <c r="Q20" s="147">
        <v>0</v>
      </c>
      <c r="R20" s="146">
        <v>0</v>
      </c>
      <c r="S20" s="147">
        <v>0</v>
      </c>
      <c r="T20" s="144">
        <v>33</v>
      </c>
      <c r="U20" s="150">
        <v>457830</v>
      </c>
      <c r="V20" s="149">
        <v>33</v>
      </c>
      <c r="W20" s="147">
        <v>457830</v>
      </c>
      <c r="X20" s="146">
        <v>0</v>
      </c>
      <c r="Y20" s="147">
        <v>0</v>
      </c>
      <c r="Z20" s="149">
        <v>0</v>
      </c>
      <c r="AA20" s="147">
        <v>0</v>
      </c>
      <c r="AB20" s="144">
        <v>1768</v>
      </c>
      <c r="AC20" s="150">
        <v>7581097</v>
      </c>
      <c r="AD20" s="149">
        <v>1229</v>
      </c>
      <c r="AE20" s="147">
        <v>5579853</v>
      </c>
      <c r="AF20" s="146">
        <v>532</v>
      </c>
      <c r="AG20" s="147">
        <v>1801140</v>
      </c>
      <c r="AH20" s="149">
        <v>7</v>
      </c>
      <c r="AI20" s="147">
        <v>200104</v>
      </c>
      <c r="AJ20" s="144">
        <v>24</v>
      </c>
      <c r="AK20" s="150">
        <v>850195</v>
      </c>
      <c r="AL20" s="149">
        <v>23</v>
      </c>
      <c r="AM20" s="147">
        <v>819879</v>
      </c>
      <c r="AN20" s="146">
        <v>1</v>
      </c>
      <c r="AO20" s="147">
        <v>30316</v>
      </c>
      <c r="AP20" s="149">
        <v>0</v>
      </c>
      <c r="AQ20" s="147">
        <v>0</v>
      </c>
      <c r="AR20" s="144">
        <v>0</v>
      </c>
      <c r="AS20" s="150">
        <v>0</v>
      </c>
      <c r="AT20" s="149">
        <v>0</v>
      </c>
      <c r="AU20" s="147">
        <v>0</v>
      </c>
      <c r="AV20" s="146">
        <v>0</v>
      </c>
      <c r="AW20" s="148">
        <v>0</v>
      </c>
      <c r="AX20" s="149">
        <v>0</v>
      </c>
      <c r="AY20" s="151">
        <v>0</v>
      </c>
      <c r="AZ20" s="144">
        <v>0</v>
      </c>
      <c r="BA20" s="150">
        <v>0</v>
      </c>
      <c r="BB20" s="149">
        <v>0</v>
      </c>
      <c r="BC20" s="147">
        <v>0</v>
      </c>
      <c r="BD20" s="146">
        <v>0</v>
      </c>
      <c r="BE20" s="148">
        <v>0</v>
      </c>
      <c r="BF20" s="149">
        <v>0</v>
      </c>
      <c r="BG20" s="147">
        <v>0</v>
      </c>
      <c r="BH20" s="144">
        <v>56</v>
      </c>
      <c r="BI20" s="150">
        <v>895970</v>
      </c>
      <c r="BJ20" s="149">
        <v>56</v>
      </c>
      <c r="BK20" s="147">
        <v>895970</v>
      </c>
      <c r="BL20" s="146">
        <v>0</v>
      </c>
      <c r="BM20" s="148">
        <v>0</v>
      </c>
      <c r="BN20" s="149">
        <v>0</v>
      </c>
      <c r="BO20" s="147">
        <v>0</v>
      </c>
      <c r="BP20" s="152">
        <v>0</v>
      </c>
      <c r="BQ20" s="153">
        <v>0</v>
      </c>
      <c r="BR20" s="154">
        <v>0</v>
      </c>
      <c r="BS20" s="155">
        <v>0</v>
      </c>
      <c r="BT20" s="154">
        <v>0</v>
      </c>
      <c r="BU20" s="155">
        <v>0</v>
      </c>
      <c r="BV20" s="156">
        <v>0</v>
      </c>
      <c r="BW20" s="157">
        <v>0</v>
      </c>
      <c r="BX20" s="154">
        <v>0</v>
      </c>
      <c r="BY20" s="157">
        <v>0</v>
      </c>
      <c r="BZ20" s="158">
        <v>0</v>
      </c>
      <c r="CA20" s="159">
        <v>0</v>
      </c>
      <c r="CB20" s="120">
        <v>1</v>
      </c>
      <c r="CC20" s="121">
        <v>4650</v>
      </c>
      <c r="CD20" s="144">
        <v>0</v>
      </c>
      <c r="CE20" s="150">
        <v>0</v>
      </c>
      <c r="CF20" s="149">
        <v>0</v>
      </c>
      <c r="CG20" s="147">
        <v>0</v>
      </c>
      <c r="CH20" s="146"/>
      <c r="CI20" s="148"/>
      <c r="CJ20" s="149"/>
      <c r="CK20" s="147"/>
      <c r="CL20" s="158">
        <v>2</v>
      </c>
      <c r="CM20" s="121">
        <v>32509</v>
      </c>
      <c r="CN20" s="160">
        <f t="shared" si="1"/>
        <v>2033</v>
      </c>
      <c r="CO20" s="153">
        <f t="shared" si="2"/>
        <v>11138551</v>
      </c>
      <c r="CP20" s="154">
        <f t="shared" si="3"/>
        <v>1453</v>
      </c>
      <c r="CQ20" s="155">
        <f t="shared" si="4"/>
        <v>8937537</v>
      </c>
      <c r="CR20" s="154">
        <f t="shared" si="5"/>
        <v>556</v>
      </c>
      <c r="CS20" s="155">
        <f t="shared" si="6"/>
        <v>1946622</v>
      </c>
      <c r="CT20" s="156">
        <f t="shared" si="7"/>
        <v>24</v>
      </c>
      <c r="CU20" s="157">
        <f t="shared" si="8"/>
        <v>254392</v>
      </c>
      <c r="CV20" s="161">
        <v>86</v>
      </c>
      <c r="CW20" s="162">
        <v>1720000</v>
      </c>
      <c r="CX20" s="160">
        <f t="shared" si="9"/>
        <v>2119</v>
      </c>
      <c r="CY20" s="163">
        <f t="shared" si="0"/>
        <v>12858551</v>
      </c>
    </row>
    <row r="21" spans="1:103" ht="21" customHeight="1" x14ac:dyDescent="0.15">
      <c r="A21" s="84">
        <v>16</v>
      </c>
      <c r="B21" s="85">
        <v>39473087</v>
      </c>
      <c r="C21" s="86" t="s">
        <v>40</v>
      </c>
      <c r="D21" s="144">
        <v>140</v>
      </c>
      <c r="E21" s="150">
        <v>795018</v>
      </c>
      <c r="F21" s="149">
        <v>110</v>
      </c>
      <c r="G21" s="147">
        <v>640511</v>
      </c>
      <c r="H21" s="146">
        <v>22</v>
      </c>
      <c r="I21" s="148">
        <v>97264</v>
      </c>
      <c r="J21" s="149">
        <v>8</v>
      </c>
      <c r="K21" s="147">
        <v>57243</v>
      </c>
      <c r="L21" s="144">
        <v>21</v>
      </c>
      <c r="M21" s="145">
        <v>137444</v>
      </c>
      <c r="N21" s="146">
        <v>8</v>
      </c>
      <c r="O21" s="148">
        <v>69518</v>
      </c>
      <c r="P21" s="149">
        <v>13</v>
      </c>
      <c r="Q21" s="147">
        <v>67926</v>
      </c>
      <c r="R21" s="146">
        <v>0</v>
      </c>
      <c r="S21" s="147">
        <v>0</v>
      </c>
      <c r="T21" s="144">
        <v>29</v>
      </c>
      <c r="U21" s="150">
        <v>725502</v>
      </c>
      <c r="V21" s="149">
        <v>17</v>
      </c>
      <c r="W21" s="147">
        <v>648382</v>
      </c>
      <c r="X21" s="146">
        <v>12</v>
      </c>
      <c r="Y21" s="147">
        <v>77120</v>
      </c>
      <c r="Z21" s="149">
        <v>0</v>
      </c>
      <c r="AA21" s="147">
        <v>0</v>
      </c>
      <c r="AB21" s="144">
        <v>2827</v>
      </c>
      <c r="AC21" s="150">
        <v>11610912</v>
      </c>
      <c r="AD21" s="149">
        <v>2049</v>
      </c>
      <c r="AE21" s="147">
        <v>8769946</v>
      </c>
      <c r="AF21" s="146">
        <v>752</v>
      </c>
      <c r="AG21" s="147">
        <v>2338245</v>
      </c>
      <c r="AH21" s="149">
        <v>26</v>
      </c>
      <c r="AI21" s="147">
        <v>502721</v>
      </c>
      <c r="AJ21" s="144">
        <v>39</v>
      </c>
      <c r="AK21" s="150">
        <v>973246</v>
      </c>
      <c r="AL21" s="149">
        <v>34</v>
      </c>
      <c r="AM21" s="147">
        <v>863095</v>
      </c>
      <c r="AN21" s="146">
        <v>4</v>
      </c>
      <c r="AO21" s="147">
        <v>79507</v>
      </c>
      <c r="AP21" s="149">
        <v>1</v>
      </c>
      <c r="AQ21" s="147">
        <v>30644</v>
      </c>
      <c r="AR21" s="144">
        <v>3</v>
      </c>
      <c r="AS21" s="150">
        <v>29556</v>
      </c>
      <c r="AT21" s="149">
        <v>3</v>
      </c>
      <c r="AU21" s="147">
        <v>29556</v>
      </c>
      <c r="AV21" s="146">
        <v>0</v>
      </c>
      <c r="AW21" s="148">
        <v>0</v>
      </c>
      <c r="AX21" s="149">
        <v>0</v>
      </c>
      <c r="AY21" s="151">
        <v>0</v>
      </c>
      <c r="AZ21" s="144">
        <v>0</v>
      </c>
      <c r="BA21" s="150">
        <v>0</v>
      </c>
      <c r="BB21" s="149">
        <v>0</v>
      </c>
      <c r="BC21" s="147">
        <v>0</v>
      </c>
      <c r="BD21" s="146">
        <v>0</v>
      </c>
      <c r="BE21" s="148">
        <v>0</v>
      </c>
      <c r="BF21" s="149">
        <v>0</v>
      </c>
      <c r="BG21" s="147">
        <v>0</v>
      </c>
      <c r="BH21" s="144">
        <v>103</v>
      </c>
      <c r="BI21" s="150">
        <v>826995</v>
      </c>
      <c r="BJ21" s="149">
        <v>103</v>
      </c>
      <c r="BK21" s="147">
        <v>826995</v>
      </c>
      <c r="BL21" s="146">
        <v>0</v>
      </c>
      <c r="BM21" s="148">
        <v>0</v>
      </c>
      <c r="BN21" s="149">
        <v>0</v>
      </c>
      <c r="BO21" s="147">
        <v>0</v>
      </c>
      <c r="BP21" s="152">
        <v>0</v>
      </c>
      <c r="BQ21" s="153">
        <v>0</v>
      </c>
      <c r="BR21" s="154">
        <v>0</v>
      </c>
      <c r="BS21" s="155">
        <v>0</v>
      </c>
      <c r="BT21" s="164">
        <v>0</v>
      </c>
      <c r="BU21" s="155">
        <v>0</v>
      </c>
      <c r="BV21" s="156">
        <v>0</v>
      </c>
      <c r="BW21" s="157">
        <v>0</v>
      </c>
      <c r="BX21" s="154">
        <v>0</v>
      </c>
      <c r="BY21" s="157">
        <v>0</v>
      </c>
      <c r="BZ21" s="158">
        <v>0</v>
      </c>
      <c r="CA21" s="159">
        <v>0</v>
      </c>
      <c r="CB21" s="120">
        <v>1</v>
      </c>
      <c r="CC21" s="121">
        <v>4200</v>
      </c>
      <c r="CD21" s="144">
        <v>0</v>
      </c>
      <c r="CE21" s="150">
        <v>0</v>
      </c>
      <c r="CF21" s="149">
        <v>0</v>
      </c>
      <c r="CG21" s="147">
        <v>0</v>
      </c>
      <c r="CH21" s="146"/>
      <c r="CI21" s="148"/>
      <c r="CJ21" s="149"/>
      <c r="CK21" s="147"/>
      <c r="CL21" s="158">
        <v>9</v>
      </c>
      <c r="CM21" s="121">
        <v>384441</v>
      </c>
      <c r="CN21" s="160">
        <f t="shared" si="1"/>
        <v>3172</v>
      </c>
      <c r="CO21" s="153">
        <f t="shared" si="2"/>
        <v>15487314</v>
      </c>
      <c r="CP21" s="154">
        <f t="shared" si="3"/>
        <v>2334</v>
      </c>
      <c r="CQ21" s="155">
        <f t="shared" si="4"/>
        <v>12236644</v>
      </c>
      <c r="CR21" s="164">
        <f t="shared" si="5"/>
        <v>803</v>
      </c>
      <c r="CS21" s="155">
        <f t="shared" si="6"/>
        <v>2660062</v>
      </c>
      <c r="CT21" s="156">
        <f t="shared" si="7"/>
        <v>35</v>
      </c>
      <c r="CU21" s="157">
        <f t="shared" si="8"/>
        <v>590608</v>
      </c>
      <c r="CV21" s="161">
        <v>122</v>
      </c>
      <c r="CW21" s="162">
        <v>2440000</v>
      </c>
      <c r="CX21" s="160">
        <f t="shared" si="9"/>
        <v>3294</v>
      </c>
      <c r="CY21" s="163">
        <f t="shared" si="0"/>
        <v>17927314</v>
      </c>
    </row>
    <row r="22" spans="1:103" ht="21" customHeight="1" x14ac:dyDescent="0.15">
      <c r="A22" s="84">
        <v>17</v>
      </c>
      <c r="B22" s="85">
        <v>39473111</v>
      </c>
      <c r="C22" s="86" t="s">
        <v>41</v>
      </c>
      <c r="D22" s="144">
        <v>144</v>
      </c>
      <c r="E22" s="150">
        <v>580486</v>
      </c>
      <c r="F22" s="149">
        <v>107</v>
      </c>
      <c r="G22" s="147">
        <v>458015</v>
      </c>
      <c r="H22" s="146">
        <v>10</v>
      </c>
      <c r="I22" s="148">
        <v>31722</v>
      </c>
      <c r="J22" s="149">
        <v>27</v>
      </c>
      <c r="K22" s="147">
        <v>90749</v>
      </c>
      <c r="L22" s="144">
        <v>1</v>
      </c>
      <c r="M22" s="145">
        <v>39294</v>
      </c>
      <c r="N22" s="146">
        <v>1</v>
      </c>
      <c r="O22" s="148">
        <v>39294</v>
      </c>
      <c r="P22" s="149">
        <v>0</v>
      </c>
      <c r="Q22" s="147">
        <v>0</v>
      </c>
      <c r="R22" s="146">
        <v>0</v>
      </c>
      <c r="S22" s="147">
        <v>0</v>
      </c>
      <c r="T22" s="144">
        <v>4</v>
      </c>
      <c r="U22" s="150">
        <v>42570</v>
      </c>
      <c r="V22" s="149">
        <v>4</v>
      </c>
      <c r="W22" s="147">
        <v>42570</v>
      </c>
      <c r="X22" s="146">
        <v>0</v>
      </c>
      <c r="Y22" s="147">
        <v>0</v>
      </c>
      <c r="Z22" s="149">
        <v>0</v>
      </c>
      <c r="AA22" s="147">
        <v>0</v>
      </c>
      <c r="AB22" s="144">
        <v>1541</v>
      </c>
      <c r="AC22" s="150">
        <v>8732161</v>
      </c>
      <c r="AD22" s="149">
        <v>1051</v>
      </c>
      <c r="AE22" s="147">
        <v>5675522</v>
      </c>
      <c r="AF22" s="146">
        <v>414</v>
      </c>
      <c r="AG22" s="147">
        <v>1317404</v>
      </c>
      <c r="AH22" s="149">
        <v>76</v>
      </c>
      <c r="AI22" s="147">
        <v>1739235</v>
      </c>
      <c r="AJ22" s="144">
        <v>23</v>
      </c>
      <c r="AK22" s="150">
        <v>715144</v>
      </c>
      <c r="AL22" s="149">
        <v>18</v>
      </c>
      <c r="AM22" s="147">
        <v>591873</v>
      </c>
      <c r="AN22" s="146">
        <v>3</v>
      </c>
      <c r="AO22" s="147">
        <v>77379</v>
      </c>
      <c r="AP22" s="149">
        <v>2</v>
      </c>
      <c r="AQ22" s="147">
        <v>45892</v>
      </c>
      <c r="AR22" s="144">
        <v>2</v>
      </c>
      <c r="AS22" s="150">
        <v>20488</v>
      </c>
      <c r="AT22" s="149">
        <v>0</v>
      </c>
      <c r="AU22" s="147">
        <v>0</v>
      </c>
      <c r="AV22" s="146">
        <v>2</v>
      </c>
      <c r="AW22" s="148">
        <v>20488</v>
      </c>
      <c r="AX22" s="149">
        <v>0</v>
      </c>
      <c r="AY22" s="151">
        <v>0</v>
      </c>
      <c r="AZ22" s="144">
        <v>1</v>
      </c>
      <c r="BA22" s="150">
        <v>18090</v>
      </c>
      <c r="BB22" s="149">
        <v>1</v>
      </c>
      <c r="BC22" s="147">
        <v>18090</v>
      </c>
      <c r="BD22" s="146">
        <v>0</v>
      </c>
      <c r="BE22" s="148">
        <v>0</v>
      </c>
      <c r="BF22" s="149">
        <v>0</v>
      </c>
      <c r="BG22" s="147">
        <v>0</v>
      </c>
      <c r="BH22" s="144">
        <v>66</v>
      </c>
      <c r="BI22" s="150">
        <v>674360</v>
      </c>
      <c r="BJ22" s="149">
        <v>65</v>
      </c>
      <c r="BK22" s="147">
        <v>603188</v>
      </c>
      <c r="BL22" s="146">
        <v>0</v>
      </c>
      <c r="BM22" s="148">
        <v>0</v>
      </c>
      <c r="BN22" s="149">
        <v>1</v>
      </c>
      <c r="BO22" s="147">
        <v>71172</v>
      </c>
      <c r="BP22" s="152">
        <v>0</v>
      </c>
      <c r="BQ22" s="153">
        <v>0</v>
      </c>
      <c r="BR22" s="154">
        <v>0</v>
      </c>
      <c r="BS22" s="155">
        <v>0</v>
      </c>
      <c r="BT22" s="164">
        <v>0</v>
      </c>
      <c r="BU22" s="165">
        <v>0</v>
      </c>
      <c r="BV22" s="156">
        <v>0</v>
      </c>
      <c r="BW22" s="157">
        <v>0</v>
      </c>
      <c r="BX22" s="154">
        <v>0</v>
      </c>
      <c r="BY22" s="157">
        <v>0</v>
      </c>
      <c r="BZ22" s="158">
        <v>0</v>
      </c>
      <c r="CA22" s="159">
        <v>0</v>
      </c>
      <c r="CB22" s="120">
        <v>0</v>
      </c>
      <c r="CC22" s="121">
        <v>0</v>
      </c>
      <c r="CD22" s="144">
        <v>0</v>
      </c>
      <c r="CE22" s="150">
        <v>0</v>
      </c>
      <c r="CF22" s="149">
        <v>0</v>
      </c>
      <c r="CG22" s="147">
        <v>0</v>
      </c>
      <c r="CH22" s="146"/>
      <c r="CI22" s="148"/>
      <c r="CJ22" s="149"/>
      <c r="CK22" s="147"/>
      <c r="CL22" s="158">
        <v>6</v>
      </c>
      <c r="CM22" s="121">
        <v>116480</v>
      </c>
      <c r="CN22" s="160">
        <f t="shared" si="1"/>
        <v>1788</v>
      </c>
      <c r="CO22" s="153">
        <f t="shared" si="2"/>
        <v>10939073</v>
      </c>
      <c r="CP22" s="154">
        <f t="shared" si="3"/>
        <v>1253</v>
      </c>
      <c r="CQ22" s="155">
        <f t="shared" si="4"/>
        <v>7545032</v>
      </c>
      <c r="CR22" s="164">
        <f t="shared" si="5"/>
        <v>429</v>
      </c>
      <c r="CS22" s="165">
        <f t="shared" si="6"/>
        <v>1446993</v>
      </c>
      <c r="CT22" s="156">
        <f t="shared" si="7"/>
        <v>106</v>
      </c>
      <c r="CU22" s="157">
        <f t="shared" si="8"/>
        <v>1947048</v>
      </c>
      <c r="CV22" s="161">
        <v>89</v>
      </c>
      <c r="CW22" s="162">
        <v>1780000</v>
      </c>
      <c r="CX22" s="160">
        <f t="shared" si="9"/>
        <v>1877</v>
      </c>
      <c r="CY22" s="163">
        <f t="shared" si="0"/>
        <v>12719073</v>
      </c>
    </row>
    <row r="23" spans="1:103" ht="21" customHeight="1" x14ac:dyDescent="0.15">
      <c r="A23" s="84">
        <v>18</v>
      </c>
      <c r="B23" s="85">
        <v>39473137</v>
      </c>
      <c r="C23" s="86" t="s">
        <v>42</v>
      </c>
      <c r="D23" s="144">
        <v>149</v>
      </c>
      <c r="E23" s="150">
        <v>1228899</v>
      </c>
      <c r="F23" s="149">
        <v>119</v>
      </c>
      <c r="G23" s="147">
        <v>1100291</v>
      </c>
      <c r="H23" s="146">
        <v>24</v>
      </c>
      <c r="I23" s="148">
        <v>99368</v>
      </c>
      <c r="J23" s="149">
        <v>6</v>
      </c>
      <c r="K23" s="147">
        <v>29240</v>
      </c>
      <c r="L23" s="144">
        <v>0</v>
      </c>
      <c r="M23" s="145">
        <v>0</v>
      </c>
      <c r="N23" s="146">
        <v>0</v>
      </c>
      <c r="O23" s="148">
        <v>0</v>
      </c>
      <c r="P23" s="149">
        <v>0</v>
      </c>
      <c r="Q23" s="147">
        <v>0</v>
      </c>
      <c r="R23" s="146">
        <v>0</v>
      </c>
      <c r="S23" s="147">
        <v>0</v>
      </c>
      <c r="T23" s="144">
        <v>0</v>
      </c>
      <c r="U23" s="150">
        <v>0</v>
      </c>
      <c r="V23" s="149">
        <v>0</v>
      </c>
      <c r="W23" s="147">
        <v>0</v>
      </c>
      <c r="X23" s="146">
        <v>0</v>
      </c>
      <c r="Y23" s="147">
        <v>0</v>
      </c>
      <c r="Z23" s="149">
        <v>0</v>
      </c>
      <c r="AA23" s="147">
        <v>0</v>
      </c>
      <c r="AB23" s="144">
        <v>1176</v>
      </c>
      <c r="AC23" s="150">
        <v>6430282</v>
      </c>
      <c r="AD23" s="149">
        <v>636</v>
      </c>
      <c r="AE23" s="147">
        <v>3265306</v>
      </c>
      <c r="AF23" s="146">
        <v>481</v>
      </c>
      <c r="AG23" s="147">
        <v>1102148</v>
      </c>
      <c r="AH23" s="149">
        <v>59</v>
      </c>
      <c r="AI23" s="147">
        <v>2062828</v>
      </c>
      <c r="AJ23" s="144">
        <v>23</v>
      </c>
      <c r="AK23" s="150">
        <v>731012</v>
      </c>
      <c r="AL23" s="149">
        <v>17</v>
      </c>
      <c r="AM23" s="147">
        <v>453514</v>
      </c>
      <c r="AN23" s="146">
        <v>3</v>
      </c>
      <c r="AO23" s="147">
        <v>100572</v>
      </c>
      <c r="AP23" s="149">
        <v>3</v>
      </c>
      <c r="AQ23" s="147">
        <v>176926</v>
      </c>
      <c r="AR23" s="144">
        <v>1</v>
      </c>
      <c r="AS23" s="150">
        <v>17316</v>
      </c>
      <c r="AT23" s="149">
        <v>1</v>
      </c>
      <c r="AU23" s="147">
        <v>17316</v>
      </c>
      <c r="AV23" s="146">
        <v>0</v>
      </c>
      <c r="AW23" s="148">
        <v>0</v>
      </c>
      <c r="AX23" s="149">
        <v>0</v>
      </c>
      <c r="AY23" s="151">
        <v>0</v>
      </c>
      <c r="AZ23" s="144">
        <v>0</v>
      </c>
      <c r="BA23" s="150">
        <v>0</v>
      </c>
      <c r="BB23" s="149">
        <v>0</v>
      </c>
      <c r="BC23" s="147">
        <v>0</v>
      </c>
      <c r="BD23" s="146">
        <v>0</v>
      </c>
      <c r="BE23" s="148">
        <v>0</v>
      </c>
      <c r="BF23" s="149">
        <v>0</v>
      </c>
      <c r="BG23" s="147">
        <v>0</v>
      </c>
      <c r="BH23" s="144">
        <v>39</v>
      </c>
      <c r="BI23" s="150">
        <v>476318</v>
      </c>
      <c r="BJ23" s="149">
        <v>37</v>
      </c>
      <c r="BK23" s="147">
        <v>334377</v>
      </c>
      <c r="BL23" s="146">
        <v>0</v>
      </c>
      <c r="BM23" s="148">
        <v>0</v>
      </c>
      <c r="BN23" s="149">
        <v>2</v>
      </c>
      <c r="BO23" s="147">
        <v>141941</v>
      </c>
      <c r="BP23" s="152">
        <v>0</v>
      </c>
      <c r="BQ23" s="153">
        <v>0</v>
      </c>
      <c r="BR23" s="154">
        <v>0</v>
      </c>
      <c r="BS23" s="155">
        <v>0</v>
      </c>
      <c r="BT23" s="164">
        <v>0</v>
      </c>
      <c r="BU23" s="165">
        <v>0</v>
      </c>
      <c r="BV23" s="156">
        <v>0</v>
      </c>
      <c r="BW23" s="157">
        <v>0</v>
      </c>
      <c r="BX23" s="154">
        <v>0</v>
      </c>
      <c r="BY23" s="157">
        <v>0</v>
      </c>
      <c r="BZ23" s="158">
        <v>0</v>
      </c>
      <c r="CA23" s="159">
        <v>0</v>
      </c>
      <c r="CB23" s="120">
        <v>0</v>
      </c>
      <c r="CC23" s="121">
        <v>0</v>
      </c>
      <c r="CD23" s="144">
        <v>0</v>
      </c>
      <c r="CE23" s="150">
        <v>0</v>
      </c>
      <c r="CF23" s="149">
        <v>0</v>
      </c>
      <c r="CG23" s="147">
        <v>0</v>
      </c>
      <c r="CH23" s="146"/>
      <c r="CI23" s="148"/>
      <c r="CJ23" s="149"/>
      <c r="CK23" s="147"/>
      <c r="CL23" s="158">
        <v>2</v>
      </c>
      <c r="CM23" s="121">
        <v>37746</v>
      </c>
      <c r="CN23" s="160">
        <f t="shared" si="1"/>
        <v>1390</v>
      </c>
      <c r="CO23" s="153">
        <f t="shared" si="2"/>
        <v>8921573</v>
      </c>
      <c r="CP23" s="154">
        <f t="shared" si="3"/>
        <v>812</v>
      </c>
      <c r="CQ23" s="155">
        <f t="shared" si="4"/>
        <v>5208550</v>
      </c>
      <c r="CR23" s="164">
        <f t="shared" si="5"/>
        <v>508</v>
      </c>
      <c r="CS23" s="165">
        <f t="shared" si="6"/>
        <v>1302088</v>
      </c>
      <c r="CT23" s="156">
        <f t="shared" si="7"/>
        <v>70</v>
      </c>
      <c r="CU23" s="157">
        <f t="shared" si="8"/>
        <v>2410935</v>
      </c>
      <c r="CV23" s="161">
        <v>40</v>
      </c>
      <c r="CW23" s="162">
        <v>800000</v>
      </c>
      <c r="CX23" s="160">
        <f t="shared" si="9"/>
        <v>1430</v>
      </c>
      <c r="CY23" s="163">
        <f t="shared" si="0"/>
        <v>9721573</v>
      </c>
    </row>
    <row r="24" spans="1:103" ht="21" customHeight="1" x14ac:dyDescent="0.15">
      <c r="A24" s="84">
        <v>19</v>
      </c>
      <c r="B24" s="85">
        <v>39473145</v>
      </c>
      <c r="C24" s="86" t="s">
        <v>43</v>
      </c>
      <c r="D24" s="144">
        <v>242</v>
      </c>
      <c r="E24" s="150">
        <v>1102087</v>
      </c>
      <c r="F24" s="149">
        <v>168</v>
      </c>
      <c r="G24" s="147">
        <v>827537</v>
      </c>
      <c r="H24" s="146">
        <v>37</v>
      </c>
      <c r="I24" s="148">
        <v>128848</v>
      </c>
      <c r="J24" s="149">
        <v>37</v>
      </c>
      <c r="K24" s="147">
        <v>145702</v>
      </c>
      <c r="L24" s="144">
        <v>0</v>
      </c>
      <c r="M24" s="145">
        <v>0</v>
      </c>
      <c r="N24" s="146">
        <v>0</v>
      </c>
      <c r="O24" s="148">
        <v>0</v>
      </c>
      <c r="P24" s="149">
        <v>0</v>
      </c>
      <c r="Q24" s="147">
        <v>0</v>
      </c>
      <c r="R24" s="146">
        <v>0</v>
      </c>
      <c r="S24" s="147">
        <v>0</v>
      </c>
      <c r="T24" s="144">
        <v>22</v>
      </c>
      <c r="U24" s="150">
        <v>373442</v>
      </c>
      <c r="V24" s="149">
        <v>19</v>
      </c>
      <c r="W24" s="147">
        <v>291528</v>
      </c>
      <c r="X24" s="146">
        <v>0</v>
      </c>
      <c r="Y24" s="147">
        <v>0</v>
      </c>
      <c r="Z24" s="149">
        <v>3</v>
      </c>
      <c r="AA24" s="147">
        <v>81914</v>
      </c>
      <c r="AB24" s="144">
        <v>2549</v>
      </c>
      <c r="AC24" s="150">
        <v>12141234</v>
      </c>
      <c r="AD24" s="149">
        <v>1052</v>
      </c>
      <c r="AE24" s="147">
        <v>4893123</v>
      </c>
      <c r="AF24" s="146">
        <v>1354</v>
      </c>
      <c r="AG24" s="147">
        <v>4097398</v>
      </c>
      <c r="AH24" s="149">
        <v>143</v>
      </c>
      <c r="AI24" s="147">
        <v>3150713</v>
      </c>
      <c r="AJ24" s="144">
        <v>38</v>
      </c>
      <c r="AK24" s="150">
        <v>1335961</v>
      </c>
      <c r="AL24" s="149">
        <v>30</v>
      </c>
      <c r="AM24" s="147">
        <v>1106129</v>
      </c>
      <c r="AN24" s="146">
        <v>4</v>
      </c>
      <c r="AO24" s="147">
        <v>122526</v>
      </c>
      <c r="AP24" s="149">
        <v>4</v>
      </c>
      <c r="AQ24" s="147">
        <v>107306</v>
      </c>
      <c r="AR24" s="144">
        <v>2</v>
      </c>
      <c r="AS24" s="150">
        <v>3949</v>
      </c>
      <c r="AT24" s="149">
        <v>2</v>
      </c>
      <c r="AU24" s="147">
        <v>3949</v>
      </c>
      <c r="AV24" s="146">
        <v>0</v>
      </c>
      <c r="AW24" s="148">
        <v>0</v>
      </c>
      <c r="AX24" s="149">
        <v>0</v>
      </c>
      <c r="AY24" s="151">
        <v>0</v>
      </c>
      <c r="AZ24" s="144">
        <v>0</v>
      </c>
      <c r="BA24" s="150">
        <v>0</v>
      </c>
      <c r="BB24" s="149">
        <v>0</v>
      </c>
      <c r="BC24" s="147">
        <v>0</v>
      </c>
      <c r="BD24" s="146">
        <v>0</v>
      </c>
      <c r="BE24" s="148">
        <v>0</v>
      </c>
      <c r="BF24" s="149">
        <v>0</v>
      </c>
      <c r="BG24" s="147">
        <v>0</v>
      </c>
      <c r="BH24" s="144">
        <v>95</v>
      </c>
      <c r="BI24" s="150">
        <v>1515476</v>
      </c>
      <c r="BJ24" s="149">
        <v>86</v>
      </c>
      <c r="BK24" s="147">
        <v>1016616</v>
      </c>
      <c r="BL24" s="146">
        <v>0</v>
      </c>
      <c r="BM24" s="148">
        <v>0</v>
      </c>
      <c r="BN24" s="149">
        <v>9</v>
      </c>
      <c r="BO24" s="147">
        <v>498860</v>
      </c>
      <c r="BP24" s="152">
        <v>0</v>
      </c>
      <c r="BQ24" s="153">
        <v>0</v>
      </c>
      <c r="BR24" s="154">
        <v>0</v>
      </c>
      <c r="BS24" s="155">
        <v>0</v>
      </c>
      <c r="BT24" s="164">
        <v>0</v>
      </c>
      <c r="BU24" s="165">
        <v>0</v>
      </c>
      <c r="BV24" s="156">
        <v>0</v>
      </c>
      <c r="BW24" s="157">
        <v>0</v>
      </c>
      <c r="BX24" s="154">
        <v>0</v>
      </c>
      <c r="BY24" s="157">
        <v>0</v>
      </c>
      <c r="BZ24" s="158">
        <v>1</v>
      </c>
      <c r="CA24" s="159">
        <v>16779</v>
      </c>
      <c r="CB24" s="120">
        <v>0</v>
      </c>
      <c r="CC24" s="121">
        <v>0</v>
      </c>
      <c r="CD24" s="144">
        <v>0</v>
      </c>
      <c r="CE24" s="150">
        <v>0</v>
      </c>
      <c r="CF24" s="149">
        <v>0</v>
      </c>
      <c r="CG24" s="147">
        <v>0</v>
      </c>
      <c r="CH24" s="146"/>
      <c r="CI24" s="148"/>
      <c r="CJ24" s="149"/>
      <c r="CK24" s="147"/>
      <c r="CL24" s="158">
        <v>9</v>
      </c>
      <c r="CM24" s="121">
        <v>308423</v>
      </c>
      <c r="CN24" s="160">
        <f t="shared" si="1"/>
        <v>2958</v>
      </c>
      <c r="CO24" s="153">
        <f t="shared" si="2"/>
        <v>16797351</v>
      </c>
      <c r="CP24" s="154">
        <f t="shared" si="3"/>
        <v>1367</v>
      </c>
      <c r="CQ24" s="155">
        <f t="shared" si="4"/>
        <v>8464084</v>
      </c>
      <c r="CR24" s="164">
        <f t="shared" si="5"/>
        <v>1395</v>
      </c>
      <c r="CS24" s="165">
        <f t="shared" si="6"/>
        <v>4348772</v>
      </c>
      <c r="CT24" s="156">
        <f t="shared" si="7"/>
        <v>196</v>
      </c>
      <c r="CU24" s="157">
        <f t="shared" si="8"/>
        <v>3984495</v>
      </c>
      <c r="CV24" s="161">
        <v>105</v>
      </c>
      <c r="CW24" s="162">
        <v>2100000</v>
      </c>
      <c r="CX24" s="160">
        <f t="shared" si="9"/>
        <v>3063</v>
      </c>
      <c r="CY24" s="163">
        <f t="shared" si="0"/>
        <v>18897351</v>
      </c>
    </row>
    <row r="25" spans="1:103" ht="21" customHeight="1" x14ac:dyDescent="0.15">
      <c r="A25" s="84">
        <v>20</v>
      </c>
      <c r="B25" s="85">
        <v>39473152</v>
      </c>
      <c r="C25" s="86" t="s">
        <v>44</v>
      </c>
      <c r="D25" s="144">
        <v>4</v>
      </c>
      <c r="E25" s="150">
        <v>17640</v>
      </c>
      <c r="F25" s="149">
        <v>4</v>
      </c>
      <c r="G25" s="147">
        <v>17640</v>
      </c>
      <c r="H25" s="146">
        <v>0</v>
      </c>
      <c r="I25" s="148">
        <v>0</v>
      </c>
      <c r="J25" s="149">
        <v>0</v>
      </c>
      <c r="K25" s="147">
        <v>0</v>
      </c>
      <c r="L25" s="144">
        <v>4</v>
      </c>
      <c r="M25" s="145">
        <v>34223</v>
      </c>
      <c r="N25" s="146">
        <v>4</v>
      </c>
      <c r="O25" s="148">
        <v>34223</v>
      </c>
      <c r="P25" s="149">
        <v>0</v>
      </c>
      <c r="Q25" s="147">
        <v>0</v>
      </c>
      <c r="R25" s="146">
        <v>0</v>
      </c>
      <c r="S25" s="147">
        <v>0</v>
      </c>
      <c r="T25" s="144">
        <v>4</v>
      </c>
      <c r="U25" s="150">
        <v>57600</v>
      </c>
      <c r="V25" s="149">
        <v>4</v>
      </c>
      <c r="W25" s="147">
        <v>57600</v>
      </c>
      <c r="X25" s="146">
        <v>0</v>
      </c>
      <c r="Y25" s="147">
        <v>0</v>
      </c>
      <c r="Z25" s="149">
        <v>0</v>
      </c>
      <c r="AA25" s="147">
        <v>0</v>
      </c>
      <c r="AB25" s="144">
        <v>1216</v>
      </c>
      <c r="AC25" s="150">
        <v>5767944</v>
      </c>
      <c r="AD25" s="149">
        <v>802</v>
      </c>
      <c r="AE25" s="147">
        <v>3711770</v>
      </c>
      <c r="AF25" s="146">
        <v>364</v>
      </c>
      <c r="AG25" s="147">
        <v>1118216</v>
      </c>
      <c r="AH25" s="149">
        <v>50</v>
      </c>
      <c r="AI25" s="147">
        <v>937958</v>
      </c>
      <c r="AJ25" s="144">
        <v>18</v>
      </c>
      <c r="AK25" s="150">
        <v>544659</v>
      </c>
      <c r="AL25" s="149">
        <v>14</v>
      </c>
      <c r="AM25" s="147">
        <v>456292</v>
      </c>
      <c r="AN25" s="146">
        <v>3</v>
      </c>
      <c r="AO25" s="147">
        <v>61841</v>
      </c>
      <c r="AP25" s="149">
        <v>1</v>
      </c>
      <c r="AQ25" s="147">
        <v>26526</v>
      </c>
      <c r="AR25" s="144">
        <v>3</v>
      </c>
      <c r="AS25" s="150">
        <v>15705</v>
      </c>
      <c r="AT25" s="149">
        <v>3</v>
      </c>
      <c r="AU25" s="147">
        <v>15705</v>
      </c>
      <c r="AV25" s="146">
        <v>0</v>
      </c>
      <c r="AW25" s="148">
        <v>0</v>
      </c>
      <c r="AX25" s="149">
        <v>0</v>
      </c>
      <c r="AY25" s="151">
        <v>0</v>
      </c>
      <c r="AZ25" s="144">
        <v>0</v>
      </c>
      <c r="BA25" s="150">
        <v>0</v>
      </c>
      <c r="BB25" s="149">
        <v>0</v>
      </c>
      <c r="BC25" s="147">
        <v>0</v>
      </c>
      <c r="BD25" s="146">
        <v>0</v>
      </c>
      <c r="BE25" s="148">
        <v>0</v>
      </c>
      <c r="BF25" s="149">
        <v>0</v>
      </c>
      <c r="BG25" s="147">
        <v>0</v>
      </c>
      <c r="BH25" s="144">
        <v>12</v>
      </c>
      <c r="BI25" s="150">
        <v>157483</v>
      </c>
      <c r="BJ25" s="149">
        <v>12</v>
      </c>
      <c r="BK25" s="147">
        <v>157483</v>
      </c>
      <c r="BL25" s="146">
        <v>0</v>
      </c>
      <c r="BM25" s="148">
        <v>0</v>
      </c>
      <c r="BN25" s="149">
        <v>0</v>
      </c>
      <c r="BO25" s="147">
        <v>0</v>
      </c>
      <c r="BP25" s="152">
        <v>0</v>
      </c>
      <c r="BQ25" s="153">
        <v>0</v>
      </c>
      <c r="BR25" s="154">
        <v>0</v>
      </c>
      <c r="BS25" s="155">
        <v>0</v>
      </c>
      <c r="BT25" s="164">
        <v>0</v>
      </c>
      <c r="BU25" s="165">
        <v>0</v>
      </c>
      <c r="BV25" s="156">
        <v>0</v>
      </c>
      <c r="BW25" s="157">
        <v>0</v>
      </c>
      <c r="BX25" s="154">
        <v>0</v>
      </c>
      <c r="BY25" s="157">
        <v>0</v>
      </c>
      <c r="BZ25" s="158">
        <v>0</v>
      </c>
      <c r="CA25" s="159">
        <v>0</v>
      </c>
      <c r="CB25" s="120">
        <v>0</v>
      </c>
      <c r="CC25" s="121">
        <v>0</v>
      </c>
      <c r="CD25" s="144">
        <v>0</v>
      </c>
      <c r="CE25" s="150">
        <v>0</v>
      </c>
      <c r="CF25" s="149">
        <v>0</v>
      </c>
      <c r="CG25" s="147">
        <v>0</v>
      </c>
      <c r="CH25" s="146"/>
      <c r="CI25" s="148"/>
      <c r="CJ25" s="149"/>
      <c r="CK25" s="147"/>
      <c r="CL25" s="158">
        <v>4</v>
      </c>
      <c r="CM25" s="121">
        <v>74721</v>
      </c>
      <c r="CN25" s="160">
        <f t="shared" si="1"/>
        <v>1265</v>
      </c>
      <c r="CO25" s="153">
        <f t="shared" si="2"/>
        <v>6669975</v>
      </c>
      <c r="CP25" s="154">
        <f t="shared" si="3"/>
        <v>847</v>
      </c>
      <c r="CQ25" s="155">
        <f t="shared" si="4"/>
        <v>4525434</v>
      </c>
      <c r="CR25" s="164">
        <f t="shared" si="5"/>
        <v>367</v>
      </c>
      <c r="CS25" s="165">
        <f t="shared" si="6"/>
        <v>1180057</v>
      </c>
      <c r="CT25" s="156">
        <f t="shared" si="7"/>
        <v>51</v>
      </c>
      <c r="CU25" s="157">
        <f t="shared" si="8"/>
        <v>964484</v>
      </c>
      <c r="CV25" s="161">
        <v>49</v>
      </c>
      <c r="CW25" s="162">
        <v>980000</v>
      </c>
      <c r="CX25" s="160">
        <f t="shared" si="9"/>
        <v>1314</v>
      </c>
      <c r="CY25" s="163">
        <f t="shared" si="0"/>
        <v>7649975</v>
      </c>
    </row>
    <row r="26" spans="1:103" ht="21" customHeight="1" x14ac:dyDescent="0.15">
      <c r="A26" s="84">
        <v>21</v>
      </c>
      <c r="B26" s="85">
        <v>39473244</v>
      </c>
      <c r="C26" s="86" t="s">
        <v>176</v>
      </c>
      <c r="D26" s="144">
        <v>570</v>
      </c>
      <c r="E26" s="150">
        <v>4033692</v>
      </c>
      <c r="F26" s="149">
        <v>313</v>
      </c>
      <c r="G26" s="147">
        <v>2537513</v>
      </c>
      <c r="H26" s="146">
        <v>143</v>
      </c>
      <c r="I26" s="148">
        <v>1007777</v>
      </c>
      <c r="J26" s="149">
        <v>114</v>
      </c>
      <c r="K26" s="147">
        <v>488402</v>
      </c>
      <c r="L26" s="144">
        <v>50</v>
      </c>
      <c r="M26" s="145">
        <v>781035</v>
      </c>
      <c r="N26" s="146">
        <v>35</v>
      </c>
      <c r="O26" s="148">
        <v>709206</v>
      </c>
      <c r="P26" s="149">
        <v>4</v>
      </c>
      <c r="Q26" s="147">
        <v>20608</v>
      </c>
      <c r="R26" s="146">
        <v>11</v>
      </c>
      <c r="S26" s="147">
        <v>51221</v>
      </c>
      <c r="T26" s="144">
        <v>182</v>
      </c>
      <c r="U26" s="150">
        <v>4178433</v>
      </c>
      <c r="V26" s="149">
        <v>154</v>
      </c>
      <c r="W26" s="147">
        <v>3606372</v>
      </c>
      <c r="X26" s="146">
        <v>22</v>
      </c>
      <c r="Y26" s="147">
        <v>379064</v>
      </c>
      <c r="Z26" s="149">
        <v>6</v>
      </c>
      <c r="AA26" s="147">
        <v>192997</v>
      </c>
      <c r="AB26" s="144">
        <v>5929</v>
      </c>
      <c r="AC26" s="150">
        <v>33408715</v>
      </c>
      <c r="AD26" s="149">
        <v>2925</v>
      </c>
      <c r="AE26" s="147">
        <v>15341266</v>
      </c>
      <c r="AF26" s="146">
        <v>2619</v>
      </c>
      <c r="AG26" s="147">
        <v>7948564</v>
      </c>
      <c r="AH26" s="149">
        <v>385</v>
      </c>
      <c r="AI26" s="147">
        <v>10118885</v>
      </c>
      <c r="AJ26" s="144">
        <v>124</v>
      </c>
      <c r="AK26" s="150">
        <v>3741640</v>
      </c>
      <c r="AL26" s="149">
        <v>93</v>
      </c>
      <c r="AM26" s="147">
        <v>2873169</v>
      </c>
      <c r="AN26" s="146">
        <v>16</v>
      </c>
      <c r="AO26" s="147">
        <v>387490</v>
      </c>
      <c r="AP26" s="149">
        <v>15</v>
      </c>
      <c r="AQ26" s="147">
        <v>480981</v>
      </c>
      <c r="AR26" s="144">
        <v>3</v>
      </c>
      <c r="AS26" s="150">
        <v>12071</v>
      </c>
      <c r="AT26" s="149">
        <v>2</v>
      </c>
      <c r="AU26" s="147">
        <v>8235</v>
      </c>
      <c r="AV26" s="146">
        <v>0</v>
      </c>
      <c r="AW26" s="148">
        <v>0</v>
      </c>
      <c r="AX26" s="149">
        <v>1</v>
      </c>
      <c r="AY26" s="151">
        <v>3836</v>
      </c>
      <c r="AZ26" s="144">
        <v>0</v>
      </c>
      <c r="BA26" s="150">
        <v>0</v>
      </c>
      <c r="BB26" s="149">
        <v>0</v>
      </c>
      <c r="BC26" s="147">
        <v>0</v>
      </c>
      <c r="BD26" s="146">
        <v>0</v>
      </c>
      <c r="BE26" s="148">
        <v>0</v>
      </c>
      <c r="BF26" s="149">
        <v>0</v>
      </c>
      <c r="BG26" s="147">
        <v>0</v>
      </c>
      <c r="BH26" s="144">
        <v>194</v>
      </c>
      <c r="BI26" s="150">
        <v>2650356</v>
      </c>
      <c r="BJ26" s="149">
        <v>192</v>
      </c>
      <c r="BK26" s="147">
        <v>2607724</v>
      </c>
      <c r="BL26" s="146">
        <v>0</v>
      </c>
      <c r="BM26" s="148">
        <v>0</v>
      </c>
      <c r="BN26" s="149">
        <v>2</v>
      </c>
      <c r="BO26" s="147">
        <v>42632</v>
      </c>
      <c r="BP26" s="152">
        <v>0</v>
      </c>
      <c r="BQ26" s="153">
        <v>0</v>
      </c>
      <c r="BR26" s="154">
        <v>0</v>
      </c>
      <c r="BS26" s="155">
        <v>0</v>
      </c>
      <c r="BT26" s="164">
        <v>0</v>
      </c>
      <c r="BU26" s="165">
        <v>0</v>
      </c>
      <c r="BV26" s="156">
        <v>0</v>
      </c>
      <c r="BW26" s="157">
        <v>0</v>
      </c>
      <c r="BX26" s="154">
        <v>0</v>
      </c>
      <c r="BY26" s="157">
        <v>0</v>
      </c>
      <c r="BZ26" s="158">
        <v>10</v>
      </c>
      <c r="CA26" s="159">
        <v>141524</v>
      </c>
      <c r="CB26" s="120">
        <v>3</v>
      </c>
      <c r="CC26" s="121">
        <v>9450</v>
      </c>
      <c r="CD26" s="144">
        <v>0</v>
      </c>
      <c r="CE26" s="150">
        <v>0</v>
      </c>
      <c r="CF26" s="149">
        <v>0</v>
      </c>
      <c r="CG26" s="147">
        <v>0</v>
      </c>
      <c r="CH26" s="146"/>
      <c r="CI26" s="148"/>
      <c r="CJ26" s="149"/>
      <c r="CK26" s="147"/>
      <c r="CL26" s="158">
        <v>22</v>
      </c>
      <c r="CM26" s="121">
        <v>607735</v>
      </c>
      <c r="CN26" s="160">
        <f t="shared" si="1"/>
        <v>7087</v>
      </c>
      <c r="CO26" s="153">
        <f t="shared" si="2"/>
        <v>49564651</v>
      </c>
      <c r="CP26" s="154">
        <f t="shared" si="3"/>
        <v>3749</v>
      </c>
      <c r="CQ26" s="155">
        <f t="shared" si="4"/>
        <v>28442194</v>
      </c>
      <c r="CR26" s="164">
        <f t="shared" si="5"/>
        <v>2804</v>
      </c>
      <c r="CS26" s="165">
        <f t="shared" si="6"/>
        <v>9743503</v>
      </c>
      <c r="CT26" s="156">
        <f t="shared" si="7"/>
        <v>534</v>
      </c>
      <c r="CU26" s="157">
        <f t="shared" si="8"/>
        <v>11378954</v>
      </c>
      <c r="CV26" s="161">
        <v>258</v>
      </c>
      <c r="CW26" s="162">
        <v>5160000</v>
      </c>
      <c r="CX26" s="160">
        <f t="shared" si="9"/>
        <v>7345</v>
      </c>
      <c r="CY26" s="163">
        <f t="shared" si="0"/>
        <v>54724651</v>
      </c>
    </row>
    <row r="27" spans="1:103" ht="21" customHeight="1" x14ac:dyDescent="0.15">
      <c r="A27" s="84">
        <v>22</v>
      </c>
      <c r="B27" s="85">
        <v>39473251</v>
      </c>
      <c r="C27" s="86" t="s">
        <v>45</v>
      </c>
      <c r="D27" s="144">
        <v>228</v>
      </c>
      <c r="E27" s="150">
        <v>1219265</v>
      </c>
      <c r="F27" s="149">
        <v>160</v>
      </c>
      <c r="G27" s="147">
        <v>971698</v>
      </c>
      <c r="H27" s="146">
        <v>12</v>
      </c>
      <c r="I27" s="148">
        <v>41038</v>
      </c>
      <c r="J27" s="149">
        <v>56</v>
      </c>
      <c r="K27" s="147">
        <v>206529</v>
      </c>
      <c r="L27" s="144">
        <v>22</v>
      </c>
      <c r="M27" s="145">
        <v>150003</v>
      </c>
      <c r="N27" s="146">
        <v>7</v>
      </c>
      <c r="O27" s="148">
        <v>81437</v>
      </c>
      <c r="P27" s="149">
        <v>0</v>
      </c>
      <c r="Q27" s="147">
        <v>0</v>
      </c>
      <c r="R27" s="146">
        <v>15</v>
      </c>
      <c r="S27" s="147">
        <v>68566</v>
      </c>
      <c r="T27" s="144">
        <v>46</v>
      </c>
      <c r="U27" s="150">
        <v>1464423</v>
      </c>
      <c r="V27" s="149">
        <v>33</v>
      </c>
      <c r="W27" s="147">
        <v>1031193</v>
      </c>
      <c r="X27" s="146">
        <v>1</v>
      </c>
      <c r="Y27" s="147">
        <v>2800</v>
      </c>
      <c r="Z27" s="149">
        <v>12</v>
      </c>
      <c r="AA27" s="147">
        <v>430430</v>
      </c>
      <c r="AB27" s="144">
        <v>1970</v>
      </c>
      <c r="AC27" s="150">
        <v>14457657</v>
      </c>
      <c r="AD27" s="149">
        <v>979</v>
      </c>
      <c r="AE27" s="147">
        <v>5283854</v>
      </c>
      <c r="AF27" s="146">
        <v>745</v>
      </c>
      <c r="AG27" s="147">
        <v>3335825</v>
      </c>
      <c r="AH27" s="149">
        <v>246</v>
      </c>
      <c r="AI27" s="147">
        <v>5837978</v>
      </c>
      <c r="AJ27" s="144">
        <v>44</v>
      </c>
      <c r="AK27" s="150">
        <v>1508107</v>
      </c>
      <c r="AL27" s="149">
        <v>24</v>
      </c>
      <c r="AM27" s="147">
        <v>813846</v>
      </c>
      <c r="AN27" s="146">
        <v>9</v>
      </c>
      <c r="AO27" s="147">
        <v>265347</v>
      </c>
      <c r="AP27" s="149">
        <v>11</v>
      </c>
      <c r="AQ27" s="147">
        <v>428914</v>
      </c>
      <c r="AR27" s="144">
        <v>1</v>
      </c>
      <c r="AS27" s="150">
        <v>21447</v>
      </c>
      <c r="AT27" s="149">
        <v>1</v>
      </c>
      <c r="AU27" s="147">
        <v>21447</v>
      </c>
      <c r="AV27" s="146">
        <v>0</v>
      </c>
      <c r="AW27" s="148">
        <v>0</v>
      </c>
      <c r="AX27" s="149">
        <v>0</v>
      </c>
      <c r="AY27" s="151">
        <v>0</v>
      </c>
      <c r="AZ27" s="144">
        <v>0</v>
      </c>
      <c r="BA27" s="150">
        <v>0</v>
      </c>
      <c r="BB27" s="149">
        <v>0</v>
      </c>
      <c r="BC27" s="147">
        <v>0</v>
      </c>
      <c r="BD27" s="146">
        <v>0</v>
      </c>
      <c r="BE27" s="148">
        <v>0</v>
      </c>
      <c r="BF27" s="149">
        <v>0</v>
      </c>
      <c r="BG27" s="147">
        <v>0</v>
      </c>
      <c r="BH27" s="144">
        <v>122</v>
      </c>
      <c r="BI27" s="150">
        <v>1669101</v>
      </c>
      <c r="BJ27" s="149">
        <v>110</v>
      </c>
      <c r="BK27" s="147">
        <v>1263318</v>
      </c>
      <c r="BL27" s="146">
        <v>0</v>
      </c>
      <c r="BM27" s="148">
        <v>0</v>
      </c>
      <c r="BN27" s="149">
        <v>12</v>
      </c>
      <c r="BO27" s="147">
        <v>405783</v>
      </c>
      <c r="BP27" s="152">
        <v>0</v>
      </c>
      <c r="BQ27" s="153">
        <v>0</v>
      </c>
      <c r="BR27" s="154">
        <v>0</v>
      </c>
      <c r="BS27" s="155">
        <v>0</v>
      </c>
      <c r="BT27" s="164">
        <v>0</v>
      </c>
      <c r="BU27" s="165">
        <v>0</v>
      </c>
      <c r="BV27" s="156">
        <v>0</v>
      </c>
      <c r="BW27" s="157">
        <v>0</v>
      </c>
      <c r="BX27" s="154">
        <v>0</v>
      </c>
      <c r="BY27" s="157">
        <v>0</v>
      </c>
      <c r="BZ27" s="158">
        <v>6</v>
      </c>
      <c r="CA27" s="159">
        <v>15520</v>
      </c>
      <c r="CB27" s="120">
        <v>1</v>
      </c>
      <c r="CC27" s="121">
        <v>3450</v>
      </c>
      <c r="CD27" s="144">
        <v>0</v>
      </c>
      <c r="CE27" s="150">
        <v>0</v>
      </c>
      <c r="CF27" s="149">
        <v>0</v>
      </c>
      <c r="CG27" s="147">
        <v>0</v>
      </c>
      <c r="CH27" s="146"/>
      <c r="CI27" s="148"/>
      <c r="CJ27" s="149"/>
      <c r="CK27" s="147"/>
      <c r="CL27" s="158">
        <v>4</v>
      </c>
      <c r="CM27" s="121">
        <v>120946</v>
      </c>
      <c r="CN27" s="160">
        <f t="shared" si="1"/>
        <v>2444</v>
      </c>
      <c r="CO27" s="153">
        <f t="shared" si="2"/>
        <v>20629919</v>
      </c>
      <c r="CP27" s="154">
        <f t="shared" si="3"/>
        <v>1325</v>
      </c>
      <c r="CQ27" s="155">
        <f t="shared" si="4"/>
        <v>9606709</v>
      </c>
      <c r="CR27" s="164">
        <f t="shared" si="5"/>
        <v>767</v>
      </c>
      <c r="CS27" s="165">
        <f t="shared" si="6"/>
        <v>3645010</v>
      </c>
      <c r="CT27" s="156">
        <f t="shared" si="7"/>
        <v>352</v>
      </c>
      <c r="CU27" s="157">
        <f t="shared" si="8"/>
        <v>7378200</v>
      </c>
      <c r="CV27" s="161">
        <v>116</v>
      </c>
      <c r="CW27" s="162">
        <v>2320000</v>
      </c>
      <c r="CX27" s="160">
        <f t="shared" si="9"/>
        <v>2560</v>
      </c>
      <c r="CY27" s="163">
        <f t="shared" si="0"/>
        <v>22949919</v>
      </c>
    </row>
    <row r="28" spans="1:103" ht="21" customHeight="1" x14ac:dyDescent="0.15">
      <c r="A28" s="84">
        <v>23</v>
      </c>
      <c r="B28" s="85">
        <v>39473269</v>
      </c>
      <c r="C28" s="86" t="s">
        <v>46</v>
      </c>
      <c r="D28" s="144">
        <v>596</v>
      </c>
      <c r="E28" s="150">
        <v>2635352</v>
      </c>
      <c r="F28" s="149">
        <v>328</v>
      </c>
      <c r="G28" s="147">
        <v>1534760</v>
      </c>
      <c r="H28" s="146">
        <v>87</v>
      </c>
      <c r="I28" s="148">
        <v>461017</v>
      </c>
      <c r="J28" s="149">
        <v>181</v>
      </c>
      <c r="K28" s="147">
        <v>639575</v>
      </c>
      <c r="L28" s="144">
        <v>80</v>
      </c>
      <c r="M28" s="145">
        <v>1029635</v>
      </c>
      <c r="N28" s="146">
        <v>23</v>
      </c>
      <c r="O28" s="148">
        <v>468709</v>
      </c>
      <c r="P28" s="149">
        <v>25</v>
      </c>
      <c r="Q28" s="147">
        <v>253528</v>
      </c>
      <c r="R28" s="146">
        <v>32</v>
      </c>
      <c r="S28" s="147">
        <v>307398</v>
      </c>
      <c r="T28" s="144">
        <v>94</v>
      </c>
      <c r="U28" s="150">
        <v>2075294</v>
      </c>
      <c r="V28" s="149">
        <v>11</v>
      </c>
      <c r="W28" s="147">
        <v>229680</v>
      </c>
      <c r="X28" s="146">
        <v>37</v>
      </c>
      <c r="Y28" s="147">
        <v>952288</v>
      </c>
      <c r="Z28" s="149">
        <v>46</v>
      </c>
      <c r="AA28" s="147">
        <v>893326</v>
      </c>
      <c r="AB28" s="144">
        <v>4239</v>
      </c>
      <c r="AC28" s="150">
        <v>25465393</v>
      </c>
      <c r="AD28" s="149">
        <v>2012</v>
      </c>
      <c r="AE28" s="147">
        <v>10246251</v>
      </c>
      <c r="AF28" s="146">
        <v>1851</v>
      </c>
      <c r="AG28" s="147">
        <v>6457807</v>
      </c>
      <c r="AH28" s="149">
        <v>376</v>
      </c>
      <c r="AI28" s="147">
        <v>8761335</v>
      </c>
      <c r="AJ28" s="144">
        <v>92</v>
      </c>
      <c r="AK28" s="150">
        <v>3220252</v>
      </c>
      <c r="AL28" s="149">
        <v>60</v>
      </c>
      <c r="AM28" s="147">
        <v>2176183</v>
      </c>
      <c r="AN28" s="146">
        <v>17</v>
      </c>
      <c r="AO28" s="147">
        <v>619355</v>
      </c>
      <c r="AP28" s="149">
        <v>15</v>
      </c>
      <c r="AQ28" s="147">
        <v>424714</v>
      </c>
      <c r="AR28" s="144">
        <v>3</v>
      </c>
      <c r="AS28" s="150">
        <v>15012</v>
      </c>
      <c r="AT28" s="149">
        <v>3</v>
      </c>
      <c r="AU28" s="147">
        <v>15012</v>
      </c>
      <c r="AV28" s="146">
        <v>0</v>
      </c>
      <c r="AW28" s="148">
        <v>0</v>
      </c>
      <c r="AX28" s="149">
        <v>0</v>
      </c>
      <c r="AY28" s="151">
        <v>0</v>
      </c>
      <c r="AZ28" s="144">
        <v>0</v>
      </c>
      <c r="BA28" s="150">
        <v>0</v>
      </c>
      <c r="BB28" s="149">
        <v>0</v>
      </c>
      <c r="BC28" s="147">
        <v>0</v>
      </c>
      <c r="BD28" s="146">
        <v>0</v>
      </c>
      <c r="BE28" s="148">
        <v>0</v>
      </c>
      <c r="BF28" s="149">
        <v>0</v>
      </c>
      <c r="BG28" s="147">
        <v>0</v>
      </c>
      <c r="BH28" s="144">
        <v>126</v>
      </c>
      <c r="BI28" s="150">
        <v>2311703</v>
      </c>
      <c r="BJ28" s="149">
        <v>113</v>
      </c>
      <c r="BK28" s="147">
        <v>1220273</v>
      </c>
      <c r="BL28" s="146">
        <v>0</v>
      </c>
      <c r="BM28" s="148">
        <v>0</v>
      </c>
      <c r="BN28" s="149">
        <v>13</v>
      </c>
      <c r="BO28" s="147">
        <v>1091430</v>
      </c>
      <c r="BP28" s="152">
        <v>0</v>
      </c>
      <c r="BQ28" s="153">
        <v>0</v>
      </c>
      <c r="BR28" s="154">
        <v>0</v>
      </c>
      <c r="BS28" s="155">
        <v>0</v>
      </c>
      <c r="BT28" s="164">
        <v>0</v>
      </c>
      <c r="BU28" s="165">
        <v>0</v>
      </c>
      <c r="BV28" s="156">
        <v>0</v>
      </c>
      <c r="BW28" s="157">
        <v>0</v>
      </c>
      <c r="BX28" s="154">
        <v>0</v>
      </c>
      <c r="BY28" s="157">
        <v>0</v>
      </c>
      <c r="BZ28" s="158">
        <v>0</v>
      </c>
      <c r="CA28" s="159">
        <v>0</v>
      </c>
      <c r="CB28" s="120">
        <v>7</v>
      </c>
      <c r="CC28" s="121">
        <v>24450</v>
      </c>
      <c r="CD28" s="144">
        <v>0</v>
      </c>
      <c r="CE28" s="150">
        <v>0</v>
      </c>
      <c r="CF28" s="149">
        <v>0</v>
      </c>
      <c r="CG28" s="147">
        <v>0</v>
      </c>
      <c r="CH28" s="146"/>
      <c r="CI28" s="148"/>
      <c r="CJ28" s="149"/>
      <c r="CK28" s="147"/>
      <c r="CL28" s="158">
        <v>12</v>
      </c>
      <c r="CM28" s="121">
        <v>392530</v>
      </c>
      <c r="CN28" s="160">
        <f t="shared" si="1"/>
        <v>5249</v>
      </c>
      <c r="CO28" s="153">
        <f t="shared" si="2"/>
        <v>37169621</v>
      </c>
      <c r="CP28" s="154">
        <f t="shared" si="3"/>
        <v>2569</v>
      </c>
      <c r="CQ28" s="155">
        <f t="shared" si="4"/>
        <v>16307848</v>
      </c>
      <c r="CR28" s="164">
        <f t="shared" si="5"/>
        <v>2017</v>
      </c>
      <c r="CS28" s="165">
        <f t="shared" si="6"/>
        <v>8743995</v>
      </c>
      <c r="CT28" s="156">
        <f t="shared" si="7"/>
        <v>663</v>
      </c>
      <c r="CU28" s="157">
        <f t="shared" si="8"/>
        <v>12117778</v>
      </c>
      <c r="CV28" s="161">
        <v>167</v>
      </c>
      <c r="CW28" s="162">
        <v>3340000</v>
      </c>
      <c r="CX28" s="160">
        <f t="shared" si="9"/>
        <v>5416</v>
      </c>
      <c r="CY28" s="163">
        <f t="shared" si="0"/>
        <v>40509621</v>
      </c>
    </row>
    <row r="29" spans="1:103" ht="21" customHeight="1" x14ac:dyDescent="0.15">
      <c r="A29" s="84">
        <v>24</v>
      </c>
      <c r="B29" s="85">
        <v>39473277</v>
      </c>
      <c r="C29" s="86" t="s">
        <v>47</v>
      </c>
      <c r="D29" s="144">
        <v>269</v>
      </c>
      <c r="E29" s="150">
        <v>1275709</v>
      </c>
      <c r="F29" s="149">
        <v>156</v>
      </c>
      <c r="G29" s="147">
        <v>832653</v>
      </c>
      <c r="H29" s="146">
        <v>40</v>
      </c>
      <c r="I29" s="148">
        <v>154860</v>
      </c>
      <c r="J29" s="149">
        <v>73</v>
      </c>
      <c r="K29" s="147">
        <v>288196</v>
      </c>
      <c r="L29" s="144">
        <v>37</v>
      </c>
      <c r="M29" s="145">
        <v>1050603</v>
      </c>
      <c r="N29" s="146">
        <v>18</v>
      </c>
      <c r="O29" s="148">
        <v>816398</v>
      </c>
      <c r="P29" s="149">
        <v>8</v>
      </c>
      <c r="Q29" s="147">
        <v>80784</v>
      </c>
      <c r="R29" s="146">
        <v>11</v>
      </c>
      <c r="S29" s="147">
        <v>153421</v>
      </c>
      <c r="T29" s="144">
        <v>55</v>
      </c>
      <c r="U29" s="150">
        <v>987805</v>
      </c>
      <c r="V29" s="149">
        <v>27</v>
      </c>
      <c r="W29" s="147">
        <v>473787</v>
      </c>
      <c r="X29" s="146">
        <v>21</v>
      </c>
      <c r="Y29" s="147">
        <v>360928</v>
      </c>
      <c r="Z29" s="149">
        <v>7</v>
      </c>
      <c r="AA29" s="147">
        <v>153090</v>
      </c>
      <c r="AB29" s="144">
        <v>2816</v>
      </c>
      <c r="AC29" s="150">
        <v>13853721</v>
      </c>
      <c r="AD29" s="149">
        <v>1519</v>
      </c>
      <c r="AE29" s="147">
        <v>7480517</v>
      </c>
      <c r="AF29" s="146">
        <v>1087</v>
      </c>
      <c r="AG29" s="147">
        <v>3804001</v>
      </c>
      <c r="AH29" s="149">
        <v>210</v>
      </c>
      <c r="AI29" s="147">
        <v>2569203</v>
      </c>
      <c r="AJ29" s="144">
        <v>63</v>
      </c>
      <c r="AK29" s="150">
        <v>2138073</v>
      </c>
      <c r="AL29" s="149">
        <v>48</v>
      </c>
      <c r="AM29" s="147">
        <v>1748421</v>
      </c>
      <c r="AN29" s="146">
        <v>9</v>
      </c>
      <c r="AO29" s="147">
        <v>231060</v>
      </c>
      <c r="AP29" s="149">
        <v>6</v>
      </c>
      <c r="AQ29" s="147">
        <v>158592</v>
      </c>
      <c r="AR29" s="144">
        <v>5</v>
      </c>
      <c r="AS29" s="150">
        <v>49653</v>
      </c>
      <c r="AT29" s="149">
        <v>5</v>
      </c>
      <c r="AU29" s="147">
        <v>49653</v>
      </c>
      <c r="AV29" s="146">
        <v>0</v>
      </c>
      <c r="AW29" s="148">
        <v>0</v>
      </c>
      <c r="AX29" s="149">
        <v>0</v>
      </c>
      <c r="AY29" s="151">
        <v>0</v>
      </c>
      <c r="AZ29" s="144">
        <v>0</v>
      </c>
      <c r="BA29" s="150">
        <v>0</v>
      </c>
      <c r="BB29" s="149">
        <v>0</v>
      </c>
      <c r="BC29" s="147">
        <v>0</v>
      </c>
      <c r="BD29" s="146">
        <v>0</v>
      </c>
      <c r="BE29" s="148">
        <v>0</v>
      </c>
      <c r="BF29" s="149">
        <v>0</v>
      </c>
      <c r="BG29" s="147">
        <v>0</v>
      </c>
      <c r="BH29" s="144">
        <v>136</v>
      </c>
      <c r="BI29" s="150">
        <v>1035644</v>
      </c>
      <c r="BJ29" s="149">
        <v>134</v>
      </c>
      <c r="BK29" s="147">
        <v>1004034</v>
      </c>
      <c r="BL29" s="146">
        <v>0</v>
      </c>
      <c r="BM29" s="148">
        <v>0</v>
      </c>
      <c r="BN29" s="149">
        <v>2</v>
      </c>
      <c r="BO29" s="147">
        <v>31610</v>
      </c>
      <c r="BP29" s="152">
        <v>0</v>
      </c>
      <c r="BQ29" s="153">
        <v>0</v>
      </c>
      <c r="BR29" s="154">
        <v>0</v>
      </c>
      <c r="BS29" s="155">
        <v>0</v>
      </c>
      <c r="BT29" s="164">
        <v>0</v>
      </c>
      <c r="BU29" s="165">
        <v>0</v>
      </c>
      <c r="BV29" s="156">
        <v>0</v>
      </c>
      <c r="BW29" s="157">
        <v>0</v>
      </c>
      <c r="BX29" s="154">
        <v>0</v>
      </c>
      <c r="BY29" s="157">
        <v>0</v>
      </c>
      <c r="BZ29" s="158">
        <v>2</v>
      </c>
      <c r="CA29" s="159">
        <v>3646</v>
      </c>
      <c r="CB29" s="120">
        <v>1</v>
      </c>
      <c r="CC29" s="121">
        <v>4650</v>
      </c>
      <c r="CD29" s="144">
        <v>0</v>
      </c>
      <c r="CE29" s="150">
        <v>0</v>
      </c>
      <c r="CF29" s="149">
        <v>0</v>
      </c>
      <c r="CG29" s="147">
        <v>0</v>
      </c>
      <c r="CH29" s="146"/>
      <c r="CI29" s="148"/>
      <c r="CJ29" s="149"/>
      <c r="CK29" s="147"/>
      <c r="CL29" s="158">
        <v>9</v>
      </c>
      <c r="CM29" s="121">
        <v>297323</v>
      </c>
      <c r="CN29" s="160">
        <f t="shared" si="1"/>
        <v>3393</v>
      </c>
      <c r="CO29" s="153">
        <f t="shared" si="2"/>
        <v>20696827</v>
      </c>
      <c r="CP29" s="154">
        <f t="shared" si="3"/>
        <v>1919</v>
      </c>
      <c r="CQ29" s="155">
        <f t="shared" si="4"/>
        <v>12711082</v>
      </c>
      <c r="CR29" s="164">
        <f t="shared" si="5"/>
        <v>1165</v>
      </c>
      <c r="CS29" s="165">
        <f t="shared" si="6"/>
        <v>4631633</v>
      </c>
      <c r="CT29" s="156">
        <f t="shared" si="7"/>
        <v>309</v>
      </c>
      <c r="CU29" s="157">
        <f t="shared" si="8"/>
        <v>3354112</v>
      </c>
      <c r="CV29" s="161">
        <v>111</v>
      </c>
      <c r="CW29" s="162">
        <v>2220000</v>
      </c>
      <c r="CX29" s="160">
        <f t="shared" si="9"/>
        <v>3504</v>
      </c>
      <c r="CY29" s="163">
        <f t="shared" si="0"/>
        <v>22916827</v>
      </c>
    </row>
    <row r="30" spans="1:103" ht="21" customHeight="1" x14ac:dyDescent="0.15">
      <c r="A30" s="84">
        <v>25</v>
      </c>
      <c r="B30" s="85">
        <v>39473285</v>
      </c>
      <c r="C30" s="86" t="s">
        <v>48</v>
      </c>
      <c r="D30" s="144">
        <v>261</v>
      </c>
      <c r="E30" s="150">
        <v>1423548</v>
      </c>
      <c r="F30" s="149">
        <v>183</v>
      </c>
      <c r="G30" s="147">
        <v>1090953</v>
      </c>
      <c r="H30" s="146">
        <v>63</v>
      </c>
      <c r="I30" s="148">
        <v>280782</v>
      </c>
      <c r="J30" s="149">
        <v>15</v>
      </c>
      <c r="K30" s="147">
        <v>51813</v>
      </c>
      <c r="L30" s="144">
        <v>80</v>
      </c>
      <c r="M30" s="145">
        <v>1063791</v>
      </c>
      <c r="N30" s="146">
        <v>49</v>
      </c>
      <c r="O30" s="148">
        <v>869467</v>
      </c>
      <c r="P30" s="149">
        <v>10</v>
      </c>
      <c r="Q30" s="147">
        <v>42465</v>
      </c>
      <c r="R30" s="146">
        <v>21</v>
      </c>
      <c r="S30" s="147">
        <v>151859</v>
      </c>
      <c r="T30" s="144">
        <v>58</v>
      </c>
      <c r="U30" s="150">
        <v>1136950</v>
      </c>
      <c r="V30" s="149">
        <v>44</v>
      </c>
      <c r="W30" s="147">
        <v>990014</v>
      </c>
      <c r="X30" s="146">
        <v>10</v>
      </c>
      <c r="Y30" s="147">
        <v>112864</v>
      </c>
      <c r="Z30" s="149">
        <v>4</v>
      </c>
      <c r="AA30" s="147">
        <v>34072</v>
      </c>
      <c r="AB30" s="144">
        <v>2749</v>
      </c>
      <c r="AC30" s="150">
        <v>13899191</v>
      </c>
      <c r="AD30" s="149">
        <v>1614</v>
      </c>
      <c r="AE30" s="147">
        <v>7385940</v>
      </c>
      <c r="AF30" s="146">
        <v>1013</v>
      </c>
      <c r="AG30" s="147">
        <v>3255434</v>
      </c>
      <c r="AH30" s="149">
        <v>122</v>
      </c>
      <c r="AI30" s="147">
        <v>3257817</v>
      </c>
      <c r="AJ30" s="144">
        <v>73</v>
      </c>
      <c r="AK30" s="150">
        <v>2194570</v>
      </c>
      <c r="AL30" s="149">
        <v>55</v>
      </c>
      <c r="AM30" s="147">
        <v>1705513</v>
      </c>
      <c r="AN30" s="146">
        <v>12</v>
      </c>
      <c r="AO30" s="147">
        <v>316953</v>
      </c>
      <c r="AP30" s="149">
        <v>6</v>
      </c>
      <c r="AQ30" s="147">
        <v>172104</v>
      </c>
      <c r="AR30" s="144">
        <v>1</v>
      </c>
      <c r="AS30" s="150">
        <v>2250</v>
      </c>
      <c r="AT30" s="149">
        <v>1</v>
      </c>
      <c r="AU30" s="147">
        <v>2250</v>
      </c>
      <c r="AV30" s="146">
        <v>0</v>
      </c>
      <c r="AW30" s="148">
        <v>0</v>
      </c>
      <c r="AX30" s="149">
        <v>0</v>
      </c>
      <c r="AY30" s="151">
        <v>0</v>
      </c>
      <c r="AZ30" s="144">
        <v>0</v>
      </c>
      <c r="BA30" s="150">
        <v>0</v>
      </c>
      <c r="BB30" s="149">
        <v>0</v>
      </c>
      <c r="BC30" s="147">
        <v>0</v>
      </c>
      <c r="BD30" s="146">
        <v>0</v>
      </c>
      <c r="BE30" s="148">
        <v>0</v>
      </c>
      <c r="BF30" s="149">
        <v>0</v>
      </c>
      <c r="BG30" s="147">
        <v>0</v>
      </c>
      <c r="BH30" s="144">
        <v>116</v>
      </c>
      <c r="BI30" s="150">
        <v>1392143</v>
      </c>
      <c r="BJ30" s="149">
        <v>115</v>
      </c>
      <c r="BK30" s="147">
        <v>1262417</v>
      </c>
      <c r="BL30" s="146">
        <v>0</v>
      </c>
      <c r="BM30" s="148">
        <v>0</v>
      </c>
      <c r="BN30" s="149">
        <v>1</v>
      </c>
      <c r="BO30" s="147">
        <v>129726</v>
      </c>
      <c r="BP30" s="152">
        <v>0</v>
      </c>
      <c r="BQ30" s="153">
        <v>0</v>
      </c>
      <c r="BR30" s="154">
        <v>0</v>
      </c>
      <c r="BS30" s="155">
        <v>0</v>
      </c>
      <c r="BT30" s="164">
        <v>0</v>
      </c>
      <c r="BU30" s="165">
        <v>0</v>
      </c>
      <c r="BV30" s="156">
        <v>0</v>
      </c>
      <c r="BW30" s="157">
        <v>0</v>
      </c>
      <c r="BX30" s="154">
        <v>0</v>
      </c>
      <c r="BY30" s="157">
        <v>0</v>
      </c>
      <c r="BZ30" s="158">
        <v>6</v>
      </c>
      <c r="CA30" s="159">
        <v>2814</v>
      </c>
      <c r="CB30" s="120">
        <v>0</v>
      </c>
      <c r="CC30" s="121">
        <v>0</v>
      </c>
      <c r="CD30" s="144">
        <v>0</v>
      </c>
      <c r="CE30" s="150">
        <v>0</v>
      </c>
      <c r="CF30" s="149">
        <v>0</v>
      </c>
      <c r="CG30" s="147">
        <v>0</v>
      </c>
      <c r="CH30" s="146"/>
      <c r="CI30" s="148"/>
      <c r="CJ30" s="149"/>
      <c r="CK30" s="147"/>
      <c r="CL30" s="158">
        <v>2</v>
      </c>
      <c r="CM30" s="121">
        <v>10741</v>
      </c>
      <c r="CN30" s="160">
        <f t="shared" si="1"/>
        <v>3346</v>
      </c>
      <c r="CO30" s="153">
        <f t="shared" si="2"/>
        <v>21125998</v>
      </c>
      <c r="CP30" s="154">
        <f t="shared" si="3"/>
        <v>2069</v>
      </c>
      <c r="CQ30" s="155">
        <f t="shared" si="4"/>
        <v>13320109</v>
      </c>
      <c r="CR30" s="164">
        <f t="shared" si="5"/>
        <v>1108</v>
      </c>
      <c r="CS30" s="165">
        <f t="shared" si="6"/>
        <v>4008498</v>
      </c>
      <c r="CT30" s="156">
        <f t="shared" si="7"/>
        <v>169</v>
      </c>
      <c r="CU30" s="157">
        <f t="shared" si="8"/>
        <v>3797391</v>
      </c>
      <c r="CV30" s="161">
        <v>114</v>
      </c>
      <c r="CW30" s="162">
        <v>2280000</v>
      </c>
      <c r="CX30" s="160">
        <f t="shared" si="9"/>
        <v>3460</v>
      </c>
      <c r="CY30" s="163">
        <f t="shared" si="0"/>
        <v>23405998</v>
      </c>
    </row>
    <row r="31" spans="1:103" ht="21" customHeight="1" x14ac:dyDescent="0.15">
      <c r="A31" s="84">
        <v>26</v>
      </c>
      <c r="B31" s="85">
        <v>39473293</v>
      </c>
      <c r="C31" s="86" t="s">
        <v>49</v>
      </c>
      <c r="D31" s="144">
        <v>496</v>
      </c>
      <c r="E31" s="150">
        <v>2708669</v>
      </c>
      <c r="F31" s="149">
        <v>292</v>
      </c>
      <c r="G31" s="147">
        <v>1639662</v>
      </c>
      <c r="H31" s="146">
        <v>158</v>
      </c>
      <c r="I31" s="148">
        <v>827147</v>
      </c>
      <c r="J31" s="149">
        <v>46</v>
      </c>
      <c r="K31" s="147">
        <v>241860</v>
      </c>
      <c r="L31" s="144">
        <v>94</v>
      </c>
      <c r="M31" s="145">
        <v>1994150</v>
      </c>
      <c r="N31" s="146">
        <v>73</v>
      </c>
      <c r="O31" s="148">
        <v>1653581</v>
      </c>
      <c r="P31" s="149">
        <v>21</v>
      </c>
      <c r="Q31" s="147">
        <v>340569</v>
      </c>
      <c r="R31" s="146">
        <v>0</v>
      </c>
      <c r="S31" s="147">
        <v>0</v>
      </c>
      <c r="T31" s="144">
        <v>135</v>
      </c>
      <c r="U31" s="150">
        <v>3979420</v>
      </c>
      <c r="V31" s="149">
        <v>100</v>
      </c>
      <c r="W31" s="147">
        <v>2964312</v>
      </c>
      <c r="X31" s="146">
        <v>35</v>
      </c>
      <c r="Y31" s="147">
        <v>1015108</v>
      </c>
      <c r="Z31" s="149">
        <v>0</v>
      </c>
      <c r="AA31" s="147">
        <v>0</v>
      </c>
      <c r="AB31" s="144">
        <v>6345</v>
      </c>
      <c r="AC31" s="150">
        <v>27280046</v>
      </c>
      <c r="AD31" s="149">
        <v>2989</v>
      </c>
      <c r="AE31" s="147">
        <v>13026456</v>
      </c>
      <c r="AF31" s="146">
        <v>3145</v>
      </c>
      <c r="AG31" s="147">
        <v>10146447</v>
      </c>
      <c r="AH31" s="149">
        <v>211</v>
      </c>
      <c r="AI31" s="147">
        <v>4107143</v>
      </c>
      <c r="AJ31" s="144">
        <v>98</v>
      </c>
      <c r="AK31" s="150">
        <v>3400399</v>
      </c>
      <c r="AL31" s="149">
        <v>73</v>
      </c>
      <c r="AM31" s="147">
        <v>2581204</v>
      </c>
      <c r="AN31" s="146">
        <v>17</v>
      </c>
      <c r="AO31" s="147">
        <v>514942</v>
      </c>
      <c r="AP31" s="149">
        <v>8</v>
      </c>
      <c r="AQ31" s="147">
        <v>304253</v>
      </c>
      <c r="AR31" s="144">
        <v>4</v>
      </c>
      <c r="AS31" s="150">
        <v>14517</v>
      </c>
      <c r="AT31" s="149">
        <v>2</v>
      </c>
      <c r="AU31" s="147">
        <v>6786</v>
      </c>
      <c r="AV31" s="146">
        <v>1</v>
      </c>
      <c r="AW31" s="148">
        <v>4336</v>
      </c>
      <c r="AX31" s="149">
        <v>1</v>
      </c>
      <c r="AY31" s="151">
        <v>3395</v>
      </c>
      <c r="AZ31" s="144">
        <v>0</v>
      </c>
      <c r="BA31" s="150">
        <v>0</v>
      </c>
      <c r="BB31" s="149">
        <v>0</v>
      </c>
      <c r="BC31" s="147">
        <v>0</v>
      </c>
      <c r="BD31" s="146">
        <v>0</v>
      </c>
      <c r="BE31" s="148">
        <v>0</v>
      </c>
      <c r="BF31" s="149">
        <v>0</v>
      </c>
      <c r="BG31" s="147">
        <v>0</v>
      </c>
      <c r="BH31" s="144">
        <v>197</v>
      </c>
      <c r="BI31" s="150">
        <v>2062214</v>
      </c>
      <c r="BJ31" s="149">
        <v>189</v>
      </c>
      <c r="BK31" s="147">
        <v>1748644</v>
      </c>
      <c r="BL31" s="146">
        <v>0</v>
      </c>
      <c r="BM31" s="148">
        <v>0</v>
      </c>
      <c r="BN31" s="149">
        <v>8</v>
      </c>
      <c r="BO31" s="147">
        <v>313570</v>
      </c>
      <c r="BP31" s="152">
        <v>0</v>
      </c>
      <c r="BQ31" s="153">
        <v>0</v>
      </c>
      <c r="BR31" s="154">
        <v>0</v>
      </c>
      <c r="BS31" s="155">
        <v>0</v>
      </c>
      <c r="BT31" s="164">
        <v>0</v>
      </c>
      <c r="BU31" s="165">
        <v>0</v>
      </c>
      <c r="BV31" s="156">
        <v>0</v>
      </c>
      <c r="BW31" s="157">
        <v>0</v>
      </c>
      <c r="BX31" s="154">
        <v>0</v>
      </c>
      <c r="BY31" s="157">
        <v>0</v>
      </c>
      <c r="BZ31" s="158">
        <v>26</v>
      </c>
      <c r="CA31" s="159">
        <v>16953</v>
      </c>
      <c r="CB31" s="120">
        <v>7</v>
      </c>
      <c r="CC31" s="121">
        <v>13450</v>
      </c>
      <c r="CD31" s="144">
        <v>0</v>
      </c>
      <c r="CE31" s="150">
        <v>0</v>
      </c>
      <c r="CF31" s="149">
        <v>0</v>
      </c>
      <c r="CG31" s="147">
        <v>0</v>
      </c>
      <c r="CH31" s="146"/>
      <c r="CI31" s="148"/>
      <c r="CJ31" s="149"/>
      <c r="CK31" s="147"/>
      <c r="CL31" s="158">
        <v>14</v>
      </c>
      <c r="CM31" s="121">
        <v>585199</v>
      </c>
      <c r="CN31" s="160">
        <f t="shared" si="1"/>
        <v>7416</v>
      </c>
      <c r="CO31" s="153">
        <f t="shared" si="2"/>
        <v>42055017</v>
      </c>
      <c r="CP31" s="154">
        <f t="shared" si="3"/>
        <v>3765</v>
      </c>
      <c r="CQ31" s="155">
        <f t="shared" si="4"/>
        <v>24236247</v>
      </c>
      <c r="CR31" s="164">
        <f t="shared" si="5"/>
        <v>3377</v>
      </c>
      <c r="CS31" s="165">
        <f t="shared" si="6"/>
        <v>12848549</v>
      </c>
      <c r="CT31" s="156">
        <f t="shared" si="7"/>
        <v>274</v>
      </c>
      <c r="CU31" s="157">
        <f t="shared" si="8"/>
        <v>4970221</v>
      </c>
      <c r="CV31" s="161">
        <v>167</v>
      </c>
      <c r="CW31" s="162">
        <v>3340000</v>
      </c>
      <c r="CX31" s="160">
        <f t="shared" si="9"/>
        <v>7583</v>
      </c>
      <c r="CY31" s="163">
        <f t="shared" si="0"/>
        <v>45395017</v>
      </c>
    </row>
    <row r="32" spans="1:103" ht="21" customHeight="1" x14ac:dyDescent="0.15">
      <c r="A32" s="84">
        <v>27</v>
      </c>
      <c r="B32" s="85">
        <v>39473483</v>
      </c>
      <c r="C32" s="86" t="s">
        <v>177</v>
      </c>
      <c r="D32" s="144">
        <v>352</v>
      </c>
      <c r="E32" s="150">
        <v>2031132</v>
      </c>
      <c r="F32" s="149">
        <v>247</v>
      </c>
      <c r="G32" s="147">
        <v>1506726</v>
      </c>
      <c r="H32" s="146">
        <v>64</v>
      </c>
      <c r="I32" s="148">
        <v>314368</v>
      </c>
      <c r="J32" s="149">
        <v>41</v>
      </c>
      <c r="K32" s="147">
        <v>210038</v>
      </c>
      <c r="L32" s="144">
        <v>49</v>
      </c>
      <c r="M32" s="145">
        <v>563787</v>
      </c>
      <c r="N32" s="146">
        <v>49</v>
      </c>
      <c r="O32" s="148">
        <v>563787</v>
      </c>
      <c r="P32" s="149">
        <v>0</v>
      </c>
      <c r="Q32" s="147">
        <v>0</v>
      </c>
      <c r="R32" s="146">
        <v>0</v>
      </c>
      <c r="S32" s="147">
        <v>0</v>
      </c>
      <c r="T32" s="144">
        <v>78</v>
      </c>
      <c r="U32" s="150">
        <v>2208773</v>
      </c>
      <c r="V32" s="149">
        <v>66</v>
      </c>
      <c r="W32" s="147">
        <v>2038738</v>
      </c>
      <c r="X32" s="146">
        <v>0</v>
      </c>
      <c r="Y32" s="147">
        <v>0</v>
      </c>
      <c r="Z32" s="149">
        <v>12</v>
      </c>
      <c r="AA32" s="147">
        <v>170035</v>
      </c>
      <c r="AB32" s="144">
        <v>3063</v>
      </c>
      <c r="AC32" s="150">
        <v>14161841</v>
      </c>
      <c r="AD32" s="149">
        <v>1628</v>
      </c>
      <c r="AE32" s="147">
        <v>8330665</v>
      </c>
      <c r="AF32" s="146">
        <v>1370</v>
      </c>
      <c r="AG32" s="147">
        <v>4582501</v>
      </c>
      <c r="AH32" s="149">
        <v>65</v>
      </c>
      <c r="AI32" s="147">
        <v>1248675</v>
      </c>
      <c r="AJ32" s="144">
        <v>69</v>
      </c>
      <c r="AK32" s="150">
        <v>1699923</v>
      </c>
      <c r="AL32" s="149">
        <v>50</v>
      </c>
      <c r="AM32" s="147">
        <v>1210281</v>
      </c>
      <c r="AN32" s="146">
        <v>13</v>
      </c>
      <c r="AO32" s="147">
        <v>373411</v>
      </c>
      <c r="AP32" s="149">
        <v>6</v>
      </c>
      <c r="AQ32" s="147">
        <v>116231</v>
      </c>
      <c r="AR32" s="144">
        <v>2</v>
      </c>
      <c r="AS32" s="150">
        <v>11439</v>
      </c>
      <c r="AT32" s="149">
        <v>2</v>
      </c>
      <c r="AU32" s="147">
        <v>11439</v>
      </c>
      <c r="AV32" s="146">
        <v>0</v>
      </c>
      <c r="AW32" s="148">
        <v>0</v>
      </c>
      <c r="AX32" s="149">
        <v>0</v>
      </c>
      <c r="AY32" s="151">
        <v>0</v>
      </c>
      <c r="AZ32" s="144">
        <v>0</v>
      </c>
      <c r="BA32" s="150">
        <v>0</v>
      </c>
      <c r="BB32" s="149">
        <v>0</v>
      </c>
      <c r="BC32" s="147">
        <v>0</v>
      </c>
      <c r="BD32" s="146">
        <v>0</v>
      </c>
      <c r="BE32" s="148">
        <v>0</v>
      </c>
      <c r="BF32" s="149">
        <v>0</v>
      </c>
      <c r="BG32" s="147">
        <v>0</v>
      </c>
      <c r="BH32" s="144">
        <v>69</v>
      </c>
      <c r="BI32" s="150">
        <v>860772</v>
      </c>
      <c r="BJ32" s="149">
        <v>67</v>
      </c>
      <c r="BK32" s="147">
        <v>838816</v>
      </c>
      <c r="BL32" s="146">
        <v>0</v>
      </c>
      <c r="BM32" s="148">
        <v>0</v>
      </c>
      <c r="BN32" s="149">
        <v>2</v>
      </c>
      <c r="BO32" s="147">
        <v>21956</v>
      </c>
      <c r="BP32" s="152">
        <v>0</v>
      </c>
      <c r="BQ32" s="153">
        <v>0</v>
      </c>
      <c r="BR32" s="154">
        <v>0</v>
      </c>
      <c r="BS32" s="155">
        <v>0</v>
      </c>
      <c r="BT32" s="164">
        <v>0</v>
      </c>
      <c r="BU32" s="165">
        <v>0</v>
      </c>
      <c r="BV32" s="156">
        <v>0</v>
      </c>
      <c r="BW32" s="157">
        <v>0</v>
      </c>
      <c r="BX32" s="154">
        <v>0</v>
      </c>
      <c r="BY32" s="157">
        <v>0</v>
      </c>
      <c r="BZ32" s="158">
        <v>0</v>
      </c>
      <c r="CA32" s="159">
        <v>0</v>
      </c>
      <c r="CB32" s="120">
        <v>9</v>
      </c>
      <c r="CC32" s="121">
        <v>198900</v>
      </c>
      <c r="CD32" s="144">
        <v>0</v>
      </c>
      <c r="CE32" s="150">
        <v>0</v>
      </c>
      <c r="CF32" s="149">
        <v>0</v>
      </c>
      <c r="CG32" s="147">
        <v>0</v>
      </c>
      <c r="CH32" s="146"/>
      <c r="CI32" s="148"/>
      <c r="CJ32" s="149"/>
      <c r="CK32" s="147"/>
      <c r="CL32" s="158">
        <v>12</v>
      </c>
      <c r="CM32" s="121">
        <v>350600</v>
      </c>
      <c r="CN32" s="160">
        <f t="shared" si="1"/>
        <v>3703</v>
      </c>
      <c r="CO32" s="153">
        <f t="shared" si="2"/>
        <v>22087167</v>
      </c>
      <c r="CP32" s="154">
        <f t="shared" si="3"/>
        <v>2130</v>
      </c>
      <c r="CQ32" s="155">
        <f t="shared" si="4"/>
        <v>15049952</v>
      </c>
      <c r="CR32" s="164">
        <f t="shared" si="5"/>
        <v>1447</v>
      </c>
      <c r="CS32" s="165">
        <f t="shared" si="6"/>
        <v>5270280</v>
      </c>
      <c r="CT32" s="156">
        <f t="shared" si="7"/>
        <v>126</v>
      </c>
      <c r="CU32" s="157">
        <f t="shared" si="8"/>
        <v>1766935</v>
      </c>
      <c r="CV32" s="161">
        <v>97</v>
      </c>
      <c r="CW32" s="162">
        <v>1940000</v>
      </c>
      <c r="CX32" s="160">
        <f t="shared" si="9"/>
        <v>3800</v>
      </c>
      <c r="CY32" s="163">
        <f t="shared" si="0"/>
        <v>24027167</v>
      </c>
    </row>
    <row r="33" spans="1:103" ht="21" customHeight="1" x14ac:dyDescent="0.15">
      <c r="A33" s="84">
        <v>28</v>
      </c>
      <c r="B33" s="85">
        <v>39473509</v>
      </c>
      <c r="C33" s="86" t="s">
        <v>50</v>
      </c>
      <c r="D33" s="144">
        <v>376</v>
      </c>
      <c r="E33" s="150">
        <v>2012684</v>
      </c>
      <c r="F33" s="149">
        <v>229</v>
      </c>
      <c r="G33" s="147">
        <v>1324592</v>
      </c>
      <c r="H33" s="146">
        <v>89</v>
      </c>
      <c r="I33" s="148">
        <v>400339</v>
      </c>
      <c r="J33" s="149">
        <v>58</v>
      </c>
      <c r="K33" s="147">
        <v>287753</v>
      </c>
      <c r="L33" s="144">
        <v>57</v>
      </c>
      <c r="M33" s="145">
        <v>707306</v>
      </c>
      <c r="N33" s="146">
        <v>31</v>
      </c>
      <c r="O33" s="148">
        <v>428698</v>
      </c>
      <c r="P33" s="149">
        <v>17</v>
      </c>
      <c r="Q33" s="147">
        <v>251896</v>
      </c>
      <c r="R33" s="146">
        <v>9</v>
      </c>
      <c r="S33" s="147">
        <v>26712</v>
      </c>
      <c r="T33" s="144">
        <v>78</v>
      </c>
      <c r="U33" s="150">
        <v>2733245</v>
      </c>
      <c r="V33" s="149">
        <v>46</v>
      </c>
      <c r="W33" s="147">
        <v>1708437</v>
      </c>
      <c r="X33" s="146">
        <v>32</v>
      </c>
      <c r="Y33" s="147">
        <v>1024808</v>
      </c>
      <c r="Z33" s="149">
        <v>0</v>
      </c>
      <c r="AA33" s="147">
        <v>0</v>
      </c>
      <c r="AB33" s="144">
        <v>5941</v>
      </c>
      <c r="AC33" s="150">
        <v>25326862</v>
      </c>
      <c r="AD33" s="149">
        <v>2869</v>
      </c>
      <c r="AE33" s="147">
        <v>12374584</v>
      </c>
      <c r="AF33" s="146">
        <v>2862</v>
      </c>
      <c r="AG33" s="147">
        <v>9052103</v>
      </c>
      <c r="AH33" s="149">
        <v>210</v>
      </c>
      <c r="AI33" s="147">
        <v>3900175</v>
      </c>
      <c r="AJ33" s="144">
        <v>112</v>
      </c>
      <c r="AK33" s="150">
        <v>3223163</v>
      </c>
      <c r="AL33" s="149">
        <v>79</v>
      </c>
      <c r="AM33" s="147">
        <v>2471731</v>
      </c>
      <c r="AN33" s="146">
        <v>23</v>
      </c>
      <c r="AO33" s="147">
        <v>552432</v>
      </c>
      <c r="AP33" s="149">
        <v>10</v>
      </c>
      <c r="AQ33" s="147">
        <v>199000</v>
      </c>
      <c r="AR33" s="144">
        <v>2</v>
      </c>
      <c r="AS33" s="150">
        <v>22023</v>
      </c>
      <c r="AT33" s="149">
        <v>2</v>
      </c>
      <c r="AU33" s="147">
        <v>22023</v>
      </c>
      <c r="AV33" s="146">
        <v>0</v>
      </c>
      <c r="AW33" s="148">
        <v>0</v>
      </c>
      <c r="AX33" s="149">
        <v>0</v>
      </c>
      <c r="AY33" s="151">
        <v>0</v>
      </c>
      <c r="AZ33" s="144">
        <v>0</v>
      </c>
      <c r="BA33" s="150">
        <v>0</v>
      </c>
      <c r="BB33" s="149">
        <v>0</v>
      </c>
      <c r="BC33" s="147">
        <v>0</v>
      </c>
      <c r="BD33" s="146">
        <v>0</v>
      </c>
      <c r="BE33" s="148">
        <v>0</v>
      </c>
      <c r="BF33" s="149">
        <v>0</v>
      </c>
      <c r="BG33" s="147">
        <v>0</v>
      </c>
      <c r="BH33" s="144">
        <v>148</v>
      </c>
      <c r="BI33" s="150">
        <v>1717698</v>
      </c>
      <c r="BJ33" s="149">
        <v>147</v>
      </c>
      <c r="BK33" s="147">
        <v>1714946</v>
      </c>
      <c r="BL33" s="146">
        <v>0</v>
      </c>
      <c r="BM33" s="148">
        <v>0</v>
      </c>
      <c r="BN33" s="149">
        <v>1</v>
      </c>
      <c r="BO33" s="147">
        <v>2752</v>
      </c>
      <c r="BP33" s="152">
        <v>0</v>
      </c>
      <c r="BQ33" s="153">
        <v>0</v>
      </c>
      <c r="BR33" s="154">
        <v>0</v>
      </c>
      <c r="BS33" s="155">
        <v>0</v>
      </c>
      <c r="BT33" s="164">
        <v>0</v>
      </c>
      <c r="BU33" s="165">
        <v>0</v>
      </c>
      <c r="BV33" s="156">
        <v>0</v>
      </c>
      <c r="BW33" s="157">
        <v>0</v>
      </c>
      <c r="BX33" s="154">
        <v>0</v>
      </c>
      <c r="BY33" s="157">
        <v>0</v>
      </c>
      <c r="BZ33" s="158">
        <v>23</v>
      </c>
      <c r="CA33" s="159">
        <v>25368</v>
      </c>
      <c r="CB33" s="120">
        <v>9</v>
      </c>
      <c r="CC33" s="121">
        <v>38700</v>
      </c>
      <c r="CD33" s="144">
        <v>0</v>
      </c>
      <c r="CE33" s="150">
        <v>0</v>
      </c>
      <c r="CF33" s="149">
        <v>0</v>
      </c>
      <c r="CG33" s="147">
        <v>0</v>
      </c>
      <c r="CH33" s="146"/>
      <c r="CI33" s="148"/>
      <c r="CJ33" s="149"/>
      <c r="CK33" s="147"/>
      <c r="CL33" s="158">
        <v>16</v>
      </c>
      <c r="CM33" s="121">
        <v>646954</v>
      </c>
      <c r="CN33" s="160">
        <f t="shared" si="1"/>
        <v>6762</v>
      </c>
      <c r="CO33" s="153">
        <f t="shared" si="2"/>
        <v>36454003</v>
      </c>
      <c r="CP33" s="154">
        <f t="shared" si="3"/>
        <v>3451</v>
      </c>
      <c r="CQ33" s="155">
        <f t="shared" si="4"/>
        <v>20756033</v>
      </c>
      <c r="CR33" s="164">
        <f t="shared" si="5"/>
        <v>3023</v>
      </c>
      <c r="CS33" s="165">
        <f t="shared" si="6"/>
        <v>11281578</v>
      </c>
      <c r="CT33" s="156">
        <f t="shared" si="7"/>
        <v>288</v>
      </c>
      <c r="CU33" s="157">
        <f t="shared" si="8"/>
        <v>4416392</v>
      </c>
      <c r="CV33" s="161">
        <v>186</v>
      </c>
      <c r="CW33" s="162">
        <v>3720000</v>
      </c>
      <c r="CX33" s="160">
        <f t="shared" si="9"/>
        <v>6948</v>
      </c>
      <c r="CY33" s="163">
        <f t="shared" si="0"/>
        <v>40174003</v>
      </c>
    </row>
    <row r="34" spans="1:103" ht="21" customHeight="1" x14ac:dyDescent="0.15">
      <c r="A34" s="84">
        <v>29</v>
      </c>
      <c r="B34" s="85">
        <v>39473533</v>
      </c>
      <c r="C34" s="86" t="s">
        <v>51</v>
      </c>
      <c r="D34" s="144">
        <v>3</v>
      </c>
      <c r="E34" s="150">
        <v>6489</v>
      </c>
      <c r="F34" s="149">
        <v>3</v>
      </c>
      <c r="G34" s="147">
        <v>6489</v>
      </c>
      <c r="H34" s="146">
        <v>0</v>
      </c>
      <c r="I34" s="148">
        <v>0</v>
      </c>
      <c r="J34" s="149">
        <v>0</v>
      </c>
      <c r="K34" s="147">
        <v>0</v>
      </c>
      <c r="L34" s="144">
        <v>0</v>
      </c>
      <c r="M34" s="145">
        <v>0</v>
      </c>
      <c r="N34" s="146">
        <v>0</v>
      </c>
      <c r="O34" s="148">
        <v>0</v>
      </c>
      <c r="P34" s="149">
        <v>0</v>
      </c>
      <c r="Q34" s="147">
        <v>0</v>
      </c>
      <c r="R34" s="146">
        <v>0</v>
      </c>
      <c r="S34" s="147">
        <v>0</v>
      </c>
      <c r="T34" s="144">
        <v>0</v>
      </c>
      <c r="U34" s="150">
        <v>0</v>
      </c>
      <c r="V34" s="149">
        <v>0</v>
      </c>
      <c r="W34" s="147">
        <v>0</v>
      </c>
      <c r="X34" s="146">
        <v>0</v>
      </c>
      <c r="Y34" s="147">
        <v>0</v>
      </c>
      <c r="Z34" s="149">
        <v>0</v>
      </c>
      <c r="AA34" s="147">
        <v>0</v>
      </c>
      <c r="AB34" s="144">
        <v>129</v>
      </c>
      <c r="AC34" s="150">
        <v>651664</v>
      </c>
      <c r="AD34" s="149">
        <v>94</v>
      </c>
      <c r="AE34" s="147">
        <v>475178</v>
      </c>
      <c r="AF34" s="146">
        <v>30</v>
      </c>
      <c r="AG34" s="147">
        <v>61008</v>
      </c>
      <c r="AH34" s="149">
        <v>5</v>
      </c>
      <c r="AI34" s="147">
        <v>115478</v>
      </c>
      <c r="AJ34" s="144">
        <v>1</v>
      </c>
      <c r="AK34" s="150">
        <v>13165</v>
      </c>
      <c r="AL34" s="149">
        <v>1</v>
      </c>
      <c r="AM34" s="147">
        <v>13165</v>
      </c>
      <c r="AN34" s="146">
        <v>0</v>
      </c>
      <c r="AO34" s="147">
        <v>0</v>
      </c>
      <c r="AP34" s="149">
        <v>0</v>
      </c>
      <c r="AQ34" s="147">
        <v>0</v>
      </c>
      <c r="AR34" s="144">
        <v>0</v>
      </c>
      <c r="AS34" s="150">
        <v>0</v>
      </c>
      <c r="AT34" s="149">
        <v>0</v>
      </c>
      <c r="AU34" s="147">
        <v>0</v>
      </c>
      <c r="AV34" s="146">
        <v>0</v>
      </c>
      <c r="AW34" s="148">
        <v>0</v>
      </c>
      <c r="AX34" s="149">
        <v>0</v>
      </c>
      <c r="AY34" s="151">
        <v>0</v>
      </c>
      <c r="AZ34" s="144">
        <v>0</v>
      </c>
      <c r="BA34" s="150">
        <v>0</v>
      </c>
      <c r="BB34" s="149">
        <v>0</v>
      </c>
      <c r="BC34" s="147">
        <v>0</v>
      </c>
      <c r="BD34" s="146">
        <v>0</v>
      </c>
      <c r="BE34" s="148">
        <v>0</v>
      </c>
      <c r="BF34" s="149">
        <v>0</v>
      </c>
      <c r="BG34" s="147">
        <v>0</v>
      </c>
      <c r="BH34" s="144">
        <v>0</v>
      </c>
      <c r="BI34" s="150">
        <v>0</v>
      </c>
      <c r="BJ34" s="149">
        <v>0</v>
      </c>
      <c r="BK34" s="147">
        <v>0</v>
      </c>
      <c r="BL34" s="146">
        <v>0</v>
      </c>
      <c r="BM34" s="148">
        <v>0</v>
      </c>
      <c r="BN34" s="149">
        <v>0</v>
      </c>
      <c r="BO34" s="147">
        <v>0</v>
      </c>
      <c r="BP34" s="152">
        <v>0</v>
      </c>
      <c r="BQ34" s="153">
        <v>0</v>
      </c>
      <c r="BR34" s="154">
        <v>0</v>
      </c>
      <c r="BS34" s="155">
        <v>0</v>
      </c>
      <c r="BT34" s="164">
        <v>0</v>
      </c>
      <c r="BU34" s="165">
        <v>0</v>
      </c>
      <c r="BV34" s="156">
        <v>0</v>
      </c>
      <c r="BW34" s="157">
        <v>0</v>
      </c>
      <c r="BX34" s="154">
        <v>0</v>
      </c>
      <c r="BY34" s="157">
        <v>0</v>
      </c>
      <c r="BZ34" s="158">
        <v>0</v>
      </c>
      <c r="CA34" s="159">
        <v>0</v>
      </c>
      <c r="CB34" s="120">
        <v>0</v>
      </c>
      <c r="CC34" s="121">
        <v>0</v>
      </c>
      <c r="CD34" s="144">
        <v>0</v>
      </c>
      <c r="CE34" s="150">
        <v>0</v>
      </c>
      <c r="CF34" s="149">
        <v>0</v>
      </c>
      <c r="CG34" s="147">
        <v>0</v>
      </c>
      <c r="CH34" s="146"/>
      <c r="CI34" s="148"/>
      <c r="CJ34" s="149"/>
      <c r="CK34" s="147"/>
      <c r="CL34" s="158">
        <v>0</v>
      </c>
      <c r="CM34" s="121">
        <v>0</v>
      </c>
      <c r="CN34" s="160">
        <f t="shared" si="1"/>
        <v>133</v>
      </c>
      <c r="CO34" s="153">
        <f t="shared" si="2"/>
        <v>671318</v>
      </c>
      <c r="CP34" s="154">
        <f t="shared" si="3"/>
        <v>98</v>
      </c>
      <c r="CQ34" s="155">
        <f t="shared" si="4"/>
        <v>494832</v>
      </c>
      <c r="CR34" s="164">
        <f t="shared" si="5"/>
        <v>30</v>
      </c>
      <c r="CS34" s="165">
        <f t="shared" si="6"/>
        <v>61008</v>
      </c>
      <c r="CT34" s="156">
        <f t="shared" si="7"/>
        <v>5</v>
      </c>
      <c r="CU34" s="157">
        <f t="shared" si="8"/>
        <v>115478</v>
      </c>
      <c r="CV34" s="161">
        <v>6</v>
      </c>
      <c r="CW34" s="162">
        <v>120000</v>
      </c>
      <c r="CX34" s="160">
        <f t="shared" si="9"/>
        <v>139</v>
      </c>
      <c r="CY34" s="163">
        <f t="shared" si="0"/>
        <v>791318</v>
      </c>
    </row>
    <row r="35" spans="1:103" ht="21" customHeight="1" x14ac:dyDescent="0.15">
      <c r="A35" s="84">
        <v>30</v>
      </c>
      <c r="B35" s="85">
        <v>39473541</v>
      </c>
      <c r="C35" s="86" t="s">
        <v>52</v>
      </c>
      <c r="D35" s="144">
        <v>1</v>
      </c>
      <c r="E35" s="150">
        <v>2979</v>
      </c>
      <c r="F35" s="149">
        <v>1</v>
      </c>
      <c r="G35" s="147">
        <v>2979</v>
      </c>
      <c r="H35" s="146">
        <v>0</v>
      </c>
      <c r="I35" s="148">
        <v>0</v>
      </c>
      <c r="J35" s="149">
        <v>0</v>
      </c>
      <c r="K35" s="147">
        <v>0</v>
      </c>
      <c r="L35" s="144">
        <v>0</v>
      </c>
      <c r="M35" s="145">
        <v>0</v>
      </c>
      <c r="N35" s="146">
        <v>0</v>
      </c>
      <c r="O35" s="148">
        <v>0</v>
      </c>
      <c r="P35" s="149">
        <v>0</v>
      </c>
      <c r="Q35" s="147">
        <v>0</v>
      </c>
      <c r="R35" s="146">
        <v>0</v>
      </c>
      <c r="S35" s="147">
        <v>0</v>
      </c>
      <c r="T35" s="144">
        <v>0</v>
      </c>
      <c r="U35" s="150">
        <v>0</v>
      </c>
      <c r="V35" s="149">
        <v>0</v>
      </c>
      <c r="W35" s="147">
        <v>0</v>
      </c>
      <c r="X35" s="146">
        <v>0</v>
      </c>
      <c r="Y35" s="147">
        <v>0</v>
      </c>
      <c r="Z35" s="149">
        <v>0</v>
      </c>
      <c r="AA35" s="147">
        <v>0</v>
      </c>
      <c r="AB35" s="144">
        <v>110</v>
      </c>
      <c r="AC35" s="150">
        <v>318581</v>
      </c>
      <c r="AD35" s="149">
        <v>89</v>
      </c>
      <c r="AE35" s="147">
        <v>263645</v>
      </c>
      <c r="AF35" s="146">
        <v>21</v>
      </c>
      <c r="AG35" s="147">
        <v>54936</v>
      </c>
      <c r="AH35" s="149">
        <v>0</v>
      </c>
      <c r="AI35" s="147">
        <v>0</v>
      </c>
      <c r="AJ35" s="144">
        <v>2</v>
      </c>
      <c r="AK35" s="150">
        <v>0</v>
      </c>
      <c r="AL35" s="149">
        <v>2</v>
      </c>
      <c r="AM35" s="147">
        <v>0</v>
      </c>
      <c r="AN35" s="146">
        <v>0</v>
      </c>
      <c r="AO35" s="147">
        <v>0</v>
      </c>
      <c r="AP35" s="149">
        <v>0</v>
      </c>
      <c r="AQ35" s="147">
        <v>0</v>
      </c>
      <c r="AR35" s="144">
        <v>0</v>
      </c>
      <c r="AS35" s="150">
        <v>0</v>
      </c>
      <c r="AT35" s="149">
        <v>0</v>
      </c>
      <c r="AU35" s="147">
        <v>0</v>
      </c>
      <c r="AV35" s="146">
        <v>0</v>
      </c>
      <c r="AW35" s="148">
        <v>0</v>
      </c>
      <c r="AX35" s="149">
        <v>0</v>
      </c>
      <c r="AY35" s="151">
        <v>0</v>
      </c>
      <c r="AZ35" s="144">
        <v>0</v>
      </c>
      <c r="BA35" s="150">
        <v>0</v>
      </c>
      <c r="BB35" s="149">
        <v>0</v>
      </c>
      <c r="BC35" s="147">
        <v>0</v>
      </c>
      <c r="BD35" s="146">
        <v>0</v>
      </c>
      <c r="BE35" s="148">
        <v>0</v>
      </c>
      <c r="BF35" s="149">
        <v>0</v>
      </c>
      <c r="BG35" s="147">
        <v>0</v>
      </c>
      <c r="BH35" s="144">
        <v>6</v>
      </c>
      <c r="BI35" s="150">
        <v>150946</v>
      </c>
      <c r="BJ35" s="149">
        <v>6</v>
      </c>
      <c r="BK35" s="147">
        <v>150946</v>
      </c>
      <c r="BL35" s="146">
        <v>0</v>
      </c>
      <c r="BM35" s="148">
        <v>0</v>
      </c>
      <c r="BN35" s="149">
        <v>0</v>
      </c>
      <c r="BO35" s="147">
        <v>0</v>
      </c>
      <c r="BP35" s="152">
        <v>0</v>
      </c>
      <c r="BQ35" s="153">
        <v>0</v>
      </c>
      <c r="BR35" s="154">
        <v>0</v>
      </c>
      <c r="BS35" s="155">
        <v>0</v>
      </c>
      <c r="BT35" s="164">
        <v>0</v>
      </c>
      <c r="BU35" s="165">
        <v>0</v>
      </c>
      <c r="BV35" s="156">
        <v>0</v>
      </c>
      <c r="BW35" s="157">
        <v>0</v>
      </c>
      <c r="BX35" s="154">
        <v>0</v>
      </c>
      <c r="BY35" s="157">
        <v>0</v>
      </c>
      <c r="BZ35" s="158">
        <v>0</v>
      </c>
      <c r="CA35" s="159">
        <v>0</v>
      </c>
      <c r="CB35" s="120">
        <v>0</v>
      </c>
      <c r="CC35" s="121">
        <v>0</v>
      </c>
      <c r="CD35" s="144">
        <v>0</v>
      </c>
      <c r="CE35" s="150">
        <v>0</v>
      </c>
      <c r="CF35" s="149">
        <v>0</v>
      </c>
      <c r="CG35" s="147">
        <v>0</v>
      </c>
      <c r="CH35" s="146"/>
      <c r="CI35" s="148"/>
      <c r="CJ35" s="149"/>
      <c r="CK35" s="147"/>
      <c r="CL35" s="158">
        <v>0</v>
      </c>
      <c r="CM35" s="121">
        <v>0</v>
      </c>
      <c r="CN35" s="160">
        <f t="shared" si="1"/>
        <v>119</v>
      </c>
      <c r="CO35" s="153">
        <f t="shared" si="2"/>
        <v>472506</v>
      </c>
      <c r="CP35" s="154">
        <f t="shared" si="3"/>
        <v>98</v>
      </c>
      <c r="CQ35" s="155">
        <f t="shared" si="4"/>
        <v>417570</v>
      </c>
      <c r="CR35" s="164">
        <f t="shared" si="5"/>
        <v>21</v>
      </c>
      <c r="CS35" s="165">
        <f t="shared" si="6"/>
        <v>54936</v>
      </c>
      <c r="CT35" s="156">
        <f t="shared" si="7"/>
        <v>0</v>
      </c>
      <c r="CU35" s="157">
        <f t="shared" si="8"/>
        <v>0</v>
      </c>
      <c r="CV35" s="161">
        <v>3</v>
      </c>
      <c r="CW35" s="162">
        <v>60000</v>
      </c>
      <c r="CX35" s="160">
        <f t="shared" si="9"/>
        <v>122</v>
      </c>
      <c r="CY35" s="163">
        <f t="shared" si="0"/>
        <v>532506</v>
      </c>
    </row>
    <row r="36" spans="1:103" ht="21" customHeight="1" x14ac:dyDescent="0.15">
      <c r="A36" s="84">
        <v>31</v>
      </c>
      <c r="B36" s="85">
        <v>39473558</v>
      </c>
      <c r="C36" s="86" t="s">
        <v>53</v>
      </c>
      <c r="D36" s="144">
        <v>6</v>
      </c>
      <c r="E36" s="150">
        <v>18189</v>
      </c>
      <c r="F36" s="149">
        <v>6</v>
      </c>
      <c r="G36" s="147">
        <v>18189</v>
      </c>
      <c r="H36" s="146">
        <v>0</v>
      </c>
      <c r="I36" s="148">
        <v>0</v>
      </c>
      <c r="J36" s="149">
        <v>0</v>
      </c>
      <c r="K36" s="147">
        <v>0</v>
      </c>
      <c r="L36" s="144">
        <v>0</v>
      </c>
      <c r="M36" s="145">
        <v>0</v>
      </c>
      <c r="N36" s="146">
        <v>0</v>
      </c>
      <c r="O36" s="148">
        <v>0</v>
      </c>
      <c r="P36" s="149">
        <v>0</v>
      </c>
      <c r="Q36" s="147">
        <v>0</v>
      </c>
      <c r="R36" s="146">
        <v>0</v>
      </c>
      <c r="S36" s="147">
        <v>0</v>
      </c>
      <c r="T36" s="144">
        <v>11</v>
      </c>
      <c r="U36" s="150">
        <v>146232</v>
      </c>
      <c r="V36" s="149">
        <v>11</v>
      </c>
      <c r="W36" s="147">
        <v>146232</v>
      </c>
      <c r="X36" s="146">
        <v>0</v>
      </c>
      <c r="Y36" s="147">
        <v>0</v>
      </c>
      <c r="Z36" s="149">
        <v>0</v>
      </c>
      <c r="AA36" s="147">
        <v>0</v>
      </c>
      <c r="AB36" s="144">
        <v>198</v>
      </c>
      <c r="AC36" s="150">
        <v>816077</v>
      </c>
      <c r="AD36" s="149">
        <v>167</v>
      </c>
      <c r="AE36" s="147">
        <v>690134</v>
      </c>
      <c r="AF36" s="146">
        <v>27</v>
      </c>
      <c r="AG36" s="147">
        <v>79027</v>
      </c>
      <c r="AH36" s="149">
        <v>4</v>
      </c>
      <c r="AI36" s="147">
        <v>46916</v>
      </c>
      <c r="AJ36" s="144">
        <v>2</v>
      </c>
      <c r="AK36" s="150">
        <v>91536</v>
      </c>
      <c r="AL36" s="149">
        <v>2</v>
      </c>
      <c r="AM36" s="147">
        <v>91536</v>
      </c>
      <c r="AN36" s="146">
        <v>0</v>
      </c>
      <c r="AO36" s="147">
        <v>0</v>
      </c>
      <c r="AP36" s="149">
        <v>0</v>
      </c>
      <c r="AQ36" s="147">
        <v>0</v>
      </c>
      <c r="AR36" s="144">
        <v>0</v>
      </c>
      <c r="AS36" s="150">
        <v>0</v>
      </c>
      <c r="AT36" s="149">
        <v>0</v>
      </c>
      <c r="AU36" s="147">
        <v>0</v>
      </c>
      <c r="AV36" s="146">
        <v>0</v>
      </c>
      <c r="AW36" s="148">
        <v>0</v>
      </c>
      <c r="AX36" s="149">
        <v>0</v>
      </c>
      <c r="AY36" s="151">
        <v>0</v>
      </c>
      <c r="AZ36" s="144">
        <v>0</v>
      </c>
      <c r="BA36" s="150">
        <v>0</v>
      </c>
      <c r="BB36" s="149">
        <v>0</v>
      </c>
      <c r="BC36" s="147">
        <v>0</v>
      </c>
      <c r="BD36" s="146">
        <v>0</v>
      </c>
      <c r="BE36" s="148">
        <v>0</v>
      </c>
      <c r="BF36" s="149">
        <v>0</v>
      </c>
      <c r="BG36" s="147">
        <v>0</v>
      </c>
      <c r="BH36" s="144">
        <v>16</v>
      </c>
      <c r="BI36" s="150">
        <v>71084</v>
      </c>
      <c r="BJ36" s="149">
        <v>16</v>
      </c>
      <c r="BK36" s="147">
        <v>71084</v>
      </c>
      <c r="BL36" s="146">
        <v>0</v>
      </c>
      <c r="BM36" s="148">
        <v>0</v>
      </c>
      <c r="BN36" s="149">
        <v>0</v>
      </c>
      <c r="BO36" s="147">
        <v>0</v>
      </c>
      <c r="BP36" s="152">
        <v>0</v>
      </c>
      <c r="BQ36" s="153">
        <v>0</v>
      </c>
      <c r="BR36" s="154">
        <v>0</v>
      </c>
      <c r="BS36" s="155">
        <v>0</v>
      </c>
      <c r="BT36" s="164">
        <v>0</v>
      </c>
      <c r="BU36" s="165">
        <v>0</v>
      </c>
      <c r="BV36" s="156">
        <v>0</v>
      </c>
      <c r="BW36" s="157">
        <v>0</v>
      </c>
      <c r="BX36" s="154">
        <v>0</v>
      </c>
      <c r="BY36" s="157">
        <v>0</v>
      </c>
      <c r="BZ36" s="158">
        <v>0</v>
      </c>
      <c r="CA36" s="159">
        <v>0</v>
      </c>
      <c r="CB36" s="120">
        <v>0</v>
      </c>
      <c r="CC36" s="121">
        <v>0</v>
      </c>
      <c r="CD36" s="144">
        <v>0</v>
      </c>
      <c r="CE36" s="150">
        <v>0</v>
      </c>
      <c r="CF36" s="149">
        <v>0</v>
      </c>
      <c r="CG36" s="147">
        <v>0</v>
      </c>
      <c r="CH36" s="146"/>
      <c r="CI36" s="148"/>
      <c r="CJ36" s="149"/>
      <c r="CK36" s="147"/>
      <c r="CL36" s="158">
        <v>0</v>
      </c>
      <c r="CM36" s="121">
        <v>0</v>
      </c>
      <c r="CN36" s="160">
        <f t="shared" si="1"/>
        <v>233</v>
      </c>
      <c r="CO36" s="153">
        <f t="shared" si="2"/>
        <v>1143118</v>
      </c>
      <c r="CP36" s="154">
        <f t="shared" si="3"/>
        <v>202</v>
      </c>
      <c r="CQ36" s="155">
        <f t="shared" si="4"/>
        <v>1017175</v>
      </c>
      <c r="CR36" s="164">
        <f t="shared" si="5"/>
        <v>27</v>
      </c>
      <c r="CS36" s="165">
        <f t="shared" si="6"/>
        <v>79027</v>
      </c>
      <c r="CT36" s="156">
        <f t="shared" si="7"/>
        <v>4</v>
      </c>
      <c r="CU36" s="157">
        <f t="shared" si="8"/>
        <v>46916</v>
      </c>
      <c r="CV36" s="161">
        <v>13</v>
      </c>
      <c r="CW36" s="162">
        <v>260000</v>
      </c>
      <c r="CX36" s="160">
        <f t="shared" si="9"/>
        <v>246</v>
      </c>
      <c r="CY36" s="163">
        <f t="shared" si="0"/>
        <v>1403118</v>
      </c>
    </row>
    <row r="37" spans="1:103" ht="21" customHeight="1" x14ac:dyDescent="0.15">
      <c r="A37" s="84">
        <v>32</v>
      </c>
      <c r="B37" s="85">
        <v>39473566</v>
      </c>
      <c r="C37" s="86" t="s">
        <v>54</v>
      </c>
      <c r="D37" s="144">
        <v>2</v>
      </c>
      <c r="E37" s="150">
        <v>5715</v>
      </c>
      <c r="F37" s="149">
        <v>2</v>
      </c>
      <c r="G37" s="147">
        <v>5715</v>
      </c>
      <c r="H37" s="146">
        <v>0</v>
      </c>
      <c r="I37" s="148">
        <v>0</v>
      </c>
      <c r="J37" s="149">
        <v>0</v>
      </c>
      <c r="K37" s="147">
        <v>0</v>
      </c>
      <c r="L37" s="144">
        <v>0</v>
      </c>
      <c r="M37" s="145">
        <v>0</v>
      </c>
      <c r="N37" s="146">
        <v>0</v>
      </c>
      <c r="O37" s="148">
        <v>0</v>
      </c>
      <c r="P37" s="149">
        <v>0</v>
      </c>
      <c r="Q37" s="147">
        <v>0</v>
      </c>
      <c r="R37" s="146">
        <v>0</v>
      </c>
      <c r="S37" s="147">
        <v>0</v>
      </c>
      <c r="T37" s="144">
        <v>0</v>
      </c>
      <c r="U37" s="150">
        <v>0</v>
      </c>
      <c r="V37" s="149">
        <v>0</v>
      </c>
      <c r="W37" s="147">
        <v>0</v>
      </c>
      <c r="X37" s="146">
        <v>0</v>
      </c>
      <c r="Y37" s="147">
        <v>0</v>
      </c>
      <c r="Z37" s="149">
        <v>0</v>
      </c>
      <c r="AA37" s="147">
        <v>0</v>
      </c>
      <c r="AB37" s="144">
        <v>142</v>
      </c>
      <c r="AC37" s="150">
        <v>973021</v>
      </c>
      <c r="AD37" s="149">
        <v>124</v>
      </c>
      <c r="AE37" s="147">
        <v>850141</v>
      </c>
      <c r="AF37" s="146">
        <v>18</v>
      </c>
      <c r="AG37" s="147">
        <v>122880</v>
      </c>
      <c r="AH37" s="149">
        <v>0</v>
      </c>
      <c r="AI37" s="147">
        <v>0</v>
      </c>
      <c r="AJ37" s="144">
        <v>3</v>
      </c>
      <c r="AK37" s="150">
        <v>100696</v>
      </c>
      <c r="AL37" s="149">
        <v>3</v>
      </c>
      <c r="AM37" s="147">
        <v>100696</v>
      </c>
      <c r="AN37" s="146">
        <v>0</v>
      </c>
      <c r="AO37" s="147">
        <v>0</v>
      </c>
      <c r="AP37" s="149">
        <v>0</v>
      </c>
      <c r="AQ37" s="147">
        <v>0</v>
      </c>
      <c r="AR37" s="144">
        <v>0</v>
      </c>
      <c r="AS37" s="150">
        <v>0</v>
      </c>
      <c r="AT37" s="149">
        <v>0</v>
      </c>
      <c r="AU37" s="147">
        <v>0</v>
      </c>
      <c r="AV37" s="146">
        <v>0</v>
      </c>
      <c r="AW37" s="148">
        <v>0</v>
      </c>
      <c r="AX37" s="149">
        <v>0</v>
      </c>
      <c r="AY37" s="151">
        <v>0</v>
      </c>
      <c r="AZ37" s="144">
        <v>0</v>
      </c>
      <c r="BA37" s="150">
        <v>0</v>
      </c>
      <c r="BB37" s="149">
        <v>0</v>
      </c>
      <c r="BC37" s="147">
        <v>0</v>
      </c>
      <c r="BD37" s="146">
        <v>0</v>
      </c>
      <c r="BE37" s="148">
        <v>0</v>
      </c>
      <c r="BF37" s="149">
        <v>0</v>
      </c>
      <c r="BG37" s="147">
        <v>0</v>
      </c>
      <c r="BH37" s="144">
        <v>6</v>
      </c>
      <c r="BI37" s="150">
        <v>48825</v>
      </c>
      <c r="BJ37" s="149">
        <v>6</v>
      </c>
      <c r="BK37" s="147">
        <v>48825</v>
      </c>
      <c r="BL37" s="146">
        <v>0</v>
      </c>
      <c r="BM37" s="148">
        <v>0</v>
      </c>
      <c r="BN37" s="149">
        <v>0</v>
      </c>
      <c r="BO37" s="147">
        <v>0</v>
      </c>
      <c r="BP37" s="152">
        <v>0</v>
      </c>
      <c r="BQ37" s="153">
        <v>0</v>
      </c>
      <c r="BR37" s="154">
        <v>0</v>
      </c>
      <c r="BS37" s="155">
        <v>0</v>
      </c>
      <c r="BT37" s="164">
        <v>0</v>
      </c>
      <c r="BU37" s="165">
        <v>0</v>
      </c>
      <c r="BV37" s="156">
        <v>0</v>
      </c>
      <c r="BW37" s="157">
        <v>0</v>
      </c>
      <c r="BX37" s="154">
        <v>0</v>
      </c>
      <c r="BY37" s="157">
        <v>0</v>
      </c>
      <c r="BZ37" s="158">
        <v>0</v>
      </c>
      <c r="CA37" s="159">
        <v>0</v>
      </c>
      <c r="CB37" s="120">
        <v>0</v>
      </c>
      <c r="CC37" s="121">
        <v>0</v>
      </c>
      <c r="CD37" s="144">
        <v>0</v>
      </c>
      <c r="CE37" s="150">
        <v>0</v>
      </c>
      <c r="CF37" s="149">
        <v>0</v>
      </c>
      <c r="CG37" s="147">
        <v>0</v>
      </c>
      <c r="CH37" s="146"/>
      <c r="CI37" s="148"/>
      <c r="CJ37" s="149"/>
      <c r="CK37" s="147"/>
      <c r="CL37" s="158">
        <v>0</v>
      </c>
      <c r="CM37" s="121">
        <v>0</v>
      </c>
      <c r="CN37" s="160">
        <f t="shared" si="1"/>
        <v>153</v>
      </c>
      <c r="CO37" s="153">
        <f t="shared" si="2"/>
        <v>1128257</v>
      </c>
      <c r="CP37" s="154">
        <f t="shared" si="3"/>
        <v>135</v>
      </c>
      <c r="CQ37" s="155">
        <f t="shared" si="4"/>
        <v>1005377</v>
      </c>
      <c r="CR37" s="164">
        <f t="shared" si="5"/>
        <v>18</v>
      </c>
      <c r="CS37" s="165">
        <f t="shared" si="6"/>
        <v>122880</v>
      </c>
      <c r="CT37" s="156">
        <f t="shared" si="7"/>
        <v>0</v>
      </c>
      <c r="CU37" s="157">
        <f t="shared" si="8"/>
        <v>0</v>
      </c>
      <c r="CV37" s="161">
        <v>1</v>
      </c>
      <c r="CW37" s="162">
        <v>20000</v>
      </c>
      <c r="CX37" s="160">
        <f t="shared" si="9"/>
        <v>154</v>
      </c>
      <c r="CY37" s="163">
        <f t="shared" si="0"/>
        <v>1148257</v>
      </c>
    </row>
    <row r="38" spans="1:103" ht="21" customHeight="1" x14ac:dyDescent="0.15">
      <c r="A38" s="84">
        <v>33</v>
      </c>
      <c r="B38" s="85">
        <v>39473574</v>
      </c>
      <c r="C38" s="86" t="s">
        <v>55</v>
      </c>
      <c r="D38" s="144">
        <v>85</v>
      </c>
      <c r="E38" s="150">
        <v>425172</v>
      </c>
      <c r="F38" s="149">
        <v>59</v>
      </c>
      <c r="G38" s="147">
        <v>340304</v>
      </c>
      <c r="H38" s="146">
        <v>21</v>
      </c>
      <c r="I38" s="148">
        <v>72404</v>
      </c>
      <c r="J38" s="149">
        <v>5</v>
      </c>
      <c r="K38" s="147">
        <v>12464</v>
      </c>
      <c r="L38" s="144">
        <v>0</v>
      </c>
      <c r="M38" s="145">
        <v>0</v>
      </c>
      <c r="N38" s="146">
        <v>0</v>
      </c>
      <c r="O38" s="148">
        <v>0</v>
      </c>
      <c r="P38" s="149">
        <v>0</v>
      </c>
      <c r="Q38" s="147">
        <v>0</v>
      </c>
      <c r="R38" s="146">
        <v>0</v>
      </c>
      <c r="S38" s="147">
        <v>0</v>
      </c>
      <c r="T38" s="144">
        <v>0</v>
      </c>
      <c r="U38" s="150">
        <v>0</v>
      </c>
      <c r="V38" s="149">
        <v>0</v>
      </c>
      <c r="W38" s="147">
        <v>0</v>
      </c>
      <c r="X38" s="146">
        <v>0</v>
      </c>
      <c r="Y38" s="147">
        <v>0</v>
      </c>
      <c r="Z38" s="149">
        <v>0</v>
      </c>
      <c r="AA38" s="147">
        <v>0</v>
      </c>
      <c r="AB38" s="144">
        <v>231</v>
      </c>
      <c r="AC38" s="150">
        <v>1762021</v>
      </c>
      <c r="AD38" s="149">
        <v>106</v>
      </c>
      <c r="AE38" s="147">
        <v>508634</v>
      </c>
      <c r="AF38" s="146">
        <v>77</v>
      </c>
      <c r="AG38" s="147">
        <v>148240</v>
      </c>
      <c r="AH38" s="149">
        <v>48</v>
      </c>
      <c r="AI38" s="147">
        <v>1105147</v>
      </c>
      <c r="AJ38" s="144">
        <v>5</v>
      </c>
      <c r="AK38" s="150">
        <v>117064</v>
      </c>
      <c r="AL38" s="149">
        <v>4</v>
      </c>
      <c r="AM38" s="147">
        <v>97735</v>
      </c>
      <c r="AN38" s="146">
        <v>0</v>
      </c>
      <c r="AO38" s="147">
        <v>0</v>
      </c>
      <c r="AP38" s="149">
        <v>1</v>
      </c>
      <c r="AQ38" s="147">
        <v>19329</v>
      </c>
      <c r="AR38" s="144">
        <v>1</v>
      </c>
      <c r="AS38" s="150">
        <v>9639</v>
      </c>
      <c r="AT38" s="149">
        <v>1</v>
      </c>
      <c r="AU38" s="147">
        <v>9639</v>
      </c>
      <c r="AV38" s="146">
        <v>0</v>
      </c>
      <c r="AW38" s="148">
        <v>0</v>
      </c>
      <c r="AX38" s="149">
        <v>0</v>
      </c>
      <c r="AY38" s="151">
        <v>0</v>
      </c>
      <c r="AZ38" s="144">
        <v>0</v>
      </c>
      <c r="BA38" s="150">
        <v>0</v>
      </c>
      <c r="BB38" s="149">
        <v>0</v>
      </c>
      <c r="BC38" s="147">
        <v>0</v>
      </c>
      <c r="BD38" s="146">
        <v>0</v>
      </c>
      <c r="BE38" s="148">
        <v>0</v>
      </c>
      <c r="BF38" s="149">
        <v>0</v>
      </c>
      <c r="BG38" s="147">
        <v>0</v>
      </c>
      <c r="BH38" s="144">
        <v>8</v>
      </c>
      <c r="BI38" s="150">
        <v>247664</v>
      </c>
      <c r="BJ38" s="149">
        <v>7</v>
      </c>
      <c r="BK38" s="147">
        <v>174016</v>
      </c>
      <c r="BL38" s="146">
        <v>0</v>
      </c>
      <c r="BM38" s="148">
        <v>0</v>
      </c>
      <c r="BN38" s="149">
        <v>1</v>
      </c>
      <c r="BO38" s="147">
        <v>73648</v>
      </c>
      <c r="BP38" s="152">
        <v>0</v>
      </c>
      <c r="BQ38" s="153">
        <v>0</v>
      </c>
      <c r="BR38" s="154">
        <v>0</v>
      </c>
      <c r="BS38" s="155">
        <v>0</v>
      </c>
      <c r="BT38" s="164">
        <v>0</v>
      </c>
      <c r="BU38" s="165">
        <v>0</v>
      </c>
      <c r="BV38" s="156">
        <v>0</v>
      </c>
      <c r="BW38" s="157">
        <v>0</v>
      </c>
      <c r="BX38" s="154">
        <v>0</v>
      </c>
      <c r="BY38" s="157">
        <v>0</v>
      </c>
      <c r="BZ38" s="158">
        <v>0</v>
      </c>
      <c r="CA38" s="159">
        <v>0</v>
      </c>
      <c r="CB38" s="120">
        <v>0</v>
      </c>
      <c r="CC38" s="121">
        <v>0</v>
      </c>
      <c r="CD38" s="144">
        <v>0</v>
      </c>
      <c r="CE38" s="150">
        <v>0</v>
      </c>
      <c r="CF38" s="149">
        <v>0</v>
      </c>
      <c r="CG38" s="147">
        <v>0</v>
      </c>
      <c r="CH38" s="146"/>
      <c r="CI38" s="148"/>
      <c r="CJ38" s="149"/>
      <c r="CK38" s="147"/>
      <c r="CL38" s="158">
        <v>2</v>
      </c>
      <c r="CM38" s="121">
        <v>124805</v>
      </c>
      <c r="CN38" s="160">
        <f t="shared" si="1"/>
        <v>332</v>
      </c>
      <c r="CO38" s="153">
        <f t="shared" si="2"/>
        <v>2686365</v>
      </c>
      <c r="CP38" s="154">
        <f t="shared" si="3"/>
        <v>179</v>
      </c>
      <c r="CQ38" s="155">
        <f t="shared" si="4"/>
        <v>1255133</v>
      </c>
      <c r="CR38" s="164">
        <f t="shared" si="5"/>
        <v>98</v>
      </c>
      <c r="CS38" s="165">
        <f t="shared" si="6"/>
        <v>220644</v>
      </c>
      <c r="CT38" s="156">
        <f t="shared" si="7"/>
        <v>55</v>
      </c>
      <c r="CU38" s="157">
        <f t="shared" si="8"/>
        <v>1210588</v>
      </c>
      <c r="CV38" s="161">
        <v>11</v>
      </c>
      <c r="CW38" s="162">
        <v>220000</v>
      </c>
      <c r="CX38" s="160">
        <f t="shared" si="9"/>
        <v>343</v>
      </c>
      <c r="CY38" s="163">
        <f t="shared" si="0"/>
        <v>2906365</v>
      </c>
    </row>
    <row r="39" spans="1:103" ht="21" customHeight="1" x14ac:dyDescent="0.15">
      <c r="A39" s="84">
        <v>34</v>
      </c>
      <c r="B39" s="85">
        <v>39473582</v>
      </c>
      <c r="C39" s="86" t="s">
        <v>56</v>
      </c>
      <c r="D39" s="144">
        <v>2</v>
      </c>
      <c r="E39" s="150">
        <v>11934</v>
      </c>
      <c r="F39" s="149">
        <v>2</v>
      </c>
      <c r="G39" s="147">
        <v>11934</v>
      </c>
      <c r="H39" s="146">
        <v>0</v>
      </c>
      <c r="I39" s="148">
        <v>0</v>
      </c>
      <c r="J39" s="149">
        <v>0</v>
      </c>
      <c r="K39" s="147">
        <v>0</v>
      </c>
      <c r="L39" s="144">
        <v>0</v>
      </c>
      <c r="M39" s="145">
        <v>0</v>
      </c>
      <c r="N39" s="146">
        <v>0</v>
      </c>
      <c r="O39" s="148">
        <v>0</v>
      </c>
      <c r="P39" s="149">
        <v>0</v>
      </c>
      <c r="Q39" s="147">
        <v>0</v>
      </c>
      <c r="R39" s="146">
        <v>0</v>
      </c>
      <c r="S39" s="147">
        <v>0</v>
      </c>
      <c r="T39" s="144">
        <v>0</v>
      </c>
      <c r="U39" s="150">
        <v>0</v>
      </c>
      <c r="V39" s="149">
        <v>0</v>
      </c>
      <c r="W39" s="147">
        <v>0</v>
      </c>
      <c r="X39" s="146">
        <v>0</v>
      </c>
      <c r="Y39" s="147">
        <v>0</v>
      </c>
      <c r="Z39" s="149">
        <v>0</v>
      </c>
      <c r="AA39" s="147">
        <v>0</v>
      </c>
      <c r="AB39" s="144">
        <v>50</v>
      </c>
      <c r="AC39" s="150">
        <v>470859</v>
      </c>
      <c r="AD39" s="149">
        <v>32</v>
      </c>
      <c r="AE39" s="147">
        <v>77711</v>
      </c>
      <c r="AF39" s="146">
        <v>12</v>
      </c>
      <c r="AG39" s="147">
        <v>81364</v>
      </c>
      <c r="AH39" s="149">
        <v>6</v>
      </c>
      <c r="AI39" s="147">
        <v>311784</v>
      </c>
      <c r="AJ39" s="144">
        <v>1</v>
      </c>
      <c r="AK39" s="150">
        <v>24851</v>
      </c>
      <c r="AL39" s="149">
        <v>1</v>
      </c>
      <c r="AM39" s="147">
        <v>24851</v>
      </c>
      <c r="AN39" s="146">
        <v>0</v>
      </c>
      <c r="AO39" s="147">
        <v>0</v>
      </c>
      <c r="AP39" s="149">
        <v>0</v>
      </c>
      <c r="AQ39" s="147">
        <v>0</v>
      </c>
      <c r="AR39" s="144">
        <v>0</v>
      </c>
      <c r="AS39" s="150">
        <v>0</v>
      </c>
      <c r="AT39" s="149">
        <v>0</v>
      </c>
      <c r="AU39" s="147">
        <v>0</v>
      </c>
      <c r="AV39" s="146">
        <v>0</v>
      </c>
      <c r="AW39" s="148">
        <v>0</v>
      </c>
      <c r="AX39" s="149">
        <v>0</v>
      </c>
      <c r="AY39" s="151">
        <v>0</v>
      </c>
      <c r="AZ39" s="144">
        <v>0</v>
      </c>
      <c r="BA39" s="150">
        <v>0</v>
      </c>
      <c r="BB39" s="149">
        <v>0</v>
      </c>
      <c r="BC39" s="147">
        <v>0</v>
      </c>
      <c r="BD39" s="146">
        <v>0</v>
      </c>
      <c r="BE39" s="148">
        <v>0</v>
      </c>
      <c r="BF39" s="149">
        <v>0</v>
      </c>
      <c r="BG39" s="147">
        <v>0</v>
      </c>
      <c r="BH39" s="144">
        <v>0</v>
      </c>
      <c r="BI39" s="150">
        <v>0</v>
      </c>
      <c r="BJ39" s="149">
        <v>0</v>
      </c>
      <c r="BK39" s="147">
        <v>0</v>
      </c>
      <c r="BL39" s="146">
        <v>0</v>
      </c>
      <c r="BM39" s="148">
        <v>0</v>
      </c>
      <c r="BN39" s="149">
        <v>0</v>
      </c>
      <c r="BO39" s="147">
        <v>0</v>
      </c>
      <c r="BP39" s="152">
        <v>0</v>
      </c>
      <c r="BQ39" s="153">
        <v>0</v>
      </c>
      <c r="BR39" s="154">
        <v>0</v>
      </c>
      <c r="BS39" s="155">
        <v>0</v>
      </c>
      <c r="BT39" s="164">
        <v>0</v>
      </c>
      <c r="BU39" s="165">
        <v>0</v>
      </c>
      <c r="BV39" s="156">
        <v>0</v>
      </c>
      <c r="BW39" s="157">
        <v>0</v>
      </c>
      <c r="BX39" s="154">
        <v>0</v>
      </c>
      <c r="BY39" s="157">
        <v>0</v>
      </c>
      <c r="BZ39" s="158">
        <v>0</v>
      </c>
      <c r="CA39" s="159">
        <v>0</v>
      </c>
      <c r="CB39" s="120">
        <v>0</v>
      </c>
      <c r="CC39" s="121">
        <v>0</v>
      </c>
      <c r="CD39" s="144">
        <v>0</v>
      </c>
      <c r="CE39" s="150">
        <v>0</v>
      </c>
      <c r="CF39" s="149">
        <v>0</v>
      </c>
      <c r="CG39" s="147">
        <v>0</v>
      </c>
      <c r="CH39" s="146"/>
      <c r="CI39" s="148"/>
      <c r="CJ39" s="149"/>
      <c r="CK39" s="147"/>
      <c r="CL39" s="158">
        <v>0</v>
      </c>
      <c r="CM39" s="121">
        <v>0</v>
      </c>
      <c r="CN39" s="160">
        <f t="shared" si="1"/>
        <v>53</v>
      </c>
      <c r="CO39" s="153">
        <f t="shared" si="2"/>
        <v>507644</v>
      </c>
      <c r="CP39" s="154">
        <f t="shared" si="3"/>
        <v>35</v>
      </c>
      <c r="CQ39" s="155">
        <f t="shared" si="4"/>
        <v>114496</v>
      </c>
      <c r="CR39" s="164">
        <f t="shared" si="5"/>
        <v>12</v>
      </c>
      <c r="CS39" s="165">
        <f t="shared" si="6"/>
        <v>81364</v>
      </c>
      <c r="CT39" s="156">
        <f t="shared" si="7"/>
        <v>6</v>
      </c>
      <c r="CU39" s="157">
        <f t="shared" si="8"/>
        <v>311784</v>
      </c>
      <c r="CV39" s="161">
        <v>0</v>
      </c>
      <c r="CW39" s="162">
        <v>0</v>
      </c>
      <c r="CX39" s="160">
        <f t="shared" si="9"/>
        <v>53</v>
      </c>
      <c r="CY39" s="163">
        <f t="shared" si="0"/>
        <v>507644</v>
      </c>
    </row>
    <row r="40" spans="1:103" ht="21" customHeight="1" x14ac:dyDescent="0.15">
      <c r="A40" s="84">
        <v>35</v>
      </c>
      <c r="B40" s="85">
        <v>39473590</v>
      </c>
      <c r="C40" s="86" t="s">
        <v>178</v>
      </c>
      <c r="D40" s="144">
        <v>0</v>
      </c>
      <c r="E40" s="150">
        <v>0</v>
      </c>
      <c r="F40" s="149">
        <v>0</v>
      </c>
      <c r="G40" s="147">
        <v>0</v>
      </c>
      <c r="H40" s="146">
        <v>0</v>
      </c>
      <c r="I40" s="148">
        <v>0</v>
      </c>
      <c r="J40" s="149">
        <v>0</v>
      </c>
      <c r="K40" s="147">
        <v>0</v>
      </c>
      <c r="L40" s="144">
        <v>19</v>
      </c>
      <c r="M40" s="145">
        <v>224606</v>
      </c>
      <c r="N40" s="146">
        <v>19</v>
      </c>
      <c r="O40" s="148">
        <v>224606</v>
      </c>
      <c r="P40" s="149">
        <v>0</v>
      </c>
      <c r="Q40" s="147">
        <v>0</v>
      </c>
      <c r="R40" s="146">
        <v>0</v>
      </c>
      <c r="S40" s="147">
        <v>0</v>
      </c>
      <c r="T40" s="144">
        <v>24</v>
      </c>
      <c r="U40" s="150">
        <v>624314</v>
      </c>
      <c r="V40" s="149">
        <v>24</v>
      </c>
      <c r="W40" s="147">
        <v>624314</v>
      </c>
      <c r="X40" s="146">
        <v>0</v>
      </c>
      <c r="Y40" s="147">
        <v>0</v>
      </c>
      <c r="Z40" s="149">
        <v>0</v>
      </c>
      <c r="AA40" s="147">
        <v>0</v>
      </c>
      <c r="AB40" s="144">
        <v>216</v>
      </c>
      <c r="AC40" s="150">
        <v>1126134</v>
      </c>
      <c r="AD40" s="149">
        <v>169</v>
      </c>
      <c r="AE40" s="147">
        <v>696532</v>
      </c>
      <c r="AF40" s="146">
        <v>37</v>
      </c>
      <c r="AG40" s="147">
        <v>218613</v>
      </c>
      <c r="AH40" s="149">
        <v>10</v>
      </c>
      <c r="AI40" s="147">
        <v>210989</v>
      </c>
      <c r="AJ40" s="144">
        <v>4</v>
      </c>
      <c r="AK40" s="150">
        <v>151863</v>
      </c>
      <c r="AL40" s="149">
        <v>3</v>
      </c>
      <c r="AM40" s="147">
        <v>121547</v>
      </c>
      <c r="AN40" s="146">
        <v>1</v>
      </c>
      <c r="AO40" s="147">
        <v>30316</v>
      </c>
      <c r="AP40" s="149">
        <v>0</v>
      </c>
      <c r="AQ40" s="147">
        <v>0</v>
      </c>
      <c r="AR40" s="144">
        <v>0</v>
      </c>
      <c r="AS40" s="150">
        <v>0</v>
      </c>
      <c r="AT40" s="149">
        <v>0</v>
      </c>
      <c r="AU40" s="147">
        <v>0</v>
      </c>
      <c r="AV40" s="146">
        <v>0</v>
      </c>
      <c r="AW40" s="148">
        <v>0</v>
      </c>
      <c r="AX40" s="149">
        <v>0</v>
      </c>
      <c r="AY40" s="151">
        <v>0</v>
      </c>
      <c r="AZ40" s="144">
        <v>0</v>
      </c>
      <c r="BA40" s="150">
        <v>0</v>
      </c>
      <c r="BB40" s="149">
        <v>0</v>
      </c>
      <c r="BC40" s="147">
        <v>0</v>
      </c>
      <c r="BD40" s="146">
        <v>0</v>
      </c>
      <c r="BE40" s="148">
        <v>0</v>
      </c>
      <c r="BF40" s="149">
        <v>0</v>
      </c>
      <c r="BG40" s="147">
        <v>0</v>
      </c>
      <c r="BH40" s="144">
        <v>1</v>
      </c>
      <c r="BI40" s="150">
        <v>1305</v>
      </c>
      <c r="BJ40" s="149">
        <v>1</v>
      </c>
      <c r="BK40" s="147">
        <v>1305</v>
      </c>
      <c r="BL40" s="146">
        <v>0</v>
      </c>
      <c r="BM40" s="148">
        <v>0</v>
      </c>
      <c r="BN40" s="149">
        <v>0</v>
      </c>
      <c r="BO40" s="147">
        <v>0</v>
      </c>
      <c r="BP40" s="152">
        <v>0</v>
      </c>
      <c r="BQ40" s="153">
        <v>0</v>
      </c>
      <c r="BR40" s="154">
        <v>0</v>
      </c>
      <c r="BS40" s="155">
        <v>0</v>
      </c>
      <c r="BT40" s="164">
        <v>0</v>
      </c>
      <c r="BU40" s="165">
        <v>0</v>
      </c>
      <c r="BV40" s="156">
        <v>0</v>
      </c>
      <c r="BW40" s="157">
        <v>0</v>
      </c>
      <c r="BX40" s="154">
        <v>0</v>
      </c>
      <c r="BY40" s="157">
        <v>0</v>
      </c>
      <c r="BZ40" s="158">
        <v>0</v>
      </c>
      <c r="CA40" s="159">
        <v>0</v>
      </c>
      <c r="CB40" s="120">
        <v>0</v>
      </c>
      <c r="CC40" s="121">
        <v>0</v>
      </c>
      <c r="CD40" s="144">
        <v>0</v>
      </c>
      <c r="CE40" s="150">
        <v>0</v>
      </c>
      <c r="CF40" s="149">
        <v>0</v>
      </c>
      <c r="CG40" s="147">
        <v>0</v>
      </c>
      <c r="CH40" s="146"/>
      <c r="CI40" s="148"/>
      <c r="CJ40" s="149"/>
      <c r="CK40" s="147"/>
      <c r="CL40" s="158">
        <v>2</v>
      </c>
      <c r="CM40" s="121">
        <v>74277</v>
      </c>
      <c r="CN40" s="160">
        <f t="shared" si="1"/>
        <v>266</v>
      </c>
      <c r="CO40" s="153">
        <f t="shared" si="2"/>
        <v>2202499</v>
      </c>
      <c r="CP40" s="154">
        <f t="shared" si="3"/>
        <v>218</v>
      </c>
      <c r="CQ40" s="155">
        <f t="shared" si="4"/>
        <v>1742581</v>
      </c>
      <c r="CR40" s="164">
        <f t="shared" si="5"/>
        <v>38</v>
      </c>
      <c r="CS40" s="165">
        <f t="shared" si="6"/>
        <v>248929</v>
      </c>
      <c r="CT40" s="156">
        <f t="shared" si="7"/>
        <v>10</v>
      </c>
      <c r="CU40" s="157">
        <f t="shared" si="8"/>
        <v>210989</v>
      </c>
      <c r="CV40" s="161">
        <v>5</v>
      </c>
      <c r="CW40" s="162">
        <v>100000</v>
      </c>
      <c r="CX40" s="160">
        <f t="shared" si="9"/>
        <v>271</v>
      </c>
      <c r="CY40" s="163">
        <f t="shared" si="0"/>
        <v>2302499</v>
      </c>
    </row>
    <row r="41" spans="1:103" ht="21" customHeight="1" x14ac:dyDescent="0.15">
      <c r="A41" s="84">
        <v>36</v>
      </c>
      <c r="B41" s="85">
        <v>39473608</v>
      </c>
      <c r="C41" s="86" t="s">
        <v>179</v>
      </c>
      <c r="D41" s="144">
        <v>0</v>
      </c>
      <c r="E41" s="150">
        <v>0</v>
      </c>
      <c r="F41" s="149">
        <v>0</v>
      </c>
      <c r="G41" s="147">
        <v>0</v>
      </c>
      <c r="H41" s="146">
        <v>0</v>
      </c>
      <c r="I41" s="148">
        <v>0</v>
      </c>
      <c r="J41" s="149">
        <v>0</v>
      </c>
      <c r="K41" s="147">
        <v>0</v>
      </c>
      <c r="L41" s="144">
        <v>0</v>
      </c>
      <c r="M41" s="145">
        <v>0</v>
      </c>
      <c r="N41" s="146">
        <v>0</v>
      </c>
      <c r="O41" s="148">
        <v>0</v>
      </c>
      <c r="P41" s="149">
        <v>0</v>
      </c>
      <c r="Q41" s="147">
        <v>0</v>
      </c>
      <c r="R41" s="146">
        <v>0</v>
      </c>
      <c r="S41" s="147">
        <v>0</v>
      </c>
      <c r="T41" s="144">
        <v>0</v>
      </c>
      <c r="U41" s="150">
        <v>0</v>
      </c>
      <c r="V41" s="149">
        <v>0</v>
      </c>
      <c r="W41" s="147">
        <v>0</v>
      </c>
      <c r="X41" s="146">
        <v>0</v>
      </c>
      <c r="Y41" s="147">
        <v>0</v>
      </c>
      <c r="Z41" s="149">
        <v>0</v>
      </c>
      <c r="AA41" s="147">
        <v>0</v>
      </c>
      <c r="AB41" s="144">
        <v>208</v>
      </c>
      <c r="AC41" s="150">
        <v>825265</v>
      </c>
      <c r="AD41" s="149">
        <v>198</v>
      </c>
      <c r="AE41" s="147">
        <v>778344</v>
      </c>
      <c r="AF41" s="146">
        <v>10</v>
      </c>
      <c r="AG41" s="147">
        <v>46921</v>
      </c>
      <c r="AH41" s="149">
        <v>0</v>
      </c>
      <c r="AI41" s="147">
        <v>0</v>
      </c>
      <c r="AJ41" s="144">
        <v>2</v>
      </c>
      <c r="AK41" s="150">
        <v>67876</v>
      </c>
      <c r="AL41" s="149">
        <v>2</v>
      </c>
      <c r="AM41" s="147">
        <v>67876</v>
      </c>
      <c r="AN41" s="146">
        <v>0</v>
      </c>
      <c r="AO41" s="147">
        <v>0</v>
      </c>
      <c r="AP41" s="149">
        <v>0</v>
      </c>
      <c r="AQ41" s="147">
        <v>0</v>
      </c>
      <c r="AR41" s="144">
        <v>0</v>
      </c>
      <c r="AS41" s="150">
        <v>0</v>
      </c>
      <c r="AT41" s="149">
        <v>0</v>
      </c>
      <c r="AU41" s="147">
        <v>0</v>
      </c>
      <c r="AV41" s="146">
        <v>0</v>
      </c>
      <c r="AW41" s="148">
        <v>0</v>
      </c>
      <c r="AX41" s="149">
        <v>0</v>
      </c>
      <c r="AY41" s="151">
        <v>0</v>
      </c>
      <c r="AZ41" s="144">
        <v>0</v>
      </c>
      <c r="BA41" s="150">
        <v>0</v>
      </c>
      <c r="BB41" s="149">
        <v>0</v>
      </c>
      <c r="BC41" s="147">
        <v>0</v>
      </c>
      <c r="BD41" s="146">
        <v>0</v>
      </c>
      <c r="BE41" s="148">
        <v>0</v>
      </c>
      <c r="BF41" s="149">
        <v>0</v>
      </c>
      <c r="BG41" s="147">
        <v>0</v>
      </c>
      <c r="BH41" s="144">
        <v>4</v>
      </c>
      <c r="BI41" s="150">
        <v>19176</v>
      </c>
      <c r="BJ41" s="149">
        <v>4</v>
      </c>
      <c r="BK41" s="147">
        <v>19176</v>
      </c>
      <c r="BL41" s="146">
        <v>0</v>
      </c>
      <c r="BM41" s="148">
        <v>0</v>
      </c>
      <c r="BN41" s="149">
        <v>0</v>
      </c>
      <c r="BO41" s="147">
        <v>0</v>
      </c>
      <c r="BP41" s="152">
        <v>0</v>
      </c>
      <c r="BQ41" s="153">
        <v>0</v>
      </c>
      <c r="BR41" s="154">
        <v>0</v>
      </c>
      <c r="BS41" s="155">
        <v>0</v>
      </c>
      <c r="BT41" s="164">
        <v>0</v>
      </c>
      <c r="BU41" s="165">
        <v>0</v>
      </c>
      <c r="BV41" s="156">
        <v>0</v>
      </c>
      <c r="BW41" s="157">
        <v>0</v>
      </c>
      <c r="BX41" s="154">
        <v>0</v>
      </c>
      <c r="BY41" s="157">
        <v>0</v>
      </c>
      <c r="BZ41" s="158">
        <v>0</v>
      </c>
      <c r="CA41" s="159">
        <v>0</v>
      </c>
      <c r="CB41" s="120">
        <v>0</v>
      </c>
      <c r="CC41" s="121">
        <v>0</v>
      </c>
      <c r="CD41" s="144">
        <v>0</v>
      </c>
      <c r="CE41" s="150">
        <v>0</v>
      </c>
      <c r="CF41" s="149">
        <v>0</v>
      </c>
      <c r="CG41" s="147">
        <v>0</v>
      </c>
      <c r="CH41" s="146"/>
      <c r="CI41" s="148"/>
      <c r="CJ41" s="149"/>
      <c r="CK41" s="147"/>
      <c r="CL41" s="158">
        <v>0</v>
      </c>
      <c r="CM41" s="121">
        <v>0</v>
      </c>
      <c r="CN41" s="160">
        <f t="shared" si="1"/>
        <v>214</v>
      </c>
      <c r="CO41" s="153">
        <f t="shared" si="2"/>
        <v>912317</v>
      </c>
      <c r="CP41" s="154">
        <f t="shared" si="3"/>
        <v>204</v>
      </c>
      <c r="CQ41" s="155">
        <f t="shared" si="4"/>
        <v>865396</v>
      </c>
      <c r="CR41" s="164">
        <f t="shared" si="5"/>
        <v>10</v>
      </c>
      <c r="CS41" s="165">
        <f t="shared" si="6"/>
        <v>46921</v>
      </c>
      <c r="CT41" s="156">
        <f t="shared" si="7"/>
        <v>0</v>
      </c>
      <c r="CU41" s="157">
        <f t="shared" si="8"/>
        <v>0</v>
      </c>
      <c r="CV41" s="161">
        <v>21</v>
      </c>
      <c r="CW41" s="162">
        <v>420000</v>
      </c>
      <c r="CX41" s="160">
        <f t="shared" si="9"/>
        <v>235</v>
      </c>
      <c r="CY41" s="163">
        <f t="shared" si="0"/>
        <v>1332317</v>
      </c>
    </row>
    <row r="42" spans="1:103" ht="21" customHeight="1" x14ac:dyDescent="0.15">
      <c r="A42" s="84">
        <v>37</v>
      </c>
      <c r="B42" s="85">
        <v>39473616</v>
      </c>
      <c r="C42" s="86" t="s">
        <v>57</v>
      </c>
      <c r="D42" s="144">
        <v>28</v>
      </c>
      <c r="E42" s="150">
        <v>107220</v>
      </c>
      <c r="F42" s="149">
        <v>13</v>
      </c>
      <c r="G42" s="147">
        <v>61369</v>
      </c>
      <c r="H42" s="146">
        <v>1</v>
      </c>
      <c r="I42" s="148">
        <v>5768</v>
      </c>
      <c r="J42" s="149">
        <v>14</v>
      </c>
      <c r="K42" s="147">
        <v>40083</v>
      </c>
      <c r="L42" s="144">
        <v>22</v>
      </c>
      <c r="M42" s="145">
        <v>451166</v>
      </c>
      <c r="N42" s="146">
        <v>21</v>
      </c>
      <c r="O42" s="148">
        <v>434038</v>
      </c>
      <c r="P42" s="149">
        <v>1</v>
      </c>
      <c r="Q42" s="147">
        <v>17128</v>
      </c>
      <c r="R42" s="146">
        <v>0</v>
      </c>
      <c r="S42" s="147">
        <v>0</v>
      </c>
      <c r="T42" s="144">
        <v>0</v>
      </c>
      <c r="U42" s="150">
        <v>0</v>
      </c>
      <c r="V42" s="149">
        <v>0</v>
      </c>
      <c r="W42" s="147">
        <v>0</v>
      </c>
      <c r="X42" s="146">
        <v>0</v>
      </c>
      <c r="Y42" s="147">
        <v>0</v>
      </c>
      <c r="Z42" s="149">
        <v>0</v>
      </c>
      <c r="AA42" s="147">
        <v>0</v>
      </c>
      <c r="AB42" s="144">
        <v>1344</v>
      </c>
      <c r="AC42" s="150">
        <v>5706945</v>
      </c>
      <c r="AD42" s="149">
        <v>1003</v>
      </c>
      <c r="AE42" s="147">
        <v>4594086</v>
      </c>
      <c r="AF42" s="146">
        <v>322</v>
      </c>
      <c r="AG42" s="147">
        <v>870455</v>
      </c>
      <c r="AH42" s="149">
        <v>19</v>
      </c>
      <c r="AI42" s="147">
        <v>242404</v>
      </c>
      <c r="AJ42" s="144">
        <v>32</v>
      </c>
      <c r="AK42" s="150">
        <v>910992</v>
      </c>
      <c r="AL42" s="149">
        <v>29</v>
      </c>
      <c r="AM42" s="147">
        <v>835956</v>
      </c>
      <c r="AN42" s="146">
        <v>2</v>
      </c>
      <c r="AO42" s="147">
        <v>69917</v>
      </c>
      <c r="AP42" s="149">
        <v>1</v>
      </c>
      <c r="AQ42" s="147">
        <v>5119</v>
      </c>
      <c r="AR42" s="144">
        <v>5</v>
      </c>
      <c r="AS42" s="150">
        <v>67972</v>
      </c>
      <c r="AT42" s="149">
        <v>4</v>
      </c>
      <c r="AU42" s="147">
        <v>44460</v>
      </c>
      <c r="AV42" s="146">
        <v>1</v>
      </c>
      <c r="AW42" s="148">
        <v>23512</v>
      </c>
      <c r="AX42" s="149">
        <v>0</v>
      </c>
      <c r="AY42" s="151">
        <v>0</v>
      </c>
      <c r="AZ42" s="144">
        <v>0</v>
      </c>
      <c r="BA42" s="150">
        <v>0</v>
      </c>
      <c r="BB42" s="149">
        <v>0</v>
      </c>
      <c r="BC42" s="147">
        <v>0</v>
      </c>
      <c r="BD42" s="146">
        <v>0</v>
      </c>
      <c r="BE42" s="148">
        <v>0</v>
      </c>
      <c r="BF42" s="149">
        <v>0</v>
      </c>
      <c r="BG42" s="147">
        <v>0</v>
      </c>
      <c r="BH42" s="144">
        <v>43</v>
      </c>
      <c r="BI42" s="150">
        <v>430400</v>
      </c>
      <c r="BJ42" s="149">
        <v>43</v>
      </c>
      <c r="BK42" s="147">
        <v>430400</v>
      </c>
      <c r="BL42" s="146">
        <v>0</v>
      </c>
      <c r="BM42" s="148">
        <v>0</v>
      </c>
      <c r="BN42" s="149">
        <v>0</v>
      </c>
      <c r="BO42" s="147">
        <v>0</v>
      </c>
      <c r="BP42" s="152">
        <v>0</v>
      </c>
      <c r="BQ42" s="153">
        <v>0</v>
      </c>
      <c r="BR42" s="154">
        <v>0</v>
      </c>
      <c r="BS42" s="155">
        <v>0</v>
      </c>
      <c r="BT42" s="164">
        <v>0</v>
      </c>
      <c r="BU42" s="165">
        <v>0</v>
      </c>
      <c r="BV42" s="156">
        <v>0</v>
      </c>
      <c r="BW42" s="157">
        <v>0</v>
      </c>
      <c r="BX42" s="154">
        <v>0</v>
      </c>
      <c r="BY42" s="157">
        <v>0</v>
      </c>
      <c r="BZ42" s="158">
        <v>0</v>
      </c>
      <c r="CA42" s="159">
        <v>0</v>
      </c>
      <c r="CB42" s="120">
        <v>0</v>
      </c>
      <c r="CC42" s="121">
        <v>0</v>
      </c>
      <c r="CD42" s="144">
        <v>0</v>
      </c>
      <c r="CE42" s="150">
        <v>0</v>
      </c>
      <c r="CF42" s="149">
        <v>0</v>
      </c>
      <c r="CG42" s="147">
        <v>0</v>
      </c>
      <c r="CH42" s="146"/>
      <c r="CI42" s="148"/>
      <c r="CJ42" s="149"/>
      <c r="CK42" s="147"/>
      <c r="CL42" s="158">
        <v>4</v>
      </c>
      <c r="CM42" s="121">
        <v>161484</v>
      </c>
      <c r="CN42" s="160">
        <f t="shared" si="1"/>
        <v>1478</v>
      </c>
      <c r="CO42" s="153">
        <f t="shared" si="2"/>
        <v>7836179</v>
      </c>
      <c r="CP42" s="154">
        <f t="shared" si="3"/>
        <v>1117</v>
      </c>
      <c r="CQ42" s="155">
        <f t="shared" si="4"/>
        <v>6561793</v>
      </c>
      <c r="CR42" s="164">
        <f t="shared" si="5"/>
        <v>327</v>
      </c>
      <c r="CS42" s="165">
        <f t="shared" si="6"/>
        <v>986780</v>
      </c>
      <c r="CT42" s="156">
        <f t="shared" si="7"/>
        <v>34</v>
      </c>
      <c r="CU42" s="157">
        <f t="shared" si="8"/>
        <v>287606</v>
      </c>
      <c r="CV42" s="161">
        <v>80</v>
      </c>
      <c r="CW42" s="162">
        <v>1600000</v>
      </c>
      <c r="CX42" s="160">
        <f t="shared" si="9"/>
        <v>1558</v>
      </c>
      <c r="CY42" s="163">
        <f t="shared" si="0"/>
        <v>9436179</v>
      </c>
    </row>
    <row r="43" spans="1:103" ht="21" customHeight="1" x14ac:dyDescent="0.15">
      <c r="A43" s="84">
        <v>38</v>
      </c>
      <c r="B43" s="85">
        <v>39473624</v>
      </c>
      <c r="C43" s="86" t="s">
        <v>58</v>
      </c>
      <c r="D43" s="144">
        <v>298</v>
      </c>
      <c r="E43" s="150">
        <v>1541592</v>
      </c>
      <c r="F43" s="149">
        <v>212</v>
      </c>
      <c r="G43" s="147">
        <v>1115334</v>
      </c>
      <c r="H43" s="146">
        <v>64</v>
      </c>
      <c r="I43" s="148">
        <v>351756</v>
      </c>
      <c r="J43" s="149">
        <v>22</v>
      </c>
      <c r="K43" s="147">
        <v>74502</v>
      </c>
      <c r="L43" s="144">
        <v>116</v>
      </c>
      <c r="M43" s="145">
        <v>2478827</v>
      </c>
      <c r="N43" s="146">
        <v>110</v>
      </c>
      <c r="O43" s="148">
        <v>2409491</v>
      </c>
      <c r="P43" s="149">
        <v>6</v>
      </c>
      <c r="Q43" s="147">
        <v>69336</v>
      </c>
      <c r="R43" s="146">
        <v>0</v>
      </c>
      <c r="S43" s="147">
        <v>0</v>
      </c>
      <c r="T43" s="144">
        <v>105</v>
      </c>
      <c r="U43" s="150">
        <v>2731604</v>
      </c>
      <c r="V43" s="149">
        <v>100</v>
      </c>
      <c r="W43" s="147">
        <v>2655220</v>
      </c>
      <c r="X43" s="146">
        <v>5</v>
      </c>
      <c r="Y43" s="147">
        <v>76384</v>
      </c>
      <c r="Z43" s="149">
        <v>0</v>
      </c>
      <c r="AA43" s="147">
        <v>0</v>
      </c>
      <c r="AB43" s="144">
        <v>4402</v>
      </c>
      <c r="AC43" s="150">
        <v>17316699</v>
      </c>
      <c r="AD43" s="149">
        <v>2746</v>
      </c>
      <c r="AE43" s="147">
        <v>11287124</v>
      </c>
      <c r="AF43" s="146">
        <v>1595</v>
      </c>
      <c r="AG43" s="147">
        <v>4514380</v>
      </c>
      <c r="AH43" s="149">
        <v>61</v>
      </c>
      <c r="AI43" s="147">
        <v>1515195</v>
      </c>
      <c r="AJ43" s="144">
        <v>80</v>
      </c>
      <c r="AK43" s="150">
        <v>2238747</v>
      </c>
      <c r="AL43" s="149">
        <v>71</v>
      </c>
      <c r="AM43" s="147">
        <v>2017550</v>
      </c>
      <c r="AN43" s="146">
        <v>6</v>
      </c>
      <c r="AO43" s="147">
        <v>168887</v>
      </c>
      <c r="AP43" s="149">
        <v>3</v>
      </c>
      <c r="AQ43" s="147">
        <v>52310</v>
      </c>
      <c r="AR43" s="144">
        <v>0</v>
      </c>
      <c r="AS43" s="150">
        <v>0</v>
      </c>
      <c r="AT43" s="149">
        <v>0</v>
      </c>
      <c r="AU43" s="147">
        <v>0</v>
      </c>
      <c r="AV43" s="146">
        <v>0</v>
      </c>
      <c r="AW43" s="148">
        <v>0</v>
      </c>
      <c r="AX43" s="149">
        <v>0</v>
      </c>
      <c r="AY43" s="151">
        <v>0</v>
      </c>
      <c r="AZ43" s="144">
        <v>0</v>
      </c>
      <c r="BA43" s="150">
        <v>0</v>
      </c>
      <c r="BB43" s="149">
        <v>0</v>
      </c>
      <c r="BC43" s="147">
        <v>0</v>
      </c>
      <c r="BD43" s="146">
        <v>0</v>
      </c>
      <c r="BE43" s="148">
        <v>0</v>
      </c>
      <c r="BF43" s="149">
        <v>0</v>
      </c>
      <c r="BG43" s="147">
        <v>0</v>
      </c>
      <c r="BH43" s="144">
        <v>112</v>
      </c>
      <c r="BI43" s="150">
        <v>1119825</v>
      </c>
      <c r="BJ43" s="149">
        <v>111</v>
      </c>
      <c r="BK43" s="147">
        <v>1102509</v>
      </c>
      <c r="BL43" s="146">
        <v>0</v>
      </c>
      <c r="BM43" s="148">
        <v>0</v>
      </c>
      <c r="BN43" s="149">
        <v>1</v>
      </c>
      <c r="BO43" s="147">
        <v>17316</v>
      </c>
      <c r="BP43" s="152">
        <v>0</v>
      </c>
      <c r="BQ43" s="153">
        <v>0</v>
      </c>
      <c r="BR43" s="154">
        <v>0</v>
      </c>
      <c r="BS43" s="155">
        <v>0</v>
      </c>
      <c r="BT43" s="164">
        <v>0</v>
      </c>
      <c r="BU43" s="165">
        <v>0</v>
      </c>
      <c r="BV43" s="156">
        <v>0</v>
      </c>
      <c r="BW43" s="157">
        <v>0</v>
      </c>
      <c r="BX43" s="154">
        <v>0</v>
      </c>
      <c r="BY43" s="157">
        <v>0</v>
      </c>
      <c r="BZ43" s="158">
        <v>3</v>
      </c>
      <c r="CA43" s="159">
        <v>5369</v>
      </c>
      <c r="CB43" s="120">
        <v>4</v>
      </c>
      <c r="CC43" s="121">
        <v>17400</v>
      </c>
      <c r="CD43" s="144">
        <v>0</v>
      </c>
      <c r="CE43" s="150">
        <v>0</v>
      </c>
      <c r="CF43" s="149">
        <v>0</v>
      </c>
      <c r="CG43" s="147">
        <v>0</v>
      </c>
      <c r="CH43" s="146"/>
      <c r="CI43" s="148"/>
      <c r="CJ43" s="149"/>
      <c r="CK43" s="147"/>
      <c r="CL43" s="158">
        <v>6</v>
      </c>
      <c r="CM43" s="121">
        <v>188241</v>
      </c>
      <c r="CN43" s="160">
        <f t="shared" si="1"/>
        <v>5126</v>
      </c>
      <c r="CO43" s="153">
        <f t="shared" si="2"/>
        <v>27638304</v>
      </c>
      <c r="CP43" s="154">
        <f t="shared" si="3"/>
        <v>3363</v>
      </c>
      <c r="CQ43" s="155">
        <f t="shared" si="4"/>
        <v>20798238</v>
      </c>
      <c r="CR43" s="164">
        <f t="shared" si="5"/>
        <v>1676</v>
      </c>
      <c r="CS43" s="165">
        <f t="shared" si="6"/>
        <v>5180743</v>
      </c>
      <c r="CT43" s="156">
        <f t="shared" si="7"/>
        <v>87</v>
      </c>
      <c r="CU43" s="157">
        <f t="shared" si="8"/>
        <v>1659323</v>
      </c>
      <c r="CV43" s="161">
        <v>205</v>
      </c>
      <c r="CW43" s="162">
        <v>4100000</v>
      </c>
      <c r="CX43" s="160">
        <f t="shared" si="9"/>
        <v>5331</v>
      </c>
      <c r="CY43" s="163">
        <f t="shared" si="0"/>
        <v>31738304</v>
      </c>
    </row>
    <row r="44" spans="1:103" ht="21" customHeight="1" x14ac:dyDescent="0.15">
      <c r="A44" s="84">
        <v>39</v>
      </c>
      <c r="B44" s="85">
        <v>39473756</v>
      </c>
      <c r="C44" s="86" t="s">
        <v>180</v>
      </c>
      <c r="D44" s="144">
        <v>11</v>
      </c>
      <c r="E44" s="150">
        <v>36171</v>
      </c>
      <c r="F44" s="149">
        <v>11</v>
      </c>
      <c r="G44" s="147">
        <v>36171</v>
      </c>
      <c r="H44" s="146">
        <v>0</v>
      </c>
      <c r="I44" s="148">
        <v>0</v>
      </c>
      <c r="J44" s="149">
        <v>0</v>
      </c>
      <c r="K44" s="147">
        <v>0</v>
      </c>
      <c r="L44" s="144">
        <v>0</v>
      </c>
      <c r="M44" s="145">
        <v>0</v>
      </c>
      <c r="N44" s="146">
        <v>0</v>
      </c>
      <c r="O44" s="148">
        <v>0</v>
      </c>
      <c r="P44" s="149">
        <v>0</v>
      </c>
      <c r="Q44" s="147">
        <v>0</v>
      </c>
      <c r="R44" s="146">
        <v>0</v>
      </c>
      <c r="S44" s="147">
        <v>0</v>
      </c>
      <c r="T44" s="144">
        <v>0</v>
      </c>
      <c r="U44" s="150">
        <v>0</v>
      </c>
      <c r="V44" s="149">
        <v>0</v>
      </c>
      <c r="W44" s="147">
        <v>0</v>
      </c>
      <c r="X44" s="146">
        <v>0</v>
      </c>
      <c r="Y44" s="147">
        <v>0</v>
      </c>
      <c r="Z44" s="149">
        <v>0</v>
      </c>
      <c r="AA44" s="147">
        <v>0</v>
      </c>
      <c r="AB44" s="144">
        <v>126</v>
      </c>
      <c r="AC44" s="150">
        <v>995096</v>
      </c>
      <c r="AD44" s="149">
        <v>116</v>
      </c>
      <c r="AE44" s="147">
        <v>569743</v>
      </c>
      <c r="AF44" s="146">
        <v>7</v>
      </c>
      <c r="AG44" s="147">
        <v>47485</v>
      </c>
      <c r="AH44" s="149">
        <v>3</v>
      </c>
      <c r="AI44" s="147">
        <v>377868</v>
      </c>
      <c r="AJ44" s="144">
        <v>1</v>
      </c>
      <c r="AK44" s="150">
        <v>34153</v>
      </c>
      <c r="AL44" s="149">
        <v>1</v>
      </c>
      <c r="AM44" s="147">
        <v>34153</v>
      </c>
      <c r="AN44" s="146">
        <v>0</v>
      </c>
      <c r="AO44" s="147">
        <v>0</v>
      </c>
      <c r="AP44" s="149">
        <v>0</v>
      </c>
      <c r="AQ44" s="147">
        <v>0</v>
      </c>
      <c r="AR44" s="144">
        <v>0</v>
      </c>
      <c r="AS44" s="150">
        <v>0</v>
      </c>
      <c r="AT44" s="149">
        <v>0</v>
      </c>
      <c r="AU44" s="147">
        <v>0</v>
      </c>
      <c r="AV44" s="146">
        <v>0</v>
      </c>
      <c r="AW44" s="148">
        <v>0</v>
      </c>
      <c r="AX44" s="149">
        <v>0</v>
      </c>
      <c r="AY44" s="151">
        <v>0</v>
      </c>
      <c r="AZ44" s="144">
        <v>0</v>
      </c>
      <c r="BA44" s="150">
        <v>0</v>
      </c>
      <c r="BB44" s="149">
        <v>0</v>
      </c>
      <c r="BC44" s="147">
        <v>0</v>
      </c>
      <c r="BD44" s="146">
        <v>0</v>
      </c>
      <c r="BE44" s="148">
        <v>0</v>
      </c>
      <c r="BF44" s="149">
        <v>0</v>
      </c>
      <c r="BG44" s="147">
        <v>0</v>
      </c>
      <c r="BH44" s="144">
        <v>5</v>
      </c>
      <c r="BI44" s="150">
        <v>26226</v>
      </c>
      <c r="BJ44" s="149">
        <v>5</v>
      </c>
      <c r="BK44" s="147">
        <v>26226</v>
      </c>
      <c r="BL44" s="146">
        <v>0</v>
      </c>
      <c r="BM44" s="148">
        <v>0</v>
      </c>
      <c r="BN44" s="149">
        <v>0</v>
      </c>
      <c r="BO44" s="147">
        <v>0</v>
      </c>
      <c r="BP44" s="152">
        <v>0</v>
      </c>
      <c r="BQ44" s="153">
        <v>0</v>
      </c>
      <c r="BR44" s="154">
        <v>0</v>
      </c>
      <c r="BS44" s="155">
        <v>0</v>
      </c>
      <c r="BT44" s="164">
        <v>0</v>
      </c>
      <c r="BU44" s="165">
        <v>0</v>
      </c>
      <c r="BV44" s="156">
        <v>0</v>
      </c>
      <c r="BW44" s="157">
        <v>0</v>
      </c>
      <c r="BX44" s="154">
        <v>0</v>
      </c>
      <c r="BY44" s="157">
        <v>0</v>
      </c>
      <c r="BZ44" s="158">
        <v>0</v>
      </c>
      <c r="CA44" s="159">
        <v>0</v>
      </c>
      <c r="CB44" s="120">
        <v>0</v>
      </c>
      <c r="CC44" s="121">
        <v>0</v>
      </c>
      <c r="CD44" s="144">
        <v>0</v>
      </c>
      <c r="CE44" s="150">
        <v>0</v>
      </c>
      <c r="CF44" s="149">
        <v>0</v>
      </c>
      <c r="CG44" s="147">
        <v>0</v>
      </c>
      <c r="CH44" s="146"/>
      <c r="CI44" s="148"/>
      <c r="CJ44" s="149"/>
      <c r="CK44" s="147"/>
      <c r="CL44" s="158">
        <v>0</v>
      </c>
      <c r="CM44" s="121">
        <v>0</v>
      </c>
      <c r="CN44" s="160">
        <f t="shared" si="1"/>
        <v>143</v>
      </c>
      <c r="CO44" s="153">
        <f t="shared" si="2"/>
        <v>1091646</v>
      </c>
      <c r="CP44" s="154">
        <f t="shared" si="3"/>
        <v>133</v>
      </c>
      <c r="CQ44" s="155">
        <f t="shared" si="4"/>
        <v>666293</v>
      </c>
      <c r="CR44" s="164">
        <f t="shared" si="5"/>
        <v>7</v>
      </c>
      <c r="CS44" s="165">
        <f t="shared" si="6"/>
        <v>47485</v>
      </c>
      <c r="CT44" s="156">
        <f t="shared" si="7"/>
        <v>3</v>
      </c>
      <c r="CU44" s="157">
        <f t="shared" si="8"/>
        <v>377868</v>
      </c>
      <c r="CV44" s="161">
        <v>14</v>
      </c>
      <c r="CW44" s="162">
        <v>280000</v>
      </c>
      <c r="CX44" s="160">
        <f t="shared" si="9"/>
        <v>157</v>
      </c>
      <c r="CY44" s="163">
        <f t="shared" si="0"/>
        <v>1371646</v>
      </c>
    </row>
    <row r="45" spans="1:103" ht="21" customHeight="1" x14ac:dyDescent="0.15">
      <c r="A45" s="84">
        <v>40</v>
      </c>
      <c r="B45" s="85">
        <v>39473814</v>
      </c>
      <c r="C45" s="86" t="s">
        <v>181</v>
      </c>
      <c r="D45" s="144">
        <v>37</v>
      </c>
      <c r="E45" s="150">
        <v>141680</v>
      </c>
      <c r="F45" s="149">
        <v>21</v>
      </c>
      <c r="G45" s="147">
        <v>86456</v>
      </c>
      <c r="H45" s="146">
        <v>13</v>
      </c>
      <c r="I45" s="148">
        <v>47370</v>
      </c>
      <c r="J45" s="149">
        <v>3</v>
      </c>
      <c r="K45" s="147">
        <v>7854</v>
      </c>
      <c r="L45" s="144">
        <v>0</v>
      </c>
      <c r="M45" s="145">
        <v>0</v>
      </c>
      <c r="N45" s="146">
        <v>0</v>
      </c>
      <c r="O45" s="148">
        <v>0</v>
      </c>
      <c r="P45" s="149">
        <v>0</v>
      </c>
      <c r="Q45" s="147">
        <v>0</v>
      </c>
      <c r="R45" s="146">
        <v>0</v>
      </c>
      <c r="S45" s="147">
        <v>0</v>
      </c>
      <c r="T45" s="144">
        <v>5</v>
      </c>
      <c r="U45" s="150">
        <v>134865</v>
      </c>
      <c r="V45" s="149">
        <v>5</v>
      </c>
      <c r="W45" s="147">
        <v>134865</v>
      </c>
      <c r="X45" s="146">
        <v>0</v>
      </c>
      <c r="Y45" s="147">
        <v>0</v>
      </c>
      <c r="Z45" s="149">
        <v>0</v>
      </c>
      <c r="AA45" s="147">
        <v>0</v>
      </c>
      <c r="AB45" s="144">
        <v>616</v>
      </c>
      <c r="AC45" s="150">
        <v>2329052</v>
      </c>
      <c r="AD45" s="149">
        <v>418</v>
      </c>
      <c r="AE45" s="147">
        <v>1949600</v>
      </c>
      <c r="AF45" s="146">
        <v>194</v>
      </c>
      <c r="AG45" s="147">
        <v>337229</v>
      </c>
      <c r="AH45" s="149">
        <v>4</v>
      </c>
      <c r="AI45" s="147">
        <v>42223</v>
      </c>
      <c r="AJ45" s="144">
        <v>9</v>
      </c>
      <c r="AK45" s="150">
        <v>294004</v>
      </c>
      <c r="AL45" s="149">
        <v>8</v>
      </c>
      <c r="AM45" s="147">
        <v>267478</v>
      </c>
      <c r="AN45" s="146">
        <v>0</v>
      </c>
      <c r="AO45" s="147">
        <v>0</v>
      </c>
      <c r="AP45" s="149">
        <v>1</v>
      </c>
      <c r="AQ45" s="147">
        <v>26526</v>
      </c>
      <c r="AR45" s="144">
        <v>4</v>
      </c>
      <c r="AS45" s="150">
        <v>31257</v>
      </c>
      <c r="AT45" s="149">
        <v>4</v>
      </c>
      <c r="AU45" s="147">
        <v>31257</v>
      </c>
      <c r="AV45" s="146">
        <v>0</v>
      </c>
      <c r="AW45" s="148">
        <v>0</v>
      </c>
      <c r="AX45" s="149">
        <v>0</v>
      </c>
      <c r="AY45" s="151">
        <v>0</v>
      </c>
      <c r="AZ45" s="144">
        <v>0</v>
      </c>
      <c r="BA45" s="150">
        <v>0</v>
      </c>
      <c r="BB45" s="149">
        <v>0</v>
      </c>
      <c r="BC45" s="147">
        <v>0</v>
      </c>
      <c r="BD45" s="146">
        <v>0</v>
      </c>
      <c r="BE45" s="148">
        <v>0</v>
      </c>
      <c r="BF45" s="149">
        <v>0</v>
      </c>
      <c r="BG45" s="147">
        <v>0</v>
      </c>
      <c r="BH45" s="144">
        <v>17</v>
      </c>
      <c r="BI45" s="150">
        <v>229199</v>
      </c>
      <c r="BJ45" s="149">
        <v>17</v>
      </c>
      <c r="BK45" s="147">
        <v>229199</v>
      </c>
      <c r="BL45" s="146">
        <v>0</v>
      </c>
      <c r="BM45" s="148">
        <v>0</v>
      </c>
      <c r="BN45" s="149">
        <v>0</v>
      </c>
      <c r="BO45" s="147">
        <v>0</v>
      </c>
      <c r="BP45" s="152">
        <v>0</v>
      </c>
      <c r="BQ45" s="153">
        <v>0</v>
      </c>
      <c r="BR45" s="154">
        <v>0</v>
      </c>
      <c r="BS45" s="155">
        <v>0</v>
      </c>
      <c r="BT45" s="164">
        <v>0</v>
      </c>
      <c r="BU45" s="165">
        <v>0</v>
      </c>
      <c r="BV45" s="156">
        <v>0</v>
      </c>
      <c r="BW45" s="157">
        <v>0</v>
      </c>
      <c r="BX45" s="154">
        <v>0</v>
      </c>
      <c r="BY45" s="157">
        <v>0</v>
      </c>
      <c r="BZ45" s="158">
        <v>0</v>
      </c>
      <c r="CA45" s="159">
        <v>0</v>
      </c>
      <c r="CB45" s="120">
        <v>0</v>
      </c>
      <c r="CC45" s="121">
        <v>0</v>
      </c>
      <c r="CD45" s="144">
        <v>0</v>
      </c>
      <c r="CE45" s="150">
        <v>0</v>
      </c>
      <c r="CF45" s="149">
        <v>0</v>
      </c>
      <c r="CG45" s="147">
        <v>0</v>
      </c>
      <c r="CH45" s="146"/>
      <c r="CI45" s="148"/>
      <c r="CJ45" s="149"/>
      <c r="CK45" s="147"/>
      <c r="CL45" s="158">
        <v>0</v>
      </c>
      <c r="CM45" s="121">
        <v>0</v>
      </c>
      <c r="CN45" s="160">
        <f t="shared" si="1"/>
        <v>688</v>
      </c>
      <c r="CO45" s="153">
        <f t="shared" si="2"/>
        <v>3160057</v>
      </c>
      <c r="CP45" s="154">
        <f t="shared" si="3"/>
        <v>473</v>
      </c>
      <c r="CQ45" s="155">
        <f t="shared" si="4"/>
        <v>2698855</v>
      </c>
      <c r="CR45" s="164">
        <f t="shared" si="5"/>
        <v>207</v>
      </c>
      <c r="CS45" s="165">
        <f t="shared" si="6"/>
        <v>384599</v>
      </c>
      <c r="CT45" s="156">
        <f t="shared" si="7"/>
        <v>8</v>
      </c>
      <c r="CU45" s="157">
        <f t="shared" si="8"/>
        <v>76603</v>
      </c>
      <c r="CV45" s="161">
        <v>31</v>
      </c>
      <c r="CW45" s="162">
        <v>620000</v>
      </c>
      <c r="CX45" s="160">
        <f t="shared" si="9"/>
        <v>719</v>
      </c>
      <c r="CY45" s="163">
        <f t="shared" si="0"/>
        <v>3780057</v>
      </c>
    </row>
    <row r="46" spans="1:103" ht="21" customHeight="1" thickBot="1" x14ac:dyDescent="0.2">
      <c r="A46" s="87">
        <v>41</v>
      </c>
      <c r="B46" s="88">
        <v>39473822</v>
      </c>
      <c r="C46" s="89" t="s">
        <v>182</v>
      </c>
      <c r="D46" s="166">
        <v>8</v>
      </c>
      <c r="E46" s="167">
        <v>33525</v>
      </c>
      <c r="F46" s="168">
        <v>8</v>
      </c>
      <c r="G46" s="169">
        <v>33525</v>
      </c>
      <c r="H46" s="170">
        <v>0</v>
      </c>
      <c r="I46" s="171">
        <v>0</v>
      </c>
      <c r="J46" s="168">
        <v>0</v>
      </c>
      <c r="K46" s="169">
        <v>0</v>
      </c>
      <c r="L46" s="166">
        <v>15</v>
      </c>
      <c r="M46" s="172">
        <v>245988</v>
      </c>
      <c r="N46" s="170">
        <v>15</v>
      </c>
      <c r="O46" s="171">
        <v>245988</v>
      </c>
      <c r="P46" s="168">
        <v>0</v>
      </c>
      <c r="Q46" s="169">
        <v>0</v>
      </c>
      <c r="R46" s="170">
        <v>0</v>
      </c>
      <c r="S46" s="169">
        <v>0</v>
      </c>
      <c r="T46" s="166">
        <v>20</v>
      </c>
      <c r="U46" s="167">
        <v>514701</v>
      </c>
      <c r="V46" s="168">
        <v>20</v>
      </c>
      <c r="W46" s="169">
        <v>514701</v>
      </c>
      <c r="X46" s="170">
        <v>0</v>
      </c>
      <c r="Y46" s="169">
        <v>0</v>
      </c>
      <c r="Z46" s="168">
        <v>0</v>
      </c>
      <c r="AA46" s="169">
        <v>0</v>
      </c>
      <c r="AB46" s="166">
        <v>178</v>
      </c>
      <c r="AC46" s="167">
        <v>775927</v>
      </c>
      <c r="AD46" s="168">
        <v>148</v>
      </c>
      <c r="AE46" s="169">
        <v>709581</v>
      </c>
      <c r="AF46" s="170">
        <v>28</v>
      </c>
      <c r="AG46" s="169">
        <v>54216</v>
      </c>
      <c r="AH46" s="168">
        <v>2</v>
      </c>
      <c r="AI46" s="169">
        <v>12130</v>
      </c>
      <c r="AJ46" s="166">
        <v>2</v>
      </c>
      <c r="AK46" s="167">
        <v>68258</v>
      </c>
      <c r="AL46" s="168">
        <v>2</v>
      </c>
      <c r="AM46" s="169">
        <v>68258</v>
      </c>
      <c r="AN46" s="170">
        <v>0</v>
      </c>
      <c r="AO46" s="169">
        <v>0</v>
      </c>
      <c r="AP46" s="168">
        <v>0</v>
      </c>
      <c r="AQ46" s="169">
        <v>0</v>
      </c>
      <c r="AR46" s="166">
        <v>4</v>
      </c>
      <c r="AS46" s="167">
        <v>91692</v>
      </c>
      <c r="AT46" s="168">
        <v>4</v>
      </c>
      <c r="AU46" s="169">
        <v>91692</v>
      </c>
      <c r="AV46" s="170">
        <v>0</v>
      </c>
      <c r="AW46" s="171">
        <v>0</v>
      </c>
      <c r="AX46" s="168">
        <v>0</v>
      </c>
      <c r="AY46" s="173">
        <v>0</v>
      </c>
      <c r="AZ46" s="166">
        <v>0</v>
      </c>
      <c r="BA46" s="167">
        <v>0</v>
      </c>
      <c r="BB46" s="168">
        <v>0</v>
      </c>
      <c r="BC46" s="169">
        <v>0</v>
      </c>
      <c r="BD46" s="170">
        <v>0</v>
      </c>
      <c r="BE46" s="171">
        <v>0</v>
      </c>
      <c r="BF46" s="168">
        <v>0</v>
      </c>
      <c r="BG46" s="169">
        <v>0</v>
      </c>
      <c r="BH46" s="166">
        <v>6</v>
      </c>
      <c r="BI46" s="167">
        <v>45810</v>
      </c>
      <c r="BJ46" s="168">
        <v>6</v>
      </c>
      <c r="BK46" s="169">
        <v>45810</v>
      </c>
      <c r="BL46" s="170">
        <v>0</v>
      </c>
      <c r="BM46" s="171">
        <v>0</v>
      </c>
      <c r="BN46" s="168">
        <v>0</v>
      </c>
      <c r="BO46" s="169">
        <v>0</v>
      </c>
      <c r="BP46" s="174">
        <v>0</v>
      </c>
      <c r="BQ46" s="175">
        <v>0</v>
      </c>
      <c r="BR46" s="176">
        <v>0</v>
      </c>
      <c r="BS46" s="177">
        <v>0</v>
      </c>
      <c r="BT46" s="178">
        <v>0</v>
      </c>
      <c r="BU46" s="179">
        <v>0</v>
      </c>
      <c r="BV46" s="180">
        <v>0</v>
      </c>
      <c r="BW46" s="181">
        <v>0</v>
      </c>
      <c r="BX46" s="176">
        <v>0</v>
      </c>
      <c r="BY46" s="181">
        <v>0</v>
      </c>
      <c r="BZ46" s="182">
        <v>0</v>
      </c>
      <c r="CA46" s="183">
        <v>0</v>
      </c>
      <c r="CB46" s="122">
        <v>0</v>
      </c>
      <c r="CC46" s="123">
        <v>0</v>
      </c>
      <c r="CD46" s="166">
        <v>0</v>
      </c>
      <c r="CE46" s="167">
        <v>0</v>
      </c>
      <c r="CF46" s="168">
        <v>0</v>
      </c>
      <c r="CG46" s="169">
        <v>0</v>
      </c>
      <c r="CH46" s="170"/>
      <c r="CI46" s="171"/>
      <c r="CJ46" s="168"/>
      <c r="CK46" s="169"/>
      <c r="CL46" s="182">
        <v>0</v>
      </c>
      <c r="CM46" s="123">
        <v>0</v>
      </c>
      <c r="CN46" s="184">
        <f t="shared" si="1"/>
        <v>233</v>
      </c>
      <c r="CO46" s="185">
        <f t="shared" si="2"/>
        <v>1775901</v>
      </c>
      <c r="CP46" s="176">
        <f t="shared" si="3"/>
        <v>203</v>
      </c>
      <c r="CQ46" s="177">
        <f t="shared" si="4"/>
        <v>1709555</v>
      </c>
      <c r="CR46" s="178">
        <f t="shared" si="5"/>
        <v>28</v>
      </c>
      <c r="CS46" s="179">
        <f t="shared" si="6"/>
        <v>54216</v>
      </c>
      <c r="CT46" s="180">
        <f t="shared" si="7"/>
        <v>2</v>
      </c>
      <c r="CU46" s="181">
        <f t="shared" si="8"/>
        <v>12130</v>
      </c>
      <c r="CV46" s="186">
        <v>6</v>
      </c>
      <c r="CW46" s="187">
        <v>120000</v>
      </c>
      <c r="CX46" s="188">
        <f t="shared" si="9"/>
        <v>239</v>
      </c>
      <c r="CY46" s="189">
        <f t="shared" si="0"/>
        <v>1895901</v>
      </c>
    </row>
    <row r="47" spans="1:103" ht="21" customHeight="1" thickTop="1" thickBot="1" x14ac:dyDescent="0.2">
      <c r="A47" s="273" t="s">
        <v>183</v>
      </c>
      <c r="B47" s="274"/>
      <c r="C47" s="90" t="s">
        <v>145</v>
      </c>
      <c r="D47" s="190">
        <f>SUM(D6:D46)</f>
        <v>21657</v>
      </c>
      <c r="E47" s="191">
        <f t="shared" ref="E47:CY47" si="10">SUM(E6:E46)</f>
        <v>114771685</v>
      </c>
      <c r="F47" s="192">
        <f t="shared" si="10"/>
        <v>14006</v>
      </c>
      <c r="G47" s="193">
        <f t="shared" si="10"/>
        <v>79097694</v>
      </c>
      <c r="H47" s="193">
        <f t="shared" si="10"/>
        <v>4563</v>
      </c>
      <c r="I47" s="193">
        <f t="shared" si="10"/>
        <v>22547906</v>
      </c>
      <c r="J47" s="193">
        <f t="shared" si="10"/>
        <v>3088</v>
      </c>
      <c r="K47" s="194">
        <f t="shared" si="10"/>
        <v>13126085</v>
      </c>
      <c r="L47" s="195">
        <f t="shared" si="10"/>
        <v>5728</v>
      </c>
      <c r="M47" s="191">
        <f t="shared" si="10"/>
        <v>99378126</v>
      </c>
      <c r="N47" s="192">
        <f t="shared" si="10"/>
        <v>4118</v>
      </c>
      <c r="O47" s="193">
        <f t="shared" si="10"/>
        <v>77734828</v>
      </c>
      <c r="P47" s="193">
        <f t="shared" si="10"/>
        <v>1090</v>
      </c>
      <c r="Q47" s="193">
        <f t="shared" si="10"/>
        <v>14897709</v>
      </c>
      <c r="R47" s="193">
        <f t="shared" si="10"/>
        <v>520</v>
      </c>
      <c r="S47" s="194">
        <f t="shared" si="10"/>
        <v>6745589</v>
      </c>
      <c r="T47" s="195">
        <f t="shared" si="10"/>
        <v>9128</v>
      </c>
      <c r="U47" s="191">
        <f t="shared" si="10"/>
        <v>230531922</v>
      </c>
      <c r="V47" s="192">
        <f t="shared" si="10"/>
        <v>6714</v>
      </c>
      <c r="W47" s="193">
        <f t="shared" si="10"/>
        <v>180765407</v>
      </c>
      <c r="X47" s="193">
        <f t="shared" si="10"/>
        <v>1615</v>
      </c>
      <c r="Y47" s="193">
        <f t="shared" si="10"/>
        <v>33696216</v>
      </c>
      <c r="Z47" s="193">
        <f t="shared" si="10"/>
        <v>799</v>
      </c>
      <c r="AA47" s="194">
        <f t="shared" si="10"/>
        <v>16070299</v>
      </c>
      <c r="AB47" s="195">
        <f t="shared" si="10"/>
        <v>258955</v>
      </c>
      <c r="AC47" s="191">
        <f t="shared" si="10"/>
        <v>1248736635</v>
      </c>
      <c r="AD47" s="192">
        <f t="shared" si="10"/>
        <v>137412</v>
      </c>
      <c r="AE47" s="193">
        <f t="shared" si="10"/>
        <v>642384546</v>
      </c>
      <c r="AF47" s="193">
        <f t="shared" si="10"/>
        <v>110734</v>
      </c>
      <c r="AG47" s="193">
        <f t="shared" si="10"/>
        <v>374197722</v>
      </c>
      <c r="AH47" s="193">
        <f t="shared" si="10"/>
        <v>10809</v>
      </c>
      <c r="AI47" s="194">
        <f t="shared" si="10"/>
        <v>232154367</v>
      </c>
      <c r="AJ47" s="195">
        <f t="shared" si="10"/>
        <v>4455</v>
      </c>
      <c r="AK47" s="191">
        <f t="shared" si="10"/>
        <v>140905559</v>
      </c>
      <c r="AL47" s="192">
        <f t="shared" si="10"/>
        <v>3364</v>
      </c>
      <c r="AM47" s="193">
        <f t="shared" si="10"/>
        <v>108418528</v>
      </c>
      <c r="AN47" s="193">
        <f t="shared" si="10"/>
        <v>679</v>
      </c>
      <c r="AO47" s="193">
        <f t="shared" si="10"/>
        <v>21425937</v>
      </c>
      <c r="AP47" s="193">
        <f t="shared" si="10"/>
        <v>412</v>
      </c>
      <c r="AQ47" s="194">
        <f t="shared" si="10"/>
        <v>11061094</v>
      </c>
      <c r="AR47" s="195">
        <f t="shared" si="10"/>
        <v>153</v>
      </c>
      <c r="AS47" s="191">
        <f t="shared" si="10"/>
        <v>1808636</v>
      </c>
      <c r="AT47" s="192">
        <f t="shared" si="10"/>
        <v>120</v>
      </c>
      <c r="AU47" s="193">
        <f t="shared" si="10"/>
        <v>1400750</v>
      </c>
      <c r="AV47" s="193">
        <f t="shared" si="10"/>
        <v>20</v>
      </c>
      <c r="AW47" s="193">
        <f t="shared" si="10"/>
        <v>276944</v>
      </c>
      <c r="AX47" s="193">
        <f t="shared" si="10"/>
        <v>13</v>
      </c>
      <c r="AY47" s="194">
        <f t="shared" si="10"/>
        <v>130942</v>
      </c>
      <c r="AZ47" s="195">
        <f t="shared" si="10"/>
        <v>5</v>
      </c>
      <c r="BA47" s="191">
        <f t="shared" si="10"/>
        <v>777681</v>
      </c>
      <c r="BB47" s="192">
        <f t="shared" si="10"/>
        <v>5</v>
      </c>
      <c r="BC47" s="193">
        <f t="shared" si="10"/>
        <v>777681</v>
      </c>
      <c r="BD47" s="193">
        <f t="shared" si="10"/>
        <v>0</v>
      </c>
      <c r="BE47" s="193">
        <f t="shared" si="10"/>
        <v>0</v>
      </c>
      <c r="BF47" s="193">
        <f t="shared" si="10"/>
        <v>0</v>
      </c>
      <c r="BG47" s="194">
        <f t="shared" si="10"/>
        <v>0</v>
      </c>
      <c r="BH47" s="195">
        <f t="shared" si="10"/>
        <v>7938</v>
      </c>
      <c r="BI47" s="191">
        <f t="shared" si="10"/>
        <v>110956859</v>
      </c>
      <c r="BJ47" s="192">
        <f t="shared" si="10"/>
        <v>7620</v>
      </c>
      <c r="BK47" s="193">
        <f t="shared" si="10"/>
        <v>95272104</v>
      </c>
      <c r="BL47" s="193">
        <f t="shared" si="10"/>
        <v>0</v>
      </c>
      <c r="BM47" s="193">
        <f t="shared" si="10"/>
        <v>0</v>
      </c>
      <c r="BN47" s="193">
        <f t="shared" si="10"/>
        <v>318</v>
      </c>
      <c r="BO47" s="194">
        <f t="shared" si="10"/>
        <v>15684755</v>
      </c>
      <c r="BP47" s="195">
        <f t="shared" si="10"/>
        <v>0</v>
      </c>
      <c r="BQ47" s="191">
        <f t="shared" si="10"/>
        <v>0</v>
      </c>
      <c r="BR47" s="192">
        <f t="shared" si="10"/>
        <v>0</v>
      </c>
      <c r="BS47" s="196">
        <f t="shared" si="10"/>
        <v>0</v>
      </c>
      <c r="BT47" s="197">
        <f t="shared" si="10"/>
        <v>0</v>
      </c>
      <c r="BU47" s="198">
        <f t="shared" si="10"/>
        <v>0</v>
      </c>
      <c r="BV47" s="193">
        <f t="shared" si="10"/>
        <v>0</v>
      </c>
      <c r="BW47" s="194">
        <f t="shared" si="10"/>
        <v>0</v>
      </c>
      <c r="BX47" s="192">
        <f t="shared" si="10"/>
        <v>0</v>
      </c>
      <c r="BY47" s="194">
        <f t="shared" si="10"/>
        <v>0</v>
      </c>
      <c r="BZ47" s="192">
        <f t="shared" si="10"/>
        <v>1802</v>
      </c>
      <c r="CA47" s="194">
        <f t="shared" si="10"/>
        <v>4438002</v>
      </c>
      <c r="CB47" s="199">
        <f t="shared" si="10"/>
        <v>161</v>
      </c>
      <c r="CC47" s="200">
        <f t="shared" si="10"/>
        <v>799320</v>
      </c>
      <c r="CD47" s="201">
        <f t="shared" ref="CD47:CK47" si="11">SUM(CD6:CD46)</f>
        <v>1</v>
      </c>
      <c r="CE47" s="202">
        <f t="shared" si="11"/>
        <v>28610</v>
      </c>
      <c r="CF47" s="203">
        <f t="shared" si="11"/>
        <v>1</v>
      </c>
      <c r="CG47" s="204">
        <f t="shared" si="11"/>
        <v>28610</v>
      </c>
      <c r="CH47" s="205">
        <f t="shared" si="11"/>
        <v>0</v>
      </c>
      <c r="CI47" s="206">
        <f t="shared" si="11"/>
        <v>0</v>
      </c>
      <c r="CJ47" s="203">
        <f t="shared" si="11"/>
        <v>0</v>
      </c>
      <c r="CK47" s="207">
        <f t="shared" si="11"/>
        <v>0</v>
      </c>
      <c r="CL47" s="192">
        <f t="shared" si="10"/>
        <v>820</v>
      </c>
      <c r="CM47" s="200">
        <f t="shared" si="10"/>
        <v>25584038</v>
      </c>
      <c r="CN47" s="208">
        <f t="shared" si="10"/>
        <v>310803</v>
      </c>
      <c r="CO47" s="209">
        <f t="shared" si="10"/>
        <v>1978717073</v>
      </c>
      <c r="CP47" s="192">
        <f t="shared" ref="CP47:CU47" si="12">SUM(CP6:CP46)</f>
        <v>176143</v>
      </c>
      <c r="CQ47" s="196">
        <f t="shared" si="12"/>
        <v>1216701508</v>
      </c>
      <c r="CR47" s="197">
        <f t="shared" si="12"/>
        <v>118701</v>
      </c>
      <c r="CS47" s="198">
        <f t="shared" si="12"/>
        <v>467042434</v>
      </c>
      <c r="CT47" s="193">
        <f t="shared" si="12"/>
        <v>15959</v>
      </c>
      <c r="CU47" s="194">
        <f t="shared" si="12"/>
        <v>294973131</v>
      </c>
      <c r="CV47" s="195">
        <f t="shared" si="10"/>
        <v>8813</v>
      </c>
      <c r="CW47" s="210">
        <f t="shared" si="10"/>
        <v>176260000</v>
      </c>
      <c r="CX47" s="208">
        <f t="shared" si="10"/>
        <v>319616</v>
      </c>
      <c r="CY47" s="211">
        <f t="shared" si="10"/>
        <v>2154977073</v>
      </c>
    </row>
    <row r="48" spans="1:103" x14ac:dyDescent="0.15"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</row>
  </sheetData>
  <sheetProtection sheet="1" insertColumns="0" insertRows="0" insertHyperlinks="0" deleteColumns="0" deleteRows="0" sort="0" autoFilter="0" pivotTables="0"/>
  <mergeCells count="70">
    <mergeCell ref="BL4:BM4"/>
    <mergeCell ref="BN4:BO4"/>
    <mergeCell ref="BR4:BS4"/>
    <mergeCell ref="BT4:BU4"/>
    <mergeCell ref="BV4:BW4"/>
    <mergeCell ref="BP4:BQ4"/>
    <mergeCell ref="BB4:BC4"/>
    <mergeCell ref="BD4:BE4"/>
    <mergeCell ref="BF4:BG4"/>
    <mergeCell ref="BJ4:BK4"/>
    <mergeCell ref="BH4:BI4"/>
    <mergeCell ref="X4:Y4"/>
    <mergeCell ref="AX4:AY4"/>
    <mergeCell ref="AT4:AU4"/>
    <mergeCell ref="AV4:AW4"/>
    <mergeCell ref="AL4:AM4"/>
    <mergeCell ref="A47:B47"/>
    <mergeCell ref="AJ4:AK4"/>
    <mergeCell ref="AB4:AC4"/>
    <mergeCell ref="D4:E4"/>
    <mergeCell ref="L4:M4"/>
    <mergeCell ref="T4:U4"/>
    <mergeCell ref="F4:G4"/>
    <mergeCell ref="H4:I4"/>
    <mergeCell ref="Z4:AA4"/>
    <mergeCell ref="AD4:AE4"/>
    <mergeCell ref="AF4:AG4"/>
    <mergeCell ref="AH4:AI4"/>
    <mergeCell ref="N4:O4"/>
    <mergeCell ref="P4:Q4"/>
    <mergeCell ref="R4:S4"/>
    <mergeCell ref="V4:W4"/>
    <mergeCell ref="CX3:CY3"/>
    <mergeCell ref="CX4:CY4"/>
    <mergeCell ref="CL3:CM3"/>
    <mergeCell ref="CL4:CM4"/>
    <mergeCell ref="CN4:CO4"/>
    <mergeCell ref="CP4:CQ4"/>
    <mergeCell ref="CR4:CS4"/>
    <mergeCell ref="CT4:CU4"/>
    <mergeCell ref="BP3:BW3"/>
    <mergeCell ref="CN3:CU3"/>
    <mergeCell ref="CV3:CW4"/>
    <mergeCell ref="CB3:CC3"/>
    <mergeCell ref="BZ3:CA3"/>
    <mergeCell ref="BX3:BY3"/>
    <mergeCell ref="BX4:BY4"/>
    <mergeCell ref="BZ4:CA4"/>
    <mergeCell ref="CB4:CC4"/>
    <mergeCell ref="CD3:CK3"/>
    <mergeCell ref="CD4:CE4"/>
    <mergeCell ref="CF4:CG4"/>
    <mergeCell ref="CH4:CI4"/>
    <mergeCell ref="CJ4:CK4"/>
    <mergeCell ref="BH3:BO3"/>
    <mergeCell ref="A3:A5"/>
    <mergeCell ref="B3:B5"/>
    <mergeCell ref="C3:C5"/>
    <mergeCell ref="D3:K3"/>
    <mergeCell ref="L3:S3"/>
    <mergeCell ref="T3:AA3"/>
    <mergeCell ref="AB3:AI3"/>
    <mergeCell ref="AJ3:AQ3"/>
    <mergeCell ref="AR3:AY3"/>
    <mergeCell ref="AZ3:BG3"/>
    <mergeCell ref="AR4:AS4"/>
    <mergeCell ref="AZ4:BA4"/>
    <mergeCell ref="J4:K4"/>
    <mergeCell ref="AN4:AO4"/>
    <mergeCell ref="AP4:AQ4"/>
  </mergeCells>
  <phoneticPr fontId="4"/>
  <pageMargins left="0.19685039370078741" right="0.19685039370078741" top="0.59055118110236227" bottom="0.59055118110236227" header="0.31496062992125984" footer="0.31496062992125984"/>
  <pageSetup paperSize="9" scale="54" orientation="landscape" verticalDpi="1200" r:id="rId1"/>
  <headerFooter>
    <oddHeader>&amp;L令和５年度 後期高齢者医療療養費支給実績</oddHeader>
    <oddFooter>&amp;C&amp;P　－　&amp;N</oddFooter>
  </headerFooter>
  <colBreaks count="3" manualBreakCount="3">
    <brk id="27" min="1" max="46" man="1"/>
    <brk id="51" min="1" max="46" man="1"/>
    <brk id="75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1人当たりの医療費</vt:lpstr>
      <vt:lpstr>被保険者数</vt:lpstr>
      <vt:lpstr>医療費集約</vt:lpstr>
      <vt:lpstr>９割</vt:lpstr>
      <vt:lpstr>８割 </vt:lpstr>
      <vt:lpstr>７割</vt:lpstr>
      <vt:lpstr>現金給付</vt:lpstr>
      <vt:lpstr>'1人当たりの医療費'!Print_Area</vt:lpstr>
      <vt:lpstr>'７割'!Print_Area</vt:lpstr>
      <vt:lpstr>'８割 '!Print_Area</vt:lpstr>
      <vt:lpstr>'９割'!Print_Area</vt:lpstr>
      <vt:lpstr>医療費集約!Print_Area</vt:lpstr>
      <vt:lpstr>現金給付!Print_Area</vt:lpstr>
      <vt:lpstr>被保険者数!Print_Area</vt:lpstr>
      <vt:lpstr>'７割'!Print_Titles</vt:lpstr>
      <vt:lpstr>'８割 '!Print_Titles</vt:lpstr>
      <vt:lpstr>'９割'!Print_Titles</vt:lpstr>
      <vt:lpstr>医療費集約!Print_Titles</vt:lpstr>
      <vt:lpstr>現金給付!Print_Titles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jigyo21</cp:lastModifiedBy>
  <cp:lastPrinted>2024-07-10T06:20:56Z</cp:lastPrinted>
  <dcterms:created xsi:type="dcterms:W3CDTF">2011-09-22T04:20:08Z</dcterms:created>
  <dcterms:modified xsi:type="dcterms:W3CDTF">2024-07-10T06:56:48Z</dcterms:modified>
</cp:coreProperties>
</file>